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Q9" i="46" l="1"/>
  <c r="Q8" i="46"/>
  <c r="P8" i="46"/>
  <c r="C9" i="50"/>
  <c r="C8" i="50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I4" i="18" l="1"/>
  <c r="I3" i="18" s="1"/>
  <c r="N4" i="18"/>
  <c r="N3" i="18" s="1"/>
  <c r="O4" i="18"/>
  <c r="O3" i="18" s="1"/>
  <c r="J4" i="18"/>
  <c r="J3" i="18" s="1"/>
  <c r="P4" i="18"/>
  <c r="P3" i="18" s="1"/>
  <c r="L4" i="18"/>
  <c r="L3" i="18" s="1"/>
  <c r="M4" i="18"/>
  <c r="M3" i="18" s="1"/>
  <c r="Q4" i="18"/>
  <c r="Q3" i="18" s="1"/>
  <c r="K4" i="18"/>
  <c r="K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G27" i="26"/>
  <c r="F27" i="26"/>
  <c r="C27" i="26"/>
  <c r="F29" i="26"/>
  <c r="Q28" i="26"/>
  <c r="P28" i="26"/>
  <c r="O28" i="26"/>
  <c r="N28" i="26"/>
  <c r="M28" i="26"/>
  <c r="H27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E19" i="10"/>
  <c r="C24" i="26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L38" i="14"/>
  <c r="L37" i="14" s="1"/>
  <c r="P38" i="14"/>
  <c r="P37" i="14" s="1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H37" i="14" l="1"/>
  <c r="C23" i="22"/>
  <c r="Q37" i="14"/>
  <c r="N32" i="14"/>
  <c r="N31" i="14" s="1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E80" i="52"/>
  <c r="P78" i="52"/>
  <c r="L73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E86" i="52"/>
  <c r="L86" i="52"/>
  <c r="P86" i="52"/>
  <c r="B87" i="52"/>
  <c r="C87" i="52"/>
  <c r="D87" i="52"/>
  <c r="F87" i="52"/>
  <c r="G87" i="52"/>
  <c r="H87" i="52"/>
  <c r="I87" i="52"/>
  <c r="J87" i="52"/>
  <c r="K87" i="52"/>
  <c r="L87" i="52"/>
  <c r="M87" i="52"/>
  <c r="N87" i="52"/>
  <c r="F88" i="52"/>
  <c r="G88" i="52"/>
  <c r="H88" i="52"/>
  <c r="I88" i="52"/>
  <c r="J88" i="52"/>
  <c r="K88" i="52"/>
  <c r="L88" i="52"/>
  <c r="M88" i="52"/>
  <c r="N88" i="52"/>
  <c r="O88" i="52"/>
  <c r="Q88" i="52"/>
  <c r="B89" i="52"/>
  <c r="C89" i="52"/>
  <c r="D89" i="52"/>
  <c r="G89" i="52"/>
  <c r="H89" i="52"/>
  <c r="I89" i="52"/>
  <c r="J89" i="52"/>
  <c r="K89" i="52"/>
  <c r="L89" i="52"/>
  <c r="M89" i="52"/>
  <c r="L90" i="52"/>
  <c r="P90" i="52"/>
  <c r="B91" i="52"/>
  <c r="D91" i="52"/>
  <c r="E91" i="52"/>
  <c r="G91" i="52"/>
  <c r="H91" i="52"/>
  <c r="L91" i="52"/>
  <c r="P91" i="52"/>
  <c r="J73" i="52"/>
  <c r="H74" i="52"/>
  <c r="P74" i="52"/>
  <c r="J75" i="52"/>
  <c r="B76" i="52"/>
  <c r="H76" i="52"/>
  <c r="P76" i="52"/>
  <c r="H78" i="52"/>
  <c r="J79" i="52"/>
  <c r="J83" i="52"/>
  <c r="H84" i="52"/>
  <c r="B86" i="52"/>
  <c r="H86" i="52"/>
  <c r="B88" i="52"/>
  <c r="P88" i="52"/>
  <c r="N89" i="52"/>
  <c r="F91" i="52"/>
  <c r="J91" i="52"/>
  <c r="N91" i="52"/>
  <c r="B95" i="52"/>
  <c r="A3" i="51"/>
  <c r="C89" i="51"/>
  <c r="E73" i="51"/>
  <c r="F73" i="51"/>
  <c r="I73" i="51"/>
  <c r="J88" i="51"/>
  <c r="M78" i="51"/>
  <c r="N77" i="51"/>
  <c r="O90" i="51"/>
  <c r="Q82" i="51"/>
  <c r="N73" i="51"/>
  <c r="Q73" i="51"/>
  <c r="B74" i="51"/>
  <c r="C74" i="51"/>
  <c r="F97" i="52"/>
  <c r="B75" i="51"/>
  <c r="E75" i="51"/>
  <c r="G75" i="51"/>
  <c r="Q75" i="51"/>
  <c r="F77" i="51"/>
  <c r="G77" i="51"/>
  <c r="I77" i="51"/>
  <c r="O100" i="51"/>
  <c r="B78" i="51"/>
  <c r="E79" i="51"/>
  <c r="F79" i="51"/>
  <c r="H102" i="51"/>
  <c r="I79" i="51"/>
  <c r="J79" i="51"/>
  <c r="L102" i="51"/>
  <c r="M79" i="51"/>
  <c r="N79" i="51"/>
  <c r="O79" i="51"/>
  <c r="Q79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C85" i="51"/>
  <c r="D85" i="51"/>
  <c r="E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L87" i="51"/>
  <c r="O87" i="51"/>
  <c r="P87" i="51"/>
  <c r="C88" i="51"/>
  <c r="D88" i="51"/>
  <c r="E88" i="51"/>
  <c r="F88" i="51"/>
  <c r="G88" i="51"/>
  <c r="I88" i="51"/>
  <c r="L89" i="51"/>
  <c r="M89" i="51"/>
  <c r="N89" i="51"/>
  <c r="O89" i="51"/>
  <c r="P89" i="51"/>
  <c r="B105" i="52"/>
  <c r="E90" i="51"/>
  <c r="F90" i="51"/>
  <c r="G90" i="51"/>
  <c r="I105" i="52"/>
  <c r="B91" i="51"/>
  <c r="C91" i="51"/>
  <c r="M91" i="51"/>
  <c r="Q91" i="51"/>
  <c r="A70" i="51"/>
  <c r="B73" i="51"/>
  <c r="F74" i="51"/>
  <c r="F75" i="51"/>
  <c r="I75" i="51"/>
  <c r="J75" i="51"/>
  <c r="K75" i="51"/>
  <c r="N75" i="51"/>
  <c r="B76" i="51"/>
  <c r="F76" i="51"/>
  <c r="J76" i="51"/>
  <c r="M76" i="51"/>
  <c r="N76" i="51"/>
  <c r="B77" i="51"/>
  <c r="E77" i="51"/>
  <c r="B79" i="51"/>
  <c r="B80" i="51"/>
  <c r="C80" i="51"/>
  <c r="F80" i="51"/>
  <c r="J80" i="51"/>
  <c r="N80" i="51"/>
  <c r="B81" i="51"/>
  <c r="C81" i="51"/>
  <c r="F81" i="51"/>
  <c r="J81" i="51"/>
  <c r="M81" i="51"/>
  <c r="N81" i="51"/>
  <c r="O81" i="51"/>
  <c r="B83" i="51"/>
  <c r="B84" i="51"/>
  <c r="N84" i="51"/>
  <c r="O84" i="51"/>
  <c r="B85" i="51"/>
  <c r="F85" i="51"/>
  <c r="J85" i="51"/>
  <c r="B87" i="51"/>
  <c r="F87" i="51"/>
  <c r="J87" i="51"/>
  <c r="M87" i="51"/>
  <c r="N87" i="51"/>
  <c r="B88" i="51"/>
  <c r="B89" i="51"/>
  <c r="B90" i="51"/>
  <c r="E91" i="51"/>
  <c r="F91" i="51"/>
  <c r="I91" i="51"/>
  <c r="J91" i="51"/>
  <c r="N91" i="51"/>
  <c r="A93" i="51"/>
  <c r="K96" i="51"/>
  <c r="O97" i="51"/>
  <c r="O98" i="51"/>
  <c r="K99" i="51"/>
  <c r="G100" i="51"/>
  <c r="C102" i="51"/>
  <c r="F101" i="51"/>
  <c r="G101" i="51"/>
  <c r="K100" i="51"/>
  <c r="L105" i="51"/>
  <c r="N101" i="51"/>
  <c r="B37" i="50"/>
  <c r="E37" i="50"/>
  <c r="F34" i="50"/>
  <c r="H34" i="50"/>
  <c r="K35" i="50"/>
  <c r="M37" i="50"/>
  <c r="O35" i="50"/>
  <c r="K34" i="50"/>
  <c r="C35" i="50"/>
  <c r="H35" i="50"/>
  <c r="I35" i="50"/>
  <c r="K36" i="50"/>
  <c r="H57" i="49"/>
  <c r="K57" i="49"/>
  <c r="M56" i="49"/>
  <c r="P59" i="49"/>
  <c r="B52" i="49"/>
  <c r="C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P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H77" i="49"/>
  <c r="K77" i="49"/>
  <c r="L64" i="49"/>
  <c r="M77" i="49"/>
  <c r="P77" i="49"/>
  <c r="E52" i="49"/>
  <c r="H52" i="49"/>
  <c r="K52" i="49"/>
  <c r="L52" i="49"/>
  <c r="M52" i="49"/>
  <c r="C54" i="49"/>
  <c r="L54" i="49"/>
  <c r="M54" i="49"/>
  <c r="E55" i="49"/>
  <c r="H55" i="49"/>
  <c r="K55" i="49"/>
  <c r="L55" i="49"/>
  <c r="M55" i="49"/>
  <c r="P55" i="49"/>
  <c r="C56" i="49"/>
  <c r="D56" i="49"/>
  <c r="E56" i="49"/>
  <c r="C58" i="49"/>
  <c r="D58" i="49"/>
  <c r="E58" i="49"/>
  <c r="M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C63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E69" i="49"/>
  <c r="G69" i="49"/>
  <c r="H69" i="49"/>
  <c r="I69" i="49"/>
  <c r="J69" i="49"/>
  <c r="K69" i="49"/>
  <c r="L69" i="49"/>
  <c r="M69" i="49"/>
  <c r="P69" i="49"/>
  <c r="Q69" i="49"/>
  <c r="B70" i="49"/>
  <c r="D70" i="49"/>
  <c r="E70" i="49"/>
  <c r="H70" i="49"/>
  <c r="M70" i="49"/>
  <c r="N70" i="49"/>
  <c r="O70" i="49"/>
  <c r="P70" i="49"/>
  <c r="Q70" i="49"/>
  <c r="C71" i="49"/>
  <c r="D71" i="49"/>
  <c r="E71" i="49"/>
  <c r="N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D77" i="49"/>
  <c r="E77" i="49"/>
  <c r="D52" i="48"/>
  <c r="G52" i="48"/>
  <c r="H52" i="48"/>
  <c r="K68" i="48"/>
  <c r="L55" i="48"/>
  <c r="M68" i="48"/>
  <c r="O68" i="48"/>
  <c r="K69" i="48"/>
  <c r="Q52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K62" i="48"/>
  <c r="N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C59" i="47"/>
  <c r="F60" i="47"/>
  <c r="G60" i="47"/>
  <c r="I60" i="47"/>
  <c r="E52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E62" i="47"/>
  <c r="F62" i="47"/>
  <c r="G62" i="47"/>
  <c r="H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F64" i="47"/>
  <c r="G64" i="47"/>
  <c r="I64" i="47"/>
  <c r="J77" i="47"/>
  <c r="Q64" i="47"/>
  <c r="A49" i="47"/>
  <c r="G52" i="47"/>
  <c r="K52" i="47"/>
  <c r="E53" i="47"/>
  <c r="F53" i="47"/>
  <c r="G53" i="47"/>
  <c r="K53" i="47"/>
  <c r="O53" i="47"/>
  <c r="F55" i="47"/>
  <c r="K55" i="47"/>
  <c r="F56" i="47"/>
  <c r="I56" i="47"/>
  <c r="K56" i="47"/>
  <c r="K58" i="47"/>
  <c r="M58" i="47"/>
  <c r="O58" i="47"/>
  <c r="K60" i="47"/>
  <c r="O60" i="47"/>
  <c r="K62" i="47"/>
  <c r="M62" i="47"/>
  <c r="O62" i="47"/>
  <c r="C63" i="47"/>
  <c r="F63" i="47"/>
  <c r="G63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O36" i="46"/>
  <c r="P72" i="47"/>
  <c r="P34" i="46"/>
  <c r="J37" i="46"/>
  <c r="L37" i="46"/>
  <c r="K34" i="46"/>
  <c r="H35" i="46"/>
  <c r="J35" i="46"/>
  <c r="L35" i="46"/>
  <c r="B36" i="46"/>
  <c r="D36" i="46"/>
  <c r="F36" i="46"/>
  <c r="H36" i="46"/>
  <c r="J36" i="46"/>
  <c r="L36" i="46"/>
  <c r="N36" i="46"/>
  <c r="B37" i="46"/>
  <c r="H37" i="46"/>
  <c r="P37" i="46"/>
  <c r="B67" i="45"/>
  <c r="C67" i="45"/>
  <c r="D67" i="45"/>
  <c r="N73" i="45"/>
  <c r="O72" i="45"/>
  <c r="P68" i="45"/>
  <c r="Q72" i="45"/>
  <c r="I81" i="45"/>
  <c r="K81" i="45"/>
  <c r="L81" i="45"/>
  <c r="F64" i="45"/>
  <c r="G64" i="45"/>
  <c r="L64" i="45"/>
  <c r="M64" i="45"/>
  <c r="E83" i="45"/>
  <c r="N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P67" i="45"/>
  <c r="Q67" i="45"/>
  <c r="B68" i="45"/>
  <c r="E68" i="45"/>
  <c r="D69" i="45"/>
  <c r="H69" i="45"/>
  <c r="L69" i="45"/>
  <c r="N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C71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F68" i="45"/>
  <c r="H68" i="45"/>
  <c r="I68" i="45"/>
  <c r="Q68" i="45"/>
  <c r="B69" i="45"/>
  <c r="C69" i="45"/>
  <c r="E69" i="45"/>
  <c r="F69" i="45"/>
  <c r="I69" i="45"/>
  <c r="J69" i="45"/>
  <c r="K69" i="45"/>
  <c r="M69" i="45"/>
  <c r="B70" i="45"/>
  <c r="C70" i="45"/>
  <c r="Q70" i="45"/>
  <c r="B71" i="45"/>
  <c r="E71" i="45"/>
  <c r="F71" i="45"/>
  <c r="I71" i="45"/>
  <c r="B72" i="45"/>
  <c r="F72" i="45"/>
  <c r="B73" i="45"/>
  <c r="E73" i="45"/>
  <c r="F73" i="45"/>
  <c r="I73" i="45"/>
  <c r="M73" i="45"/>
  <c r="E74" i="45"/>
  <c r="M75" i="45"/>
  <c r="N75" i="45"/>
  <c r="Q75" i="45"/>
  <c r="B76" i="45"/>
  <c r="C76" i="45"/>
  <c r="E76" i="45"/>
  <c r="F76" i="45"/>
  <c r="I76" i="45"/>
  <c r="M76" i="45"/>
  <c r="O76" i="45"/>
  <c r="Q76" i="45"/>
  <c r="J81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B88" i="45"/>
  <c r="C88" i="45"/>
  <c r="E88" i="45"/>
  <c r="F88" i="45"/>
  <c r="I88" i="45"/>
  <c r="J88" i="45"/>
  <c r="K88" i="45"/>
  <c r="M88" i="45"/>
  <c r="N88" i="45"/>
  <c r="O88" i="45"/>
  <c r="Q88" i="45"/>
  <c r="G89" i="45"/>
  <c r="B68" i="44"/>
  <c r="I36" i="42"/>
  <c r="M36" i="42"/>
  <c r="O36" i="42"/>
  <c r="P63" i="44"/>
  <c r="G63" i="44"/>
  <c r="J63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P67" i="44"/>
  <c r="Q67" i="44"/>
  <c r="J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E70" i="44"/>
  <c r="F70" i="44"/>
  <c r="G70" i="44"/>
  <c r="H70" i="44"/>
  <c r="Q70" i="44"/>
  <c r="B71" i="44"/>
  <c r="J71" i="44"/>
  <c r="M71" i="44"/>
  <c r="Q71" i="44"/>
  <c r="D72" i="44"/>
  <c r="J72" i="44"/>
  <c r="K72" i="44"/>
  <c r="G73" i="44"/>
  <c r="H73" i="44"/>
  <c r="J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O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B66" i="44"/>
  <c r="O67" i="44"/>
  <c r="D68" i="44"/>
  <c r="G68" i="44"/>
  <c r="H68" i="44"/>
  <c r="L68" i="44"/>
  <c r="D70" i="44"/>
  <c r="C71" i="44"/>
  <c r="D71" i="44"/>
  <c r="G71" i="44"/>
  <c r="H72" i="44"/>
  <c r="L72" i="44"/>
  <c r="N72" i="44"/>
  <c r="O72" i="44"/>
  <c r="P72" i="44"/>
  <c r="B73" i="44"/>
  <c r="C73" i="44"/>
  <c r="D73" i="44"/>
  <c r="F73" i="44"/>
  <c r="L75" i="44"/>
  <c r="O75" i="44"/>
  <c r="P75" i="44"/>
  <c r="M81" i="44"/>
  <c r="E83" i="44"/>
  <c r="M83" i="44"/>
  <c r="E85" i="44"/>
  <c r="A3" i="43"/>
  <c r="E80" i="45"/>
  <c r="I80" i="45"/>
  <c r="M80" i="45"/>
  <c r="Q80" i="45"/>
  <c r="B63" i="43"/>
  <c r="E63" i="43"/>
  <c r="F63" i="43"/>
  <c r="G81" i="44"/>
  <c r="B64" i="43"/>
  <c r="E64" i="43"/>
  <c r="F64" i="43"/>
  <c r="G82" i="44"/>
  <c r="I64" i="43"/>
  <c r="M64" i="43"/>
  <c r="N64" i="43"/>
  <c r="B65" i="43"/>
  <c r="E65" i="43"/>
  <c r="F65" i="43"/>
  <c r="G83" i="44"/>
  <c r="O83" i="44"/>
  <c r="B66" i="43"/>
  <c r="E66" i="43"/>
  <c r="F66" i="43"/>
  <c r="G84" i="44"/>
  <c r="H66" i="43"/>
  <c r="O84" i="44"/>
  <c r="D85" i="44"/>
  <c r="G67" i="43"/>
  <c r="L85" i="44"/>
  <c r="N85" i="44"/>
  <c r="O85" i="44"/>
  <c r="D86" i="44"/>
  <c r="E86" i="44"/>
  <c r="G86" i="44"/>
  <c r="O86" i="44"/>
  <c r="P86" i="44"/>
  <c r="B70" i="43"/>
  <c r="D88" i="43"/>
  <c r="F70" i="43"/>
  <c r="H70" i="43"/>
  <c r="J70" i="43"/>
  <c r="L88" i="43"/>
  <c r="O88" i="44"/>
  <c r="D89" i="44"/>
  <c r="B72" i="43"/>
  <c r="C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G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G68" i="43"/>
  <c r="K68" i="43"/>
  <c r="O68" i="43"/>
  <c r="C69" i="43"/>
  <c r="C71" i="43"/>
  <c r="G71" i="43"/>
  <c r="K75" i="43"/>
  <c r="A78" i="43"/>
  <c r="L84" i="43"/>
  <c r="D89" i="43"/>
  <c r="G36" i="42"/>
  <c r="H81" i="43"/>
  <c r="B34" i="42"/>
  <c r="C37" i="42"/>
  <c r="F37" i="42"/>
  <c r="G37" i="42"/>
  <c r="L37" i="42"/>
  <c r="C34" i="42"/>
  <c r="E34" i="42"/>
  <c r="Q35" i="42"/>
  <c r="K36" i="42"/>
  <c r="G56" i="41"/>
  <c r="J65" i="41"/>
  <c r="K65" i="41"/>
  <c r="L65" i="41"/>
  <c r="N55" i="41"/>
  <c r="B51" i="41"/>
  <c r="D72" i="41"/>
  <c r="E51" i="41"/>
  <c r="I51" i="41"/>
  <c r="J72" i="41"/>
  <c r="K72" i="41"/>
  <c r="L72" i="41"/>
  <c r="N72" i="41"/>
  <c r="O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C53" i="41"/>
  <c r="D53" i="41"/>
  <c r="J74" i="41"/>
  <c r="N74" i="41"/>
  <c r="B75" i="41"/>
  <c r="E54" i="41"/>
  <c r="H54" i="41"/>
  <c r="I54" i="41"/>
  <c r="L54" i="41"/>
  <c r="M54" i="41"/>
  <c r="N54" i="41"/>
  <c r="O54" i="41"/>
  <c r="P54" i="41"/>
  <c r="Q54" i="41"/>
  <c r="C55" i="41"/>
  <c r="D55" i="41"/>
  <c r="P56" i="41"/>
  <c r="Q56" i="41"/>
  <c r="B57" i="41"/>
  <c r="C57" i="41"/>
  <c r="D57" i="41"/>
  <c r="G57" i="41"/>
  <c r="B58" i="41"/>
  <c r="C58" i="41"/>
  <c r="E58" i="41"/>
  <c r="I58" i="41"/>
  <c r="J58" i="41"/>
  <c r="M58" i="41"/>
  <c r="N58" i="41"/>
  <c r="O58" i="41"/>
  <c r="P58" i="41"/>
  <c r="Q58" i="41"/>
  <c r="H59" i="41"/>
  <c r="J59" i="41"/>
  <c r="K59" i="41"/>
  <c r="L59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E62" i="41"/>
  <c r="F62" i="41"/>
  <c r="G62" i="41"/>
  <c r="H62" i="41"/>
  <c r="I62" i="41"/>
  <c r="J62" i="41"/>
  <c r="K62" i="41"/>
  <c r="L62" i="41"/>
  <c r="M62" i="41"/>
  <c r="N62" i="41"/>
  <c r="P62" i="41"/>
  <c r="Q62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G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M67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F52" i="41"/>
  <c r="G52" i="41"/>
  <c r="B53" i="41"/>
  <c r="P53" i="41"/>
  <c r="B54" i="41"/>
  <c r="C54" i="41"/>
  <c r="D54" i="41"/>
  <c r="F54" i="41"/>
  <c r="G54" i="41"/>
  <c r="J54" i="41"/>
  <c r="C56" i="41"/>
  <c r="D56" i="41"/>
  <c r="D58" i="41"/>
  <c r="F58" i="41"/>
  <c r="G58" i="41"/>
  <c r="H58" i="41"/>
  <c r="K58" i="41"/>
  <c r="L58" i="41"/>
  <c r="B59" i="41"/>
  <c r="C59" i="41"/>
  <c r="D59" i="41"/>
  <c r="G59" i="41"/>
  <c r="C60" i="41"/>
  <c r="D60" i="41"/>
  <c r="H60" i="41"/>
  <c r="K60" i="41"/>
  <c r="J61" i="41"/>
  <c r="K61" i="41"/>
  <c r="L61" i="41"/>
  <c r="N61" i="41"/>
  <c r="O61" i="41"/>
  <c r="P61" i="41"/>
  <c r="C62" i="41"/>
  <c r="D62" i="41"/>
  <c r="O62" i="41"/>
  <c r="D63" i="41"/>
  <c r="G63" i="41"/>
  <c r="H63" i="41"/>
  <c r="K63" i="41"/>
  <c r="L63" i="41"/>
  <c r="C64" i="41"/>
  <c r="D64" i="41"/>
  <c r="N65" i="41"/>
  <c r="O65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P72" i="41"/>
  <c r="D73" i="41"/>
  <c r="G73" i="41"/>
  <c r="H73" i="41"/>
  <c r="I73" i="41"/>
  <c r="J73" i="41"/>
  <c r="K73" i="41"/>
  <c r="L73" i="41"/>
  <c r="M73" i="41"/>
  <c r="N73" i="41"/>
  <c r="P73" i="41"/>
  <c r="Q73" i="41"/>
  <c r="B74" i="41"/>
  <c r="C74" i="41"/>
  <c r="D74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B81" i="41"/>
  <c r="C81" i="41"/>
  <c r="D81" i="41"/>
  <c r="G81" i="41"/>
  <c r="H81" i="41"/>
  <c r="H82" i="41"/>
  <c r="J82" i="41"/>
  <c r="K82" i="41"/>
  <c r="L82" i="41"/>
  <c r="N82" i="41"/>
  <c r="O82" i="41"/>
  <c r="P82" i="41"/>
  <c r="B36" i="38"/>
  <c r="D64" i="40"/>
  <c r="E63" i="40"/>
  <c r="J36" i="38"/>
  <c r="L57" i="40"/>
  <c r="M57" i="40"/>
  <c r="L51" i="40"/>
  <c r="M51" i="40"/>
  <c r="N51" i="40"/>
  <c r="O51" i="40"/>
  <c r="P51" i="40"/>
  <c r="D52" i="40"/>
  <c r="Q52" i="40"/>
  <c r="B53" i="40"/>
  <c r="E53" i="40"/>
  <c r="F53" i="40"/>
  <c r="G53" i="40"/>
  <c r="H53" i="40"/>
  <c r="I53" i="40"/>
  <c r="J53" i="40"/>
  <c r="K53" i="40"/>
  <c r="L53" i="40"/>
  <c r="L54" i="40"/>
  <c r="M54" i="40"/>
  <c r="N54" i="40"/>
  <c r="Q54" i="40"/>
  <c r="D55" i="40"/>
  <c r="E55" i="40"/>
  <c r="L56" i="40"/>
  <c r="Q56" i="40"/>
  <c r="N57" i="40"/>
  <c r="O57" i="40"/>
  <c r="Q57" i="40"/>
  <c r="B58" i="40"/>
  <c r="D59" i="40"/>
  <c r="E59" i="40"/>
  <c r="F59" i="40"/>
  <c r="I59" i="40"/>
  <c r="J59" i="40"/>
  <c r="L59" i="40"/>
  <c r="N59" i="40"/>
  <c r="Q59" i="40"/>
  <c r="G60" i="40"/>
  <c r="L60" i="40"/>
  <c r="M60" i="40"/>
  <c r="O60" i="40"/>
  <c r="P60" i="40"/>
  <c r="N61" i="40"/>
  <c r="B62" i="40"/>
  <c r="C62" i="40"/>
  <c r="D62" i="40"/>
  <c r="E62" i="40"/>
  <c r="F62" i="40"/>
  <c r="J62" i="40"/>
  <c r="N62" i="40"/>
  <c r="Q62" i="40"/>
  <c r="L63" i="40"/>
  <c r="M63" i="40"/>
  <c r="N63" i="40"/>
  <c r="O63" i="40"/>
  <c r="P63" i="40"/>
  <c r="Q63" i="40"/>
  <c r="L64" i="40"/>
  <c r="M64" i="40"/>
  <c r="N64" i="40"/>
  <c r="Q64" i="40"/>
  <c r="E65" i="40"/>
  <c r="N65" i="40"/>
  <c r="O65" i="40"/>
  <c r="P65" i="40"/>
  <c r="H66" i="40"/>
  <c r="I66" i="40"/>
  <c r="K66" i="40"/>
  <c r="L66" i="40"/>
  <c r="M66" i="40"/>
  <c r="O66" i="40"/>
  <c r="P66" i="40"/>
  <c r="Q66" i="40"/>
  <c r="C67" i="40"/>
  <c r="I67" i="40"/>
  <c r="N67" i="40"/>
  <c r="O67" i="40"/>
  <c r="P67" i="40"/>
  <c r="Q67" i="40"/>
  <c r="E52" i="40"/>
  <c r="G52" i="40"/>
  <c r="H52" i="40"/>
  <c r="I52" i="40"/>
  <c r="K52" i="40"/>
  <c r="L52" i="40"/>
  <c r="M52" i="40"/>
  <c r="O52" i="40"/>
  <c r="P52" i="40"/>
  <c r="M53" i="40"/>
  <c r="O53" i="40"/>
  <c r="P53" i="40"/>
  <c r="O54" i="40"/>
  <c r="P54" i="40"/>
  <c r="O55" i="40"/>
  <c r="P55" i="40"/>
  <c r="M56" i="40"/>
  <c r="O56" i="40"/>
  <c r="P56" i="40"/>
  <c r="P57" i="40"/>
  <c r="M58" i="40"/>
  <c r="O58" i="40"/>
  <c r="P58" i="40"/>
  <c r="G59" i="40"/>
  <c r="H59" i="40"/>
  <c r="K59" i="40"/>
  <c r="M59" i="40"/>
  <c r="O59" i="40"/>
  <c r="P59" i="40"/>
  <c r="O61" i="40"/>
  <c r="P61" i="40"/>
  <c r="Q61" i="40"/>
  <c r="G62" i="40"/>
  <c r="H62" i="40"/>
  <c r="I62" i="40"/>
  <c r="K62" i="40"/>
  <c r="L62" i="40"/>
  <c r="M62" i="40"/>
  <c r="O62" i="40"/>
  <c r="P62" i="40"/>
  <c r="K64" i="40"/>
  <c r="O64" i="40"/>
  <c r="P64" i="40"/>
  <c r="E82" i="40"/>
  <c r="A3" i="39"/>
  <c r="F71" i="40"/>
  <c r="J71" i="40"/>
  <c r="N71" i="40"/>
  <c r="I73" i="39"/>
  <c r="L73" i="40"/>
  <c r="E74" i="39"/>
  <c r="O74" i="40"/>
  <c r="E75" i="39"/>
  <c r="I77" i="39"/>
  <c r="D57" i="39"/>
  <c r="N57" i="39"/>
  <c r="P57" i="39"/>
  <c r="Q57" i="39"/>
  <c r="B58" i="39"/>
  <c r="C58" i="39"/>
  <c r="D58" i="39"/>
  <c r="E78" i="39"/>
  <c r="I78" i="39"/>
  <c r="O78" i="40"/>
  <c r="P59" i="39"/>
  <c r="Q78" i="39"/>
  <c r="G60" i="39"/>
  <c r="N60" i="39"/>
  <c r="Q60" i="39"/>
  <c r="B61" i="39"/>
  <c r="C61" i="39"/>
  <c r="D61" i="39"/>
  <c r="N61" i="39"/>
  <c r="O61" i="39"/>
  <c r="P61" i="39"/>
  <c r="E79" i="39"/>
  <c r="H79" i="41"/>
  <c r="I79" i="39"/>
  <c r="L62" i="39"/>
  <c r="Q79" i="39"/>
  <c r="G63" i="39"/>
  <c r="H63" i="39"/>
  <c r="I63" i="39"/>
  <c r="J63" i="39"/>
  <c r="G64" i="39"/>
  <c r="H64" i="39"/>
  <c r="I64" i="39"/>
  <c r="J64" i="39"/>
  <c r="M64" i="39"/>
  <c r="N64" i="39"/>
  <c r="O64" i="39"/>
  <c r="P64" i="39"/>
  <c r="Q64" i="39"/>
  <c r="D65" i="39"/>
  <c r="E80" i="39"/>
  <c r="I66" i="39"/>
  <c r="Q66" i="39"/>
  <c r="B82" i="40"/>
  <c r="I82" i="39"/>
  <c r="A48" i="39"/>
  <c r="D63" i="39"/>
  <c r="A69" i="39"/>
  <c r="E72" i="39"/>
  <c r="E73" i="39"/>
  <c r="M73" i="39"/>
  <c r="I74" i="39"/>
  <c r="I75" i="39"/>
  <c r="M75" i="39"/>
  <c r="E76" i="39"/>
  <c r="I76" i="39"/>
  <c r="M76" i="39"/>
  <c r="E77" i="39"/>
  <c r="E81" i="39"/>
  <c r="K34" i="38"/>
  <c r="L34" i="38"/>
  <c r="O34" i="38"/>
  <c r="P34" i="38"/>
  <c r="F36" i="38"/>
  <c r="G36" i="38"/>
  <c r="M77" i="39"/>
  <c r="Q72" i="39"/>
  <c r="F37" i="38"/>
  <c r="G34" i="38"/>
  <c r="H34" i="38"/>
  <c r="M34" i="38"/>
  <c r="H37" i="38"/>
  <c r="J37" i="38"/>
  <c r="K37" i="38"/>
  <c r="O37" i="38"/>
  <c r="M36" i="38"/>
  <c r="N36" i="38"/>
  <c r="C60" i="37"/>
  <c r="D57" i="37"/>
  <c r="E57" i="37"/>
  <c r="G55" i="37"/>
  <c r="C51" i="37"/>
  <c r="F72" i="37"/>
  <c r="G51" i="37"/>
  <c r="I72" i="37"/>
  <c r="L72" i="37"/>
  <c r="M72" i="37"/>
  <c r="N72" i="37"/>
  <c r="O51" i="37"/>
  <c r="C52" i="37"/>
  <c r="G52" i="37"/>
  <c r="I52" i="37"/>
  <c r="K52" i="37"/>
  <c r="L52" i="37"/>
  <c r="M52" i="37"/>
  <c r="O52" i="37"/>
  <c r="D74" i="37"/>
  <c r="E53" i="37"/>
  <c r="F74" i="37"/>
  <c r="G53" i="37"/>
  <c r="K53" i="37"/>
  <c r="O53" i="37"/>
  <c r="G54" i="37"/>
  <c r="H54" i="37"/>
  <c r="I54" i="37"/>
  <c r="P54" i="37"/>
  <c r="I76" i="37"/>
  <c r="J55" i="37"/>
  <c r="N55" i="37"/>
  <c r="B56" i="37"/>
  <c r="H56" i="37"/>
  <c r="N56" i="37"/>
  <c r="J57" i="37"/>
  <c r="K57" i="37"/>
  <c r="L57" i="37"/>
  <c r="M57" i="37"/>
  <c r="N57" i="37"/>
  <c r="O57" i="37"/>
  <c r="P57" i="37"/>
  <c r="B58" i="37"/>
  <c r="C58" i="37"/>
  <c r="D58" i="37"/>
  <c r="F58" i="37"/>
  <c r="I58" i="37"/>
  <c r="J58" i="37"/>
  <c r="N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Q59" i="37"/>
  <c r="B60" i="37"/>
  <c r="H60" i="37"/>
  <c r="I60" i="37"/>
  <c r="J60" i="37"/>
  <c r="K60" i="37"/>
  <c r="L60" i="37"/>
  <c r="M60" i="37"/>
  <c r="N60" i="37"/>
  <c r="O60" i="37"/>
  <c r="P60" i="37"/>
  <c r="B61" i="37"/>
  <c r="C61" i="37"/>
  <c r="D61" i="37"/>
  <c r="E61" i="37"/>
  <c r="F61" i="37"/>
  <c r="G61" i="37"/>
  <c r="H61" i="37"/>
  <c r="I61" i="37"/>
  <c r="J61" i="37"/>
  <c r="K61" i="37"/>
  <c r="L61" i="37"/>
  <c r="N61" i="37"/>
  <c r="P61" i="37"/>
  <c r="Q61" i="37"/>
  <c r="B62" i="37"/>
  <c r="D62" i="37"/>
  <c r="E62" i="37"/>
  <c r="F62" i="37"/>
  <c r="G62" i="37"/>
  <c r="J62" i="37"/>
  <c r="N62" i="37"/>
  <c r="Q62" i="37"/>
  <c r="B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C81" i="37"/>
  <c r="F66" i="37"/>
  <c r="H66" i="37"/>
  <c r="I66" i="37"/>
  <c r="K66" i="37"/>
  <c r="L81" i="37"/>
  <c r="O81" i="37"/>
  <c r="B67" i="37"/>
  <c r="C67" i="37"/>
  <c r="F67" i="37"/>
  <c r="H67" i="37"/>
  <c r="I82" i="37"/>
  <c r="K82" i="37"/>
  <c r="L82" i="37"/>
  <c r="M67" i="37"/>
  <c r="N67" i="37"/>
  <c r="O67" i="37"/>
  <c r="P67" i="37"/>
  <c r="Q67" i="37"/>
  <c r="I51" i="37"/>
  <c r="N51" i="37"/>
  <c r="P51" i="37"/>
  <c r="Q51" i="37"/>
  <c r="D52" i="37"/>
  <c r="H52" i="37"/>
  <c r="H53" i="37"/>
  <c r="I53" i="37"/>
  <c r="L53" i="37"/>
  <c r="M53" i="37"/>
  <c r="P53" i="37"/>
  <c r="K54" i="37"/>
  <c r="O54" i="37"/>
  <c r="Q54" i="37"/>
  <c r="C55" i="37"/>
  <c r="H55" i="37"/>
  <c r="K55" i="37"/>
  <c r="L55" i="37"/>
  <c r="M55" i="37"/>
  <c r="O55" i="37"/>
  <c r="P55" i="37"/>
  <c r="P56" i="37"/>
  <c r="H57" i="37"/>
  <c r="Q57" i="37"/>
  <c r="E58" i="37"/>
  <c r="G58" i="37"/>
  <c r="H58" i="37"/>
  <c r="K58" i="37"/>
  <c r="L58" i="37"/>
  <c r="M58" i="37"/>
  <c r="O58" i="37"/>
  <c r="P58" i="37"/>
  <c r="I59" i="37"/>
  <c r="K59" i="37"/>
  <c r="M61" i="37"/>
  <c r="O61" i="37"/>
  <c r="C62" i="37"/>
  <c r="H62" i="37"/>
  <c r="K62" i="37"/>
  <c r="L62" i="37"/>
  <c r="M62" i="37"/>
  <c r="O62" i="37"/>
  <c r="P62" i="37"/>
  <c r="P63" i="37"/>
  <c r="P64" i="37"/>
  <c r="Q64" i="37"/>
  <c r="C65" i="37"/>
  <c r="D66" i="37"/>
  <c r="E66" i="37"/>
  <c r="G66" i="37"/>
  <c r="P66" i="37"/>
  <c r="Q66" i="37"/>
  <c r="D67" i="37"/>
  <c r="E67" i="37"/>
  <c r="G67" i="37"/>
  <c r="O72" i="37"/>
  <c r="P72" i="37"/>
  <c r="Q72" i="37"/>
  <c r="C73" i="37"/>
  <c r="D73" i="37"/>
  <c r="G73" i="37"/>
  <c r="H73" i="37"/>
  <c r="K73" i="37"/>
  <c r="L73" i="37"/>
  <c r="M73" i="37"/>
  <c r="O73" i="37"/>
  <c r="E74" i="37"/>
  <c r="H74" i="37"/>
  <c r="I74" i="37"/>
  <c r="K74" i="37"/>
  <c r="L74" i="37"/>
  <c r="M74" i="37"/>
  <c r="O74" i="37"/>
  <c r="P74" i="37"/>
  <c r="G75" i="37"/>
  <c r="H75" i="37"/>
  <c r="I75" i="37"/>
  <c r="K75" i="37"/>
  <c r="O75" i="37"/>
  <c r="Q75" i="37"/>
  <c r="D81" i="37"/>
  <c r="E81" i="37"/>
  <c r="F81" i="37"/>
  <c r="G81" i="37"/>
  <c r="H81" i="37"/>
  <c r="I81" i="37"/>
  <c r="K81" i="37"/>
  <c r="P81" i="37"/>
  <c r="Q81" i="37"/>
  <c r="B82" i="37"/>
  <c r="D82" i="37"/>
  <c r="E82" i="37"/>
  <c r="F82" i="37"/>
  <c r="G82" i="37"/>
  <c r="M82" i="37"/>
  <c r="N82" i="37"/>
  <c r="P82" i="37"/>
  <c r="Q82" i="37"/>
  <c r="I36" i="34"/>
  <c r="M51" i="36"/>
  <c r="K52" i="36"/>
  <c r="M52" i="36"/>
  <c r="O52" i="36"/>
  <c r="B53" i="36"/>
  <c r="C53" i="36"/>
  <c r="I53" i="36"/>
  <c r="M53" i="36"/>
  <c r="N53" i="36"/>
  <c r="I54" i="36"/>
  <c r="K54" i="36"/>
  <c r="K55" i="36"/>
  <c r="M55" i="36"/>
  <c r="N55" i="36"/>
  <c r="I56" i="36"/>
  <c r="J77" i="36"/>
  <c r="M56" i="36"/>
  <c r="K57" i="36"/>
  <c r="L58" i="36"/>
  <c r="M58" i="36"/>
  <c r="N58" i="36"/>
  <c r="Q58" i="36"/>
  <c r="B59" i="36"/>
  <c r="C59" i="36"/>
  <c r="E59" i="36"/>
  <c r="G59" i="36"/>
  <c r="I59" i="36"/>
  <c r="K59" i="36"/>
  <c r="I60" i="36"/>
  <c r="K60" i="36"/>
  <c r="L60" i="36"/>
  <c r="M60" i="36"/>
  <c r="N60" i="36"/>
  <c r="Q60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I64" i="36"/>
  <c r="J64" i="36"/>
  <c r="K64" i="36"/>
  <c r="L64" i="36"/>
  <c r="M64" i="36"/>
  <c r="N64" i="36"/>
  <c r="O64" i="36"/>
  <c r="P64" i="36"/>
  <c r="Q64" i="36"/>
  <c r="M65" i="36"/>
  <c r="Q65" i="36"/>
  <c r="I66" i="36"/>
  <c r="K66" i="36"/>
  <c r="M66" i="36"/>
  <c r="O66" i="36"/>
  <c r="Q66" i="36"/>
  <c r="Q67" i="36"/>
  <c r="E56" i="36"/>
  <c r="I57" i="36"/>
  <c r="E60" i="36"/>
  <c r="I61" i="36"/>
  <c r="Q62" i="36"/>
  <c r="I65" i="36"/>
  <c r="B76" i="36"/>
  <c r="A3" i="35"/>
  <c r="H71" i="37"/>
  <c r="P71" i="37"/>
  <c r="Q56" i="35"/>
  <c r="B72" i="36"/>
  <c r="C51" i="35"/>
  <c r="E51" i="35"/>
  <c r="G51" i="35"/>
  <c r="G52" i="35"/>
  <c r="I52" i="35"/>
  <c r="J73" i="36"/>
  <c r="K52" i="35"/>
  <c r="M52" i="35"/>
  <c r="C53" i="35"/>
  <c r="E53" i="35"/>
  <c r="I53" i="35"/>
  <c r="J53" i="35"/>
  <c r="K53" i="35"/>
  <c r="M53" i="35"/>
  <c r="O53" i="35"/>
  <c r="Q53" i="35"/>
  <c r="C54" i="35"/>
  <c r="E54" i="35"/>
  <c r="K54" i="35"/>
  <c r="C55" i="35"/>
  <c r="E55" i="35"/>
  <c r="G55" i="35"/>
  <c r="I55" i="35"/>
  <c r="B77" i="35"/>
  <c r="E77" i="37"/>
  <c r="K56" i="35"/>
  <c r="D57" i="35"/>
  <c r="E57" i="35"/>
  <c r="F57" i="35"/>
  <c r="G57" i="35"/>
  <c r="H57" i="35"/>
  <c r="I57" i="35"/>
  <c r="J57" i="35"/>
  <c r="K57" i="35"/>
  <c r="L57" i="35"/>
  <c r="M57" i="35"/>
  <c r="B58" i="35"/>
  <c r="C58" i="35"/>
  <c r="D58" i="35"/>
  <c r="E58" i="35"/>
  <c r="F58" i="35"/>
  <c r="G58" i="35"/>
  <c r="H58" i="35"/>
  <c r="I58" i="35"/>
  <c r="J58" i="35"/>
  <c r="K58" i="35"/>
  <c r="L58" i="35"/>
  <c r="E59" i="35"/>
  <c r="I59" i="35"/>
  <c r="J78" i="35"/>
  <c r="K59" i="35"/>
  <c r="M59" i="35"/>
  <c r="N78" i="36"/>
  <c r="O59" i="35"/>
  <c r="Q78" i="37"/>
  <c r="B60" i="35"/>
  <c r="C60" i="35"/>
  <c r="D60" i="35"/>
  <c r="E60" i="35"/>
  <c r="F60" i="35"/>
  <c r="G60" i="35"/>
  <c r="H60" i="35"/>
  <c r="I60" i="35"/>
  <c r="J60" i="35"/>
  <c r="K60" i="35"/>
  <c r="D61" i="35"/>
  <c r="E61" i="35"/>
  <c r="F61" i="35"/>
  <c r="G61" i="35"/>
  <c r="H61" i="35"/>
  <c r="I61" i="35"/>
  <c r="J61" i="35"/>
  <c r="K61" i="35"/>
  <c r="L61" i="35"/>
  <c r="M61" i="35"/>
  <c r="C62" i="35"/>
  <c r="I62" i="35"/>
  <c r="M62" i="35"/>
  <c r="O62" i="35"/>
  <c r="Q62" i="35"/>
  <c r="B63" i="35"/>
  <c r="C63" i="35"/>
  <c r="D63" i="35"/>
  <c r="E63" i="35"/>
  <c r="F63" i="35"/>
  <c r="G63" i="35"/>
  <c r="H63" i="35"/>
  <c r="J63" i="35"/>
  <c r="K63" i="35"/>
  <c r="B64" i="35"/>
  <c r="D64" i="35"/>
  <c r="F64" i="35"/>
  <c r="G64" i="35"/>
  <c r="H64" i="35"/>
  <c r="J64" i="35"/>
  <c r="K64" i="35"/>
  <c r="Q64" i="35"/>
  <c r="C65" i="35"/>
  <c r="E65" i="35"/>
  <c r="G65" i="35"/>
  <c r="K65" i="35"/>
  <c r="C66" i="35"/>
  <c r="E66" i="35"/>
  <c r="G66" i="35"/>
  <c r="I66" i="35"/>
  <c r="K66" i="35"/>
  <c r="C67" i="35"/>
  <c r="E67" i="35"/>
  <c r="G67" i="35"/>
  <c r="I67" i="35"/>
  <c r="K67" i="35"/>
  <c r="M67" i="35"/>
  <c r="Q67" i="35"/>
  <c r="A48" i="35"/>
  <c r="E52" i="35"/>
  <c r="G53" i="35"/>
  <c r="G54" i="35"/>
  <c r="I54" i="35"/>
  <c r="K55" i="35"/>
  <c r="M55" i="35"/>
  <c r="C56" i="35"/>
  <c r="G56" i="35"/>
  <c r="I56" i="35"/>
  <c r="C57" i="35"/>
  <c r="Q57" i="35"/>
  <c r="O58" i="35"/>
  <c r="G59" i="35"/>
  <c r="C61" i="35"/>
  <c r="E62" i="35"/>
  <c r="G62" i="35"/>
  <c r="K62" i="35"/>
  <c r="I63" i="35"/>
  <c r="Q63" i="35"/>
  <c r="C64" i="35"/>
  <c r="E64" i="35"/>
  <c r="I64" i="35"/>
  <c r="O64" i="35"/>
  <c r="A69" i="35"/>
  <c r="J74" i="35"/>
  <c r="N75" i="35"/>
  <c r="I34" i="34"/>
  <c r="M34" i="34"/>
  <c r="O34" i="34"/>
  <c r="Q34" i="34"/>
  <c r="B75" i="35"/>
  <c r="N77" i="35"/>
  <c r="C34" i="34"/>
  <c r="G34" i="34"/>
  <c r="O35" i="34"/>
  <c r="P35" i="34"/>
  <c r="L37" i="34"/>
  <c r="J35" i="34"/>
  <c r="K35" i="34"/>
  <c r="N35" i="34"/>
  <c r="E90" i="33"/>
  <c r="G93" i="33"/>
  <c r="G113" i="33"/>
  <c r="I113" i="33"/>
  <c r="K113" i="33"/>
  <c r="M113" i="33"/>
  <c r="O113" i="33"/>
  <c r="Q113" i="33"/>
  <c r="C114" i="33"/>
  <c r="E114" i="33"/>
  <c r="G114" i="33"/>
  <c r="I114" i="33"/>
  <c r="O85" i="33"/>
  <c r="E86" i="33"/>
  <c r="G86" i="33"/>
  <c r="I86" i="33"/>
  <c r="K86" i="33"/>
  <c r="M86" i="33"/>
  <c r="I87" i="33"/>
  <c r="K87" i="33"/>
  <c r="M87" i="33"/>
  <c r="O87" i="33"/>
  <c r="Q87" i="33"/>
  <c r="B88" i="33"/>
  <c r="C88" i="33"/>
  <c r="F88" i="33"/>
  <c r="G88" i="33"/>
  <c r="H88" i="33"/>
  <c r="I88" i="33"/>
  <c r="L89" i="33"/>
  <c r="M89" i="33"/>
  <c r="N89" i="33"/>
  <c r="H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P91" i="33"/>
  <c r="B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K93" i="33"/>
  <c r="L93" i="33"/>
  <c r="M93" i="33"/>
  <c r="N93" i="33"/>
  <c r="O93" i="33"/>
  <c r="C94" i="33"/>
  <c r="G94" i="33"/>
  <c r="H94" i="33"/>
  <c r="B95" i="33"/>
  <c r="C95" i="33"/>
  <c r="D95" i="33"/>
  <c r="E95" i="33"/>
  <c r="F95" i="33"/>
  <c r="G95" i="33"/>
  <c r="H95" i="33"/>
  <c r="I95" i="33"/>
  <c r="J95" i="33"/>
  <c r="L95" i="33"/>
  <c r="N95" i="33"/>
  <c r="P95" i="33"/>
  <c r="B96" i="33"/>
  <c r="D96" i="33"/>
  <c r="E96" i="33"/>
  <c r="F96" i="33"/>
  <c r="G96" i="33"/>
  <c r="H96" i="33"/>
  <c r="I96" i="33"/>
  <c r="J96" i="33"/>
  <c r="K96" i="33"/>
  <c r="L96" i="33"/>
  <c r="M96" i="33"/>
  <c r="N96" i="33"/>
  <c r="P96" i="33"/>
  <c r="Q96" i="33"/>
  <c r="L97" i="33"/>
  <c r="M97" i="33"/>
  <c r="N97" i="33"/>
  <c r="O97" i="33"/>
  <c r="Q97" i="33"/>
  <c r="C98" i="33"/>
  <c r="E98" i="33"/>
  <c r="G98" i="33"/>
  <c r="H98" i="33"/>
  <c r="I98" i="33"/>
  <c r="J98" i="33"/>
  <c r="K98" i="33"/>
  <c r="L98" i="33"/>
  <c r="M98" i="33"/>
  <c r="N98" i="33"/>
  <c r="O98" i="33"/>
  <c r="P98" i="33"/>
  <c r="Q98" i="33"/>
  <c r="L99" i="33"/>
  <c r="M99" i="33"/>
  <c r="N99" i="33"/>
  <c r="O99" i="33"/>
  <c r="L100" i="33"/>
  <c r="M100" i="33"/>
  <c r="N100" i="33"/>
  <c r="O100" i="33"/>
  <c r="P100" i="33"/>
  <c r="Q100" i="33"/>
  <c r="B101" i="33"/>
  <c r="C101" i="33"/>
  <c r="D101" i="33"/>
  <c r="E101" i="33"/>
  <c r="F101" i="33"/>
  <c r="H101" i="33"/>
  <c r="J101" i="33"/>
  <c r="L101" i="33"/>
  <c r="M101" i="33"/>
  <c r="N101" i="33"/>
  <c r="P101" i="33"/>
  <c r="Q101" i="33"/>
  <c r="B102" i="33"/>
  <c r="D102" i="33"/>
  <c r="F102" i="33"/>
  <c r="H102" i="33"/>
  <c r="J102" i="33"/>
  <c r="K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Q103" i="33"/>
  <c r="E104" i="33"/>
  <c r="G104" i="33"/>
  <c r="H104" i="33"/>
  <c r="I104" i="33"/>
  <c r="J104" i="33"/>
  <c r="K104" i="33"/>
  <c r="L104" i="33"/>
  <c r="M104" i="33"/>
  <c r="N104" i="33"/>
  <c r="O104" i="33"/>
  <c r="P104" i="33"/>
  <c r="Q104" i="33"/>
  <c r="K105" i="33"/>
  <c r="L105" i="33"/>
  <c r="M105" i="33"/>
  <c r="N105" i="33"/>
  <c r="O105" i="33"/>
  <c r="G106" i="33"/>
  <c r="H106" i="33"/>
  <c r="I106" i="33"/>
  <c r="B107" i="33"/>
  <c r="C107" i="33"/>
  <c r="D107" i="33"/>
  <c r="E107" i="33"/>
  <c r="F107" i="33"/>
  <c r="H107" i="33"/>
  <c r="I107" i="33"/>
  <c r="J107" i="33"/>
  <c r="K107" i="33"/>
  <c r="L107" i="33"/>
  <c r="M107" i="33"/>
  <c r="N107" i="33"/>
  <c r="O107" i="33"/>
  <c r="P107" i="33"/>
  <c r="E123" i="33"/>
  <c r="G123" i="33"/>
  <c r="I123" i="33"/>
  <c r="K123" i="33"/>
  <c r="M123" i="33"/>
  <c r="O123" i="33"/>
  <c r="Q123" i="33"/>
  <c r="C84" i="33"/>
  <c r="E84" i="33"/>
  <c r="G84" i="33"/>
  <c r="I84" i="33"/>
  <c r="K84" i="33"/>
  <c r="M84" i="33"/>
  <c r="O84" i="33"/>
  <c r="Q84" i="33"/>
  <c r="C85" i="33"/>
  <c r="E85" i="33"/>
  <c r="G85" i="33"/>
  <c r="I85" i="33"/>
  <c r="K85" i="33"/>
  <c r="M85" i="33"/>
  <c r="O86" i="33"/>
  <c r="Q86" i="33"/>
  <c r="C87" i="33"/>
  <c r="E87" i="33"/>
  <c r="G87" i="33"/>
  <c r="K88" i="33"/>
  <c r="M88" i="33"/>
  <c r="O88" i="33"/>
  <c r="Q88" i="33"/>
  <c r="O89" i="33"/>
  <c r="Q89" i="33"/>
  <c r="G90" i="33"/>
  <c r="I90" i="33"/>
  <c r="K90" i="33"/>
  <c r="O91" i="33"/>
  <c r="Q91" i="33"/>
  <c r="C92" i="33"/>
  <c r="I94" i="33"/>
  <c r="K94" i="33"/>
  <c r="M94" i="33"/>
  <c r="K95" i="33"/>
  <c r="M95" i="33"/>
  <c r="O95" i="33"/>
  <c r="Q95" i="33"/>
  <c r="C96" i="33"/>
  <c r="O96" i="33"/>
  <c r="G97" i="33"/>
  <c r="I97" i="33"/>
  <c r="K97" i="33"/>
  <c r="K99" i="33"/>
  <c r="Q99" i="33"/>
  <c r="G100" i="33"/>
  <c r="I100" i="33"/>
  <c r="G101" i="33"/>
  <c r="I101" i="33"/>
  <c r="K101" i="33"/>
  <c r="O101" i="33"/>
  <c r="C102" i="33"/>
  <c r="E102" i="33"/>
  <c r="G102" i="33"/>
  <c r="I102" i="33"/>
  <c r="O103" i="33"/>
  <c r="Q105" i="33"/>
  <c r="C106" i="33"/>
  <c r="G107" i="33"/>
  <c r="Q107" i="33"/>
  <c r="C108" i="33"/>
  <c r="E108" i="33"/>
  <c r="G108" i="33"/>
  <c r="I108" i="33"/>
  <c r="K108" i="33"/>
  <c r="M108" i="33"/>
  <c r="O108" i="33"/>
  <c r="Q108" i="33"/>
  <c r="C113" i="33"/>
  <c r="E113" i="33"/>
  <c r="K114" i="33"/>
  <c r="M114" i="33"/>
  <c r="O114" i="33"/>
  <c r="K115" i="33"/>
  <c r="M115" i="33"/>
  <c r="O115" i="33"/>
  <c r="Q115" i="33"/>
  <c r="C116" i="33"/>
  <c r="E116" i="33"/>
  <c r="G116" i="33"/>
  <c r="I116" i="33"/>
  <c r="K116" i="33"/>
  <c r="O116" i="33"/>
  <c r="Q116" i="33"/>
  <c r="C123" i="33"/>
  <c r="G99" i="32"/>
  <c r="H99" i="32"/>
  <c r="L105" i="32"/>
  <c r="M105" i="32"/>
  <c r="O91" i="32"/>
  <c r="Q91" i="32"/>
  <c r="B84" i="32"/>
  <c r="C84" i="32"/>
  <c r="D84" i="32"/>
  <c r="B85" i="32"/>
  <c r="C85" i="32"/>
  <c r="D85" i="32"/>
  <c r="E85" i="32"/>
  <c r="G85" i="32"/>
  <c r="I85" i="32"/>
  <c r="J85" i="32"/>
  <c r="L85" i="32"/>
  <c r="M85" i="32"/>
  <c r="H86" i="32"/>
  <c r="C87" i="32"/>
  <c r="D87" i="32"/>
  <c r="E87" i="32"/>
  <c r="C88" i="32"/>
  <c r="D88" i="32"/>
  <c r="E88" i="32"/>
  <c r="F88" i="32"/>
  <c r="G88" i="32"/>
  <c r="I88" i="32"/>
  <c r="J88" i="32"/>
  <c r="L88" i="32"/>
  <c r="M88" i="32"/>
  <c r="C90" i="32"/>
  <c r="D90" i="32"/>
  <c r="E90" i="32"/>
  <c r="F90" i="32"/>
  <c r="G90" i="32"/>
  <c r="I90" i="32"/>
  <c r="M91" i="32"/>
  <c r="C92" i="32"/>
  <c r="D92" i="32"/>
  <c r="E92" i="32"/>
  <c r="F92" i="32"/>
  <c r="G92" i="32"/>
  <c r="H92" i="32"/>
  <c r="I92" i="32"/>
  <c r="J92" i="32"/>
  <c r="L92" i="32"/>
  <c r="C93" i="32"/>
  <c r="D93" i="32"/>
  <c r="E93" i="32"/>
  <c r="P93" i="32"/>
  <c r="E94" i="32"/>
  <c r="F94" i="32"/>
  <c r="G94" i="32"/>
  <c r="C95" i="32"/>
  <c r="D95" i="32"/>
  <c r="E95" i="32"/>
  <c r="F95" i="32"/>
  <c r="G95" i="32"/>
  <c r="I95" i="32"/>
  <c r="J95" i="32"/>
  <c r="B96" i="32"/>
  <c r="C96" i="32"/>
  <c r="D96" i="32"/>
  <c r="E96" i="32"/>
  <c r="F96" i="32"/>
  <c r="G96" i="32"/>
  <c r="H96" i="32"/>
  <c r="J96" i="32"/>
  <c r="B97" i="32"/>
  <c r="P97" i="32"/>
  <c r="Q97" i="32"/>
  <c r="C98" i="32"/>
  <c r="D98" i="32"/>
  <c r="E98" i="32"/>
  <c r="F98" i="32"/>
  <c r="G98" i="32"/>
  <c r="H98" i="32"/>
  <c r="I98" i="32"/>
  <c r="J98" i="32"/>
  <c r="L98" i="32"/>
  <c r="Q98" i="32"/>
  <c r="B99" i="32"/>
  <c r="C99" i="32"/>
  <c r="D99" i="32"/>
  <c r="E99" i="32"/>
  <c r="P99" i="32"/>
  <c r="Q99" i="32"/>
  <c r="B100" i="32"/>
  <c r="C100" i="32"/>
  <c r="D100" i="32"/>
  <c r="E100" i="32"/>
  <c r="B101" i="32"/>
  <c r="C101" i="32"/>
  <c r="D101" i="32"/>
  <c r="N101" i="32"/>
  <c r="Q101" i="32"/>
  <c r="B102" i="32"/>
  <c r="D102" i="32"/>
  <c r="P102" i="32"/>
  <c r="J103" i="32"/>
  <c r="B104" i="32"/>
  <c r="C104" i="32"/>
  <c r="D104" i="32"/>
  <c r="E104" i="32"/>
  <c r="F104" i="32"/>
  <c r="G104" i="32"/>
  <c r="H104" i="32"/>
  <c r="J104" i="32"/>
  <c r="L104" i="32"/>
  <c r="C105" i="32"/>
  <c r="D105" i="32"/>
  <c r="P105" i="32"/>
  <c r="Q105" i="32"/>
  <c r="B106" i="32"/>
  <c r="C106" i="32"/>
  <c r="D106" i="32"/>
  <c r="E106" i="32"/>
  <c r="F106" i="32"/>
  <c r="G106" i="32"/>
  <c r="B107" i="32"/>
  <c r="E107" i="32"/>
  <c r="P107" i="32"/>
  <c r="Q107" i="32"/>
  <c r="B108" i="32"/>
  <c r="C108" i="32"/>
  <c r="D108" i="32"/>
  <c r="E108" i="32"/>
  <c r="F108" i="32"/>
  <c r="G108" i="32"/>
  <c r="I108" i="32"/>
  <c r="J108" i="32"/>
  <c r="L108" i="32"/>
  <c r="F84" i="32"/>
  <c r="F85" i="32"/>
  <c r="B86" i="32"/>
  <c r="C86" i="32"/>
  <c r="D86" i="32"/>
  <c r="E86" i="32"/>
  <c r="F86" i="32"/>
  <c r="G86" i="32"/>
  <c r="I86" i="32"/>
  <c r="J86" i="32"/>
  <c r="L86" i="32"/>
  <c r="M86" i="32"/>
  <c r="B88" i="32"/>
  <c r="N88" i="32"/>
  <c r="P88" i="32"/>
  <c r="C89" i="32"/>
  <c r="D89" i="32"/>
  <c r="J89" i="32"/>
  <c r="M89" i="32"/>
  <c r="J90" i="32"/>
  <c r="L90" i="32"/>
  <c r="C91" i="32"/>
  <c r="D91" i="32"/>
  <c r="F91" i="32"/>
  <c r="I91" i="32"/>
  <c r="J91" i="32"/>
  <c r="L91" i="32"/>
  <c r="B92" i="32"/>
  <c r="G93" i="32"/>
  <c r="I93" i="32"/>
  <c r="J93" i="32"/>
  <c r="L93" i="32"/>
  <c r="M93" i="32"/>
  <c r="N93" i="32"/>
  <c r="Q93" i="32"/>
  <c r="B94" i="32"/>
  <c r="C94" i="32"/>
  <c r="D94" i="32"/>
  <c r="N94" i="32"/>
  <c r="Q94" i="32"/>
  <c r="B95" i="32"/>
  <c r="M96" i="32"/>
  <c r="N96" i="32"/>
  <c r="O96" i="32"/>
  <c r="P96" i="32"/>
  <c r="Q96" i="32"/>
  <c r="C97" i="32"/>
  <c r="D97" i="32"/>
  <c r="E97" i="32"/>
  <c r="F97" i="32"/>
  <c r="G97" i="32"/>
  <c r="I97" i="32"/>
  <c r="J97" i="32"/>
  <c r="F99" i="32"/>
  <c r="I100" i="32"/>
  <c r="C102" i="32"/>
  <c r="E102" i="32"/>
  <c r="F102" i="32"/>
  <c r="I102" i="32"/>
  <c r="J102" i="32"/>
  <c r="L102" i="32"/>
  <c r="C103" i="32"/>
  <c r="D103" i="32"/>
  <c r="I104" i="32"/>
  <c r="F105" i="32"/>
  <c r="C107" i="32"/>
  <c r="D107" i="32"/>
  <c r="F107" i="32"/>
  <c r="G107" i="32"/>
  <c r="I107" i="32"/>
  <c r="J107" i="32"/>
  <c r="L107" i="32"/>
  <c r="M107" i="32"/>
  <c r="N107" i="32"/>
  <c r="O107" i="32"/>
  <c r="E99" i="31"/>
  <c r="I97" i="31"/>
  <c r="J97" i="31"/>
  <c r="N90" i="31"/>
  <c r="B84" i="31"/>
  <c r="C84" i="31"/>
  <c r="I113" i="32"/>
  <c r="M113" i="32"/>
  <c r="O84" i="31"/>
  <c r="P84" i="31"/>
  <c r="Q113" i="32"/>
  <c r="B114" i="31"/>
  <c r="C85" i="31"/>
  <c r="E85" i="31"/>
  <c r="F85" i="31"/>
  <c r="Q114" i="32"/>
  <c r="E86" i="31"/>
  <c r="F86" i="31"/>
  <c r="I115" i="32"/>
  <c r="K86" i="31"/>
  <c r="L86" i="31"/>
  <c r="N86" i="31"/>
  <c r="O86" i="31"/>
  <c r="Q115" i="32"/>
  <c r="B116" i="31"/>
  <c r="M116" i="32"/>
  <c r="Q116" i="32"/>
  <c r="C88" i="31"/>
  <c r="D88" i="31"/>
  <c r="E88" i="31"/>
  <c r="F88" i="31"/>
  <c r="M117" i="33"/>
  <c r="O117" i="33"/>
  <c r="B118" i="31"/>
  <c r="C89" i="31"/>
  <c r="N89" i="31"/>
  <c r="P89" i="31"/>
  <c r="Q118" i="33"/>
  <c r="D90" i="31"/>
  <c r="E90" i="31"/>
  <c r="F90" i="31"/>
  <c r="B91" i="31"/>
  <c r="C91" i="31"/>
  <c r="D91" i="31"/>
  <c r="E91" i="31"/>
  <c r="F91" i="31"/>
  <c r="B92" i="31"/>
  <c r="K92" i="31"/>
  <c r="L92" i="31"/>
  <c r="M92" i="31"/>
  <c r="N92" i="31"/>
  <c r="O92" i="31"/>
  <c r="P92" i="31"/>
  <c r="Q92" i="31"/>
  <c r="C93" i="31"/>
  <c r="O119" i="33"/>
  <c r="P93" i="31"/>
  <c r="B94" i="31"/>
  <c r="C95" i="31"/>
  <c r="D95" i="31"/>
  <c r="E95" i="31"/>
  <c r="F95" i="31"/>
  <c r="F96" i="31"/>
  <c r="H96" i="31"/>
  <c r="K96" i="31"/>
  <c r="L96" i="31"/>
  <c r="M96" i="31"/>
  <c r="N96" i="31"/>
  <c r="I120" i="33"/>
  <c r="O120" i="33"/>
  <c r="G121" i="33"/>
  <c r="K98" i="31"/>
  <c r="L98" i="31"/>
  <c r="N98" i="31"/>
  <c r="C99" i="31"/>
  <c r="O99" i="31"/>
  <c r="P99" i="31"/>
  <c r="Q99" i="31"/>
  <c r="B100" i="31"/>
  <c r="C100" i="31"/>
  <c r="M100" i="31"/>
  <c r="O100" i="31"/>
  <c r="P100" i="31"/>
  <c r="H101" i="31"/>
  <c r="I101" i="31"/>
  <c r="J101" i="31"/>
  <c r="K101" i="31"/>
  <c r="M101" i="31"/>
  <c r="N101" i="31"/>
  <c r="O101" i="31"/>
  <c r="P101" i="31"/>
  <c r="Q101" i="31"/>
  <c r="B102" i="31"/>
  <c r="C102" i="31"/>
  <c r="D102" i="31"/>
  <c r="P102" i="31"/>
  <c r="B104" i="31"/>
  <c r="F104" i="31"/>
  <c r="G122" i="33"/>
  <c r="K104" i="31"/>
  <c r="L104" i="31"/>
  <c r="M104" i="31"/>
  <c r="N104" i="31"/>
  <c r="O104" i="31"/>
  <c r="P104" i="31"/>
  <c r="B107" i="31"/>
  <c r="C107" i="31"/>
  <c r="N107" i="31"/>
  <c r="O107" i="31"/>
  <c r="P107" i="31"/>
  <c r="D108" i="31"/>
  <c r="E108" i="31"/>
  <c r="F108" i="31"/>
  <c r="Q123" i="32"/>
  <c r="F84" i="31"/>
  <c r="L84" i="31"/>
  <c r="Q84" i="31"/>
  <c r="B85" i="31"/>
  <c r="D85" i="31"/>
  <c r="H85" i="31"/>
  <c r="K85" i="31"/>
  <c r="L85" i="31"/>
  <c r="B86" i="31"/>
  <c r="C86" i="31"/>
  <c r="D86" i="31"/>
  <c r="P86" i="31"/>
  <c r="Q86" i="31"/>
  <c r="B87" i="31"/>
  <c r="D87" i="31"/>
  <c r="H87" i="31"/>
  <c r="J87" i="31"/>
  <c r="L87" i="31"/>
  <c r="O87" i="31"/>
  <c r="P87" i="31"/>
  <c r="Q87" i="31"/>
  <c r="B88" i="31"/>
  <c r="D89" i="31"/>
  <c r="E89" i="31"/>
  <c r="F89" i="31"/>
  <c r="H89" i="31"/>
  <c r="B90" i="31"/>
  <c r="H91" i="31"/>
  <c r="I91" i="31"/>
  <c r="J91" i="31"/>
  <c r="L91" i="31"/>
  <c r="Q91" i="31"/>
  <c r="D92" i="31"/>
  <c r="E92" i="31"/>
  <c r="F92" i="31"/>
  <c r="D93" i="31"/>
  <c r="O93" i="31"/>
  <c r="Q93" i="31"/>
  <c r="D94" i="31"/>
  <c r="L94" i="31"/>
  <c r="O94" i="31"/>
  <c r="P94" i="31"/>
  <c r="Q94" i="31"/>
  <c r="B95" i="31"/>
  <c r="O95" i="31"/>
  <c r="P95" i="31"/>
  <c r="Q95" i="31"/>
  <c r="C96" i="31"/>
  <c r="D96" i="31"/>
  <c r="E96" i="31"/>
  <c r="O96" i="31"/>
  <c r="P96" i="31"/>
  <c r="Q96" i="31"/>
  <c r="B97" i="31"/>
  <c r="D97" i="31"/>
  <c r="O97" i="31"/>
  <c r="P97" i="31"/>
  <c r="Q97" i="31"/>
  <c r="B98" i="31"/>
  <c r="C98" i="31"/>
  <c r="D98" i="31"/>
  <c r="E98" i="31"/>
  <c r="F98" i="31"/>
  <c r="M98" i="31"/>
  <c r="P98" i="31"/>
  <c r="Q98" i="31"/>
  <c r="B99" i="31"/>
  <c r="D99" i="31"/>
  <c r="D100" i="31"/>
  <c r="E100" i="31"/>
  <c r="Q100" i="31"/>
  <c r="B101" i="31"/>
  <c r="D101" i="31"/>
  <c r="L101" i="31"/>
  <c r="O102" i="31"/>
  <c r="Q102" i="31"/>
  <c r="C103" i="31"/>
  <c r="D103" i="31"/>
  <c r="E103" i="31"/>
  <c r="F103" i="31"/>
  <c r="Q103" i="31"/>
  <c r="D104" i="31"/>
  <c r="B105" i="31"/>
  <c r="C105" i="31"/>
  <c r="D105" i="31"/>
  <c r="E105" i="31"/>
  <c r="F105" i="31"/>
  <c r="H105" i="31"/>
  <c r="I105" i="31"/>
  <c r="J105" i="31"/>
  <c r="O105" i="31"/>
  <c r="P105" i="31"/>
  <c r="Q105" i="31"/>
  <c r="B106" i="31"/>
  <c r="D106" i="31"/>
  <c r="E106" i="31"/>
  <c r="F106" i="31"/>
  <c r="D107" i="31"/>
  <c r="E107" i="31"/>
  <c r="M107" i="31"/>
  <c r="Q107" i="31"/>
  <c r="O108" i="31"/>
  <c r="P108" i="31"/>
  <c r="B115" i="31"/>
  <c r="B122" i="31"/>
  <c r="C34" i="30"/>
  <c r="D34" i="30"/>
  <c r="B113" i="31"/>
  <c r="D35" i="30"/>
  <c r="F35" i="30"/>
  <c r="G36" i="30"/>
  <c r="O36" i="30"/>
  <c r="F34" i="30"/>
  <c r="H34" i="30"/>
  <c r="J34" i="30"/>
  <c r="L34" i="30"/>
  <c r="N35" i="30"/>
  <c r="F37" i="30"/>
  <c r="N37" i="30"/>
  <c r="O37" i="30"/>
  <c r="O174" i="6" s="1"/>
  <c r="P37" i="30"/>
  <c r="N34" i="30"/>
  <c r="P34" i="30"/>
  <c r="P35" i="30"/>
  <c r="C36" i="30"/>
  <c r="D37" i="30"/>
  <c r="G37" i="30"/>
  <c r="G174" i="6" s="1"/>
  <c r="L37" i="30"/>
  <c r="B57" i="26"/>
  <c r="C102" i="29"/>
  <c r="E57" i="26"/>
  <c r="H96" i="29"/>
  <c r="I96" i="29"/>
  <c r="K96" i="29"/>
  <c r="L96" i="29"/>
  <c r="M96" i="29"/>
  <c r="O96" i="29"/>
  <c r="P96" i="29"/>
  <c r="D97" i="29"/>
  <c r="H97" i="29"/>
  <c r="M135" i="29"/>
  <c r="P97" i="29"/>
  <c r="Q135" i="29"/>
  <c r="C98" i="29"/>
  <c r="D98" i="29"/>
  <c r="E98" i="29"/>
  <c r="H98" i="29"/>
  <c r="L98" i="29"/>
  <c r="P98" i="29"/>
  <c r="Q98" i="29"/>
  <c r="C99" i="29"/>
  <c r="G99" i="29"/>
  <c r="H99" i="29"/>
  <c r="I99" i="29"/>
  <c r="K99" i="29"/>
  <c r="L99" i="29"/>
  <c r="M99" i="29"/>
  <c r="O99" i="29"/>
  <c r="P99" i="29"/>
  <c r="Q99" i="29"/>
  <c r="O100" i="29"/>
  <c r="Q100" i="29"/>
  <c r="D101" i="29"/>
  <c r="E139" i="29"/>
  <c r="G139" i="29"/>
  <c r="H101" i="29"/>
  <c r="I139" i="29"/>
  <c r="K139" i="29"/>
  <c r="L101" i="29"/>
  <c r="M139" i="29"/>
  <c r="O139" i="29"/>
  <c r="P101" i="29"/>
  <c r="Q139" i="29"/>
  <c r="O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D104" i="29"/>
  <c r="F104" i="29"/>
  <c r="H104" i="29"/>
  <c r="J104" i="29"/>
  <c r="L104" i="29"/>
  <c r="M104" i="29"/>
  <c r="N104" i="29"/>
  <c r="O104" i="29"/>
  <c r="P104" i="29"/>
  <c r="Q104" i="29"/>
  <c r="C141" i="29"/>
  <c r="G141" i="29"/>
  <c r="I141" i="29"/>
  <c r="Q105" i="29"/>
  <c r="E113" i="29"/>
  <c r="G113" i="29"/>
  <c r="H113" i="29"/>
  <c r="I113" i="29"/>
  <c r="K116" i="29"/>
  <c r="P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44" i="29"/>
  <c r="B109" i="29"/>
  <c r="C145" i="29"/>
  <c r="E145" i="29"/>
  <c r="F109" i="29"/>
  <c r="H145" i="29"/>
  <c r="J109" i="29"/>
  <c r="M109" i="29"/>
  <c r="N109" i="29"/>
  <c r="P145" i="29"/>
  <c r="B110" i="29"/>
  <c r="E110" i="29"/>
  <c r="F110" i="29"/>
  <c r="G110" i="29"/>
  <c r="I110" i="29"/>
  <c r="J110" i="29"/>
  <c r="N110" i="29"/>
  <c r="O146" i="29"/>
  <c r="P146" i="29"/>
  <c r="Q146" i="29"/>
  <c r="B111" i="29"/>
  <c r="F111" i="29"/>
  <c r="H147" i="29"/>
  <c r="J111" i="29"/>
  <c r="K147" i="29"/>
  <c r="M147" i="29"/>
  <c r="N111" i="29"/>
  <c r="O147" i="29"/>
  <c r="P147" i="29"/>
  <c r="Q147" i="29"/>
  <c r="B112" i="29"/>
  <c r="C112" i="29"/>
  <c r="G112" i="29"/>
  <c r="M113" i="29"/>
  <c r="O113" i="29"/>
  <c r="P113" i="29"/>
  <c r="B115" i="29"/>
  <c r="D115" i="29"/>
  <c r="F115" i="29"/>
  <c r="J115" i="29"/>
  <c r="L115" i="29"/>
  <c r="M115" i="29"/>
  <c r="N115" i="29"/>
  <c r="O115" i="29"/>
  <c r="P115" i="29"/>
  <c r="Q115" i="29"/>
  <c r="C116" i="29"/>
  <c r="B117" i="29"/>
  <c r="C117" i="29"/>
  <c r="E117" i="29"/>
  <c r="F117" i="29"/>
  <c r="G117" i="29"/>
  <c r="H117" i="29"/>
  <c r="I117" i="29"/>
  <c r="J117" i="29"/>
  <c r="K117" i="29"/>
  <c r="L117" i="29"/>
  <c r="M117" i="29"/>
  <c r="N117" i="29"/>
  <c r="O117" i="29"/>
  <c r="P117" i="29"/>
  <c r="B118" i="29"/>
  <c r="C118" i="29"/>
  <c r="D118" i="29"/>
  <c r="E118" i="29"/>
  <c r="F118" i="29"/>
  <c r="H118" i="29"/>
  <c r="I118" i="29"/>
  <c r="J118" i="29"/>
  <c r="L118" i="29"/>
  <c r="N118" i="29"/>
  <c r="Q118" i="29"/>
  <c r="B119" i="29"/>
  <c r="C119" i="29"/>
  <c r="E119" i="29"/>
  <c r="G119" i="29"/>
  <c r="H119" i="29"/>
  <c r="I119" i="29"/>
  <c r="K119" i="29"/>
  <c r="M119" i="29"/>
  <c r="O119" i="29"/>
  <c r="P119" i="29"/>
  <c r="N120" i="29"/>
  <c r="B121" i="29"/>
  <c r="D121" i="29"/>
  <c r="E121" i="29"/>
  <c r="F121" i="29"/>
  <c r="G121" i="29"/>
  <c r="H121" i="29"/>
  <c r="I121" i="29"/>
  <c r="J121" i="29"/>
  <c r="K121" i="29"/>
  <c r="L121" i="29"/>
  <c r="M121" i="29"/>
  <c r="N121" i="29"/>
  <c r="O121" i="29"/>
  <c r="P121" i="29"/>
  <c r="Q121" i="29"/>
  <c r="B59" i="26"/>
  <c r="Q128" i="29"/>
  <c r="E124" i="29"/>
  <c r="K124" i="29"/>
  <c r="M124" i="29"/>
  <c r="O124" i="29"/>
  <c r="B125" i="29"/>
  <c r="E125" i="29"/>
  <c r="F125" i="29"/>
  <c r="G125" i="29"/>
  <c r="I155" i="29"/>
  <c r="J125" i="29"/>
  <c r="K125" i="29"/>
  <c r="M125" i="29"/>
  <c r="O125" i="29"/>
  <c r="Q125" i="29"/>
  <c r="B126" i="29"/>
  <c r="C126" i="29"/>
  <c r="F126" i="29"/>
  <c r="G156" i="29"/>
  <c r="I156" i="29"/>
  <c r="J126" i="29"/>
  <c r="K156" i="29"/>
  <c r="M126" i="29"/>
  <c r="N126" i="29"/>
  <c r="O126" i="29"/>
  <c r="Q156" i="29"/>
  <c r="B127" i="29"/>
  <c r="C157" i="29"/>
  <c r="F127" i="29"/>
  <c r="G157" i="29"/>
  <c r="I127" i="29"/>
  <c r="J127" i="29"/>
  <c r="M127" i="29"/>
  <c r="N127" i="29"/>
  <c r="E128" i="29"/>
  <c r="G128" i="29"/>
  <c r="I128" i="29"/>
  <c r="K128" i="29"/>
  <c r="B159" i="29"/>
  <c r="C129" i="29"/>
  <c r="D129" i="29"/>
  <c r="E129" i="29"/>
  <c r="F159" i="29"/>
  <c r="G129" i="29"/>
  <c r="H129" i="29"/>
  <c r="I129" i="29"/>
  <c r="J159" i="29"/>
  <c r="K129" i="29"/>
  <c r="L129" i="29"/>
  <c r="M129" i="29"/>
  <c r="N159" i="29"/>
  <c r="P129" i="29"/>
  <c r="C96" i="29"/>
  <c r="G96" i="29"/>
  <c r="Q96" i="29"/>
  <c r="C97" i="29"/>
  <c r="E97" i="29"/>
  <c r="G97" i="29"/>
  <c r="I97" i="29"/>
  <c r="K97" i="29"/>
  <c r="M97" i="29"/>
  <c r="O97" i="29"/>
  <c r="Q97" i="29"/>
  <c r="G98" i="29"/>
  <c r="I98" i="29"/>
  <c r="K98" i="29"/>
  <c r="M98" i="29"/>
  <c r="O98" i="29"/>
  <c r="K100" i="29"/>
  <c r="M100" i="29"/>
  <c r="C101" i="29"/>
  <c r="E101" i="29"/>
  <c r="G101" i="29"/>
  <c r="M101" i="29"/>
  <c r="O101" i="29"/>
  <c r="Q101" i="29"/>
  <c r="E102" i="29"/>
  <c r="G102" i="29"/>
  <c r="M102" i="29"/>
  <c r="Q103" i="29"/>
  <c r="C104" i="29"/>
  <c r="E104" i="29"/>
  <c r="G104" i="29"/>
  <c r="I104" i="29"/>
  <c r="K104" i="29"/>
  <c r="I105" i="29"/>
  <c r="K105" i="29"/>
  <c r="M105" i="29"/>
  <c r="O105" i="29"/>
  <c r="E109" i="29"/>
  <c r="G109" i="29"/>
  <c r="H109" i="29"/>
  <c r="I109" i="29"/>
  <c r="K109" i="29"/>
  <c r="O109" i="29"/>
  <c r="P109" i="29"/>
  <c r="Q109" i="29"/>
  <c r="C110" i="29"/>
  <c r="O110" i="29"/>
  <c r="P110" i="29"/>
  <c r="Q110" i="29"/>
  <c r="C111" i="29"/>
  <c r="E111" i="29"/>
  <c r="G111" i="29"/>
  <c r="H111" i="29"/>
  <c r="E112" i="29"/>
  <c r="M112" i="29"/>
  <c r="O112" i="29"/>
  <c r="C113" i="29"/>
  <c r="E114" i="29"/>
  <c r="G114" i="29"/>
  <c r="H114" i="29"/>
  <c r="O114" i="29"/>
  <c r="P114" i="29"/>
  <c r="Q114" i="29"/>
  <c r="C115" i="29"/>
  <c r="E115" i="29"/>
  <c r="G115" i="29"/>
  <c r="H115" i="29"/>
  <c r="I115" i="29"/>
  <c r="K115" i="29"/>
  <c r="G118" i="29"/>
  <c r="K118" i="29"/>
  <c r="M118" i="29"/>
  <c r="O118" i="29"/>
  <c r="P118" i="29"/>
  <c r="E120" i="29"/>
  <c r="G120" i="29"/>
  <c r="M120" i="29"/>
  <c r="O120" i="29"/>
  <c r="P120" i="29"/>
  <c r="C121" i="29"/>
  <c r="Q124" i="29"/>
  <c r="C125" i="29"/>
  <c r="I125" i="29"/>
  <c r="K126" i="29"/>
  <c r="K127" i="29"/>
  <c r="O127" i="29"/>
  <c r="Q127" i="29"/>
  <c r="C128" i="29"/>
  <c r="O129" i="29"/>
  <c r="Q129" i="29"/>
  <c r="B134" i="29"/>
  <c r="C134" i="29"/>
  <c r="F134" i="29"/>
  <c r="G134" i="29"/>
  <c r="H134" i="29"/>
  <c r="J134" i="29"/>
  <c r="M134" i="29"/>
  <c r="N134" i="29"/>
  <c r="O134" i="29"/>
  <c r="P134" i="29"/>
  <c r="Q134" i="29"/>
  <c r="B135" i="29"/>
  <c r="C135" i="29"/>
  <c r="D135" i="29"/>
  <c r="E135" i="29"/>
  <c r="F135" i="29"/>
  <c r="G135" i="29"/>
  <c r="H135" i="29"/>
  <c r="I135" i="29"/>
  <c r="J135" i="29"/>
  <c r="K135" i="29"/>
  <c r="N135" i="29"/>
  <c r="O135" i="29"/>
  <c r="P135" i="29"/>
  <c r="B136" i="29"/>
  <c r="E136" i="29"/>
  <c r="F136" i="29"/>
  <c r="G136" i="29"/>
  <c r="H136" i="29"/>
  <c r="I136" i="29"/>
  <c r="J136" i="29"/>
  <c r="K136" i="29"/>
  <c r="L136" i="29"/>
  <c r="M136" i="29"/>
  <c r="N136" i="29"/>
  <c r="O136" i="29"/>
  <c r="P136" i="29"/>
  <c r="Q136" i="29"/>
  <c r="B137" i="29"/>
  <c r="C137" i="29"/>
  <c r="F137" i="29"/>
  <c r="G137" i="29"/>
  <c r="H137" i="29"/>
  <c r="J137" i="29"/>
  <c r="M137" i="29"/>
  <c r="N137" i="29"/>
  <c r="O137" i="29"/>
  <c r="P137" i="29"/>
  <c r="Q137" i="29"/>
  <c r="C139" i="29"/>
  <c r="K141" i="29"/>
  <c r="M141" i="29"/>
  <c r="O141" i="29"/>
  <c r="G145" i="29"/>
  <c r="I145" i="29"/>
  <c r="K145" i="29"/>
  <c r="M145" i="29"/>
  <c r="O145" i="29"/>
  <c r="Q145" i="29"/>
  <c r="C146" i="29"/>
  <c r="E146" i="29"/>
  <c r="G146" i="29"/>
  <c r="C147" i="29"/>
  <c r="E147" i="29"/>
  <c r="G147" i="29"/>
  <c r="O154" i="29"/>
  <c r="Q154" i="29"/>
  <c r="C155" i="29"/>
  <c r="M155" i="29"/>
  <c r="Q155" i="29"/>
  <c r="C156" i="29"/>
  <c r="F156" i="29"/>
  <c r="K157" i="29"/>
  <c r="M157" i="29"/>
  <c r="N157" i="29"/>
  <c r="O157" i="29"/>
  <c r="Q157" i="29"/>
  <c r="C159" i="29"/>
  <c r="G159" i="29"/>
  <c r="I159" i="29"/>
  <c r="K159" i="29"/>
  <c r="O159" i="29"/>
  <c r="Q159" i="29"/>
  <c r="E104" i="28"/>
  <c r="F104" i="28"/>
  <c r="H101" i="28"/>
  <c r="C134" i="28"/>
  <c r="E134" i="28"/>
  <c r="F96" i="28"/>
  <c r="M134" i="28"/>
  <c r="N96" i="28"/>
  <c r="K97" i="28"/>
  <c r="L97" i="28"/>
  <c r="N97" i="28"/>
  <c r="P97" i="28"/>
  <c r="C136" i="28"/>
  <c r="F98" i="28"/>
  <c r="H98" i="28"/>
  <c r="I136" i="28"/>
  <c r="J99" i="28"/>
  <c r="L99" i="28"/>
  <c r="N99" i="28"/>
  <c r="O137" i="28"/>
  <c r="P99" i="28"/>
  <c r="Q99" i="28"/>
  <c r="K100" i="28"/>
  <c r="L100" i="28"/>
  <c r="M100" i="28"/>
  <c r="N100" i="28"/>
  <c r="D101" i="28"/>
  <c r="E101" i="28"/>
  <c r="F101" i="28"/>
  <c r="K101" i="28"/>
  <c r="L101" i="28"/>
  <c r="M101" i="28"/>
  <c r="N101" i="28"/>
  <c r="O101" i="28"/>
  <c r="P101" i="28"/>
  <c r="Q101" i="28"/>
  <c r="J102" i="28"/>
  <c r="L102" i="28"/>
  <c r="N102" i="28"/>
  <c r="Q140" i="28"/>
  <c r="F103" i="28"/>
  <c r="H103" i="28"/>
  <c r="K104" i="28"/>
  <c r="L104" i="28"/>
  <c r="M104" i="28"/>
  <c r="N104" i="28"/>
  <c r="H105" i="28"/>
  <c r="I141" i="28"/>
  <c r="C120" i="28"/>
  <c r="D113" i="28"/>
  <c r="E113" i="28"/>
  <c r="G113" i="28"/>
  <c r="P111" i="28"/>
  <c r="B108" i="28"/>
  <c r="L108" i="28"/>
  <c r="M108" i="28"/>
  <c r="N108" i="28"/>
  <c r="F109" i="28"/>
  <c r="H109" i="28"/>
  <c r="B110" i="28"/>
  <c r="E110" i="28"/>
  <c r="F110" i="28"/>
  <c r="G110" i="28"/>
  <c r="H110" i="28"/>
  <c r="I110" i="28"/>
  <c r="J110" i="28"/>
  <c r="K110" i="28"/>
  <c r="L110" i="28"/>
  <c r="M110" i="28"/>
  <c r="N110" i="28"/>
  <c r="O110" i="28"/>
  <c r="Q146" i="28"/>
  <c r="L111" i="28"/>
  <c r="N111" i="28"/>
  <c r="C112" i="28"/>
  <c r="F112" i="28"/>
  <c r="H112" i="28"/>
  <c r="B113" i="28"/>
  <c r="L113" i="28"/>
  <c r="M113" i="28"/>
  <c r="N113" i="28"/>
  <c r="H114" i="28"/>
  <c r="B115" i="28"/>
  <c r="K115" i="28"/>
  <c r="L115" i="28"/>
  <c r="M115" i="28"/>
  <c r="N115" i="28"/>
  <c r="O115" i="28"/>
  <c r="Q115" i="28"/>
  <c r="B116" i="28"/>
  <c r="C116" i="28"/>
  <c r="F116" i="28"/>
  <c r="H116" i="28"/>
  <c r="B117" i="28"/>
  <c r="C117" i="28"/>
  <c r="D117" i="28"/>
  <c r="E117" i="28"/>
  <c r="F117" i="28"/>
  <c r="N117" i="28"/>
  <c r="O117" i="28"/>
  <c r="P117" i="28"/>
  <c r="Q117" i="28"/>
  <c r="B118" i="28"/>
  <c r="H118" i="28"/>
  <c r="I118" i="28"/>
  <c r="C119" i="28"/>
  <c r="D119" i="28"/>
  <c r="E151" i="28"/>
  <c r="F119" i="28"/>
  <c r="G119" i="28"/>
  <c r="N119" i="28"/>
  <c r="K120" i="28"/>
  <c r="L120" i="28"/>
  <c r="M120" i="28"/>
  <c r="N120" i="28"/>
  <c r="O120" i="28"/>
  <c r="Q120" i="28"/>
  <c r="C121" i="28"/>
  <c r="D121" i="28"/>
  <c r="E121" i="28"/>
  <c r="F121" i="28"/>
  <c r="G121" i="28"/>
  <c r="H121" i="28"/>
  <c r="I121" i="28"/>
  <c r="J121" i="28"/>
  <c r="K121" i="28"/>
  <c r="K129" i="28"/>
  <c r="M124" i="28"/>
  <c r="Q127" i="28"/>
  <c r="B124" i="28"/>
  <c r="D124" i="28"/>
  <c r="F124" i="28"/>
  <c r="H124" i="28"/>
  <c r="C125" i="28"/>
  <c r="E155" i="28"/>
  <c r="F125" i="28"/>
  <c r="P125" i="28"/>
  <c r="B126" i="28"/>
  <c r="K126" i="28"/>
  <c r="L126" i="28"/>
  <c r="M126" i="28"/>
  <c r="N126" i="28"/>
  <c r="F127" i="28"/>
  <c r="C128" i="28"/>
  <c r="D128" i="28"/>
  <c r="E128" i="28"/>
  <c r="F128" i="28"/>
  <c r="J128" i="28"/>
  <c r="P128" i="28"/>
  <c r="B129" i="28"/>
  <c r="D129" i="28"/>
  <c r="E129" i="28"/>
  <c r="F129" i="28"/>
  <c r="G129" i="28"/>
  <c r="J129" i="28"/>
  <c r="D96" i="28"/>
  <c r="E96" i="28"/>
  <c r="G96" i="28"/>
  <c r="H96" i="28"/>
  <c r="I96" i="28"/>
  <c r="J96" i="28"/>
  <c r="K96" i="28"/>
  <c r="L96" i="28"/>
  <c r="M96" i="28"/>
  <c r="O96" i="28"/>
  <c r="D97" i="28"/>
  <c r="E97" i="28"/>
  <c r="F97" i="28"/>
  <c r="J97" i="28"/>
  <c r="Q97" i="28"/>
  <c r="B98" i="28"/>
  <c r="D98" i="28"/>
  <c r="E98" i="28"/>
  <c r="J98" i="28"/>
  <c r="L98" i="28"/>
  <c r="M98" i="28"/>
  <c r="N98" i="28"/>
  <c r="O98" i="28"/>
  <c r="D99" i="28"/>
  <c r="E99" i="28"/>
  <c r="F99" i="28"/>
  <c r="G99" i="28"/>
  <c r="I100" i="28"/>
  <c r="J100" i="28"/>
  <c r="O100" i="28"/>
  <c r="G101" i="28"/>
  <c r="I101" i="28"/>
  <c r="J101" i="28"/>
  <c r="E102" i="28"/>
  <c r="G102" i="28"/>
  <c r="P102" i="28"/>
  <c r="Q102" i="28"/>
  <c r="B103" i="28"/>
  <c r="D103" i="28"/>
  <c r="E103" i="28"/>
  <c r="G103" i="28"/>
  <c r="I103" i="28"/>
  <c r="J103" i="28"/>
  <c r="K103" i="28"/>
  <c r="L103" i="28"/>
  <c r="M103" i="28"/>
  <c r="N103" i="28"/>
  <c r="O103" i="28"/>
  <c r="J104" i="28"/>
  <c r="O104" i="28"/>
  <c r="P104" i="28"/>
  <c r="Q104" i="28"/>
  <c r="B105" i="28"/>
  <c r="D105" i="28"/>
  <c r="E105" i="28"/>
  <c r="F105" i="28"/>
  <c r="G105" i="28"/>
  <c r="I105" i="28"/>
  <c r="J105" i="28"/>
  <c r="K105" i="28"/>
  <c r="L105" i="28"/>
  <c r="M105" i="28"/>
  <c r="N105" i="28"/>
  <c r="O105" i="28"/>
  <c r="O108" i="28"/>
  <c r="Q108" i="28"/>
  <c r="B109" i="28"/>
  <c r="G109" i="28"/>
  <c r="D110" i="28"/>
  <c r="P110" i="28"/>
  <c r="Q110" i="28"/>
  <c r="B111" i="28"/>
  <c r="Q111" i="28"/>
  <c r="B112" i="28"/>
  <c r="G112" i="28"/>
  <c r="I112" i="28"/>
  <c r="J112" i="28"/>
  <c r="K112" i="28"/>
  <c r="O113" i="28"/>
  <c r="Q113" i="28"/>
  <c r="B114" i="28"/>
  <c r="D114" i="28"/>
  <c r="G114" i="28"/>
  <c r="I114" i="28"/>
  <c r="J114" i="28"/>
  <c r="H115" i="28"/>
  <c r="I115" i="28"/>
  <c r="G116" i="28"/>
  <c r="G117" i="28"/>
  <c r="H117" i="28"/>
  <c r="I117" i="28"/>
  <c r="J117" i="28"/>
  <c r="K117" i="28"/>
  <c r="L117" i="28"/>
  <c r="M117" i="28"/>
  <c r="G118" i="28"/>
  <c r="P118" i="28"/>
  <c r="Q118" i="28"/>
  <c r="B119" i="28"/>
  <c r="H119" i="28"/>
  <c r="I119" i="28"/>
  <c r="J119" i="28"/>
  <c r="L119" i="28"/>
  <c r="M119" i="28"/>
  <c r="O119" i="28"/>
  <c r="B120" i="28"/>
  <c r="B121" i="28"/>
  <c r="I124" i="28"/>
  <c r="J124" i="28"/>
  <c r="O124" i="28"/>
  <c r="P124" i="28"/>
  <c r="Q124" i="28"/>
  <c r="B125" i="28"/>
  <c r="D125" i="28"/>
  <c r="E125" i="28"/>
  <c r="G125" i="28"/>
  <c r="D126" i="28"/>
  <c r="E126" i="28"/>
  <c r="F126" i="28"/>
  <c r="G126" i="28"/>
  <c r="H126" i="28"/>
  <c r="I126" i="28"/>
  <c r="J126" i="28"/>
  <c r="O126" i="28"/>
  <c r="P126" i="28"/>
  <c r="Q126" i="28"/>
  <c r="B127" i="28"/>
  <c r="C127" i="28"/>
  <c r="P127" i="28"/>
  <c r="B128" i="28"/>
  <c r="G128" i="28"/>
  <c r="H128" i="28"/>
  <c r="I128" i="28"/>
  <c r="O129" i="28"/>
  <c r="P129" i="28"/>
  <c r="Q129" i="28"/>
  <c r="L150" i="28"/>
  <c r="H153" i="28"/>
  <c r="L159" i="28"/>
  <c r="J133" i="28"/>
  <c r="L133" i="28"/>
  <c r="M133" i="29"/>
  <c r="N133" i="28"/>
  <c r="O133" i="29"/>
  <c r="Q133" i="29"/>
  <c r="C97" i="27"/>
  <c r="E135" i="27"/>
  <c r="G97" i="27"/>
  <c r="O97" i="27"/>
  <c r="O98" i="27"/>
  <c r="I138" i="29"/>
  <c r="C102" i="27"/>
  <c r="E140" i="29"/>
  <c r="I140" i="29"/>
  <c r="O102" i="27"/>
  <c r="G103" i="27"/>
  <c r="H103" i="27"/>
  <c r="I103" i="27"/>
  <c r="J103" i="27"/>
  <c r="K103" i="27"/>
  <c r="L103" i="27"/>
  <c r="M103" i="27"/>
  <c r="N103" i="27"/>
  <c r="O103" i="27"/>
  <c r="P103" i="27"/>
  <c r="B104" i="27"/>
  <c r="C104" i="27"/>
  <c r="E104" i="27"/>
  <c r="G104" i="27"/>
  <c r="L104" i="27"/>
  <c r="N104" i="27"/>
  <c r="O104" i="27"/>
  <c r="P104" i="27"/>
  <c r="Q104" i="27"/>
  <c r="E141" i="27"/>
  <c r="G105" i="27"/>
  <c r="K105" i="27"/>
  <c r="M141" i="27"/>
  <c r="O105" i="27"/>
  <c r="B109" i="27"/>
  <c r="D143" i="28"/>
  <c r="G143" i="29"/>
  <c r="H120" i="27"/>
  <c r="M143" i="29"/>
  <c r="O143" i="29"/>
  <c r="P114" i="27"/>
  <c r="P144" i="28"/>
  <c r="B145" i="28"/>
  <c r="E109" i="27"/>
  <c r="G109" i="27"/>
  <c r="J109" i="27"/>
  <c r="L145" i="28"/>
  <c r="N145" i="28"/>
  <c r="Q109" i="27"/>
  <c r="C110" i="27"/>
  <c r="D146" i="28"/>
  <c r="E110" i="27"/>
  <c r="G110" i="27"/>
  <c r="I110" i="27"/>
  <c r="K110" i="27"/>
  <c r="L146" i="28"/>
  <c r="J147" i="28"/>
  <c r="L111" i="27"/>
  <c r="N111" i="27"/>
  <c r="O111" i="27"/>
  <c r="P147" i="28"/>
  <c r="Q111" i="27"/>
  <c r="B148" i="28"/>
  <c r="D148" i="28"/>
  <c r="E148" i="29"/>
  <c r="G112" i="27"/>
  <c r="H148" i="28"/>
  <c r="M148" i="29"/>
  <c r="Q148" i="29"/>
  <c r="C113" i="27"/>
  <c r="E149" i="29"/>
  <c r="F149" i="28"/>
  <c r="L149" i="28"/>
  <c r="E114" i="27"/>
  <c r="F114" i="27"/>
  <c r="G114" i="27"/>
  <c r="H114" i="27"/>
  <c r="I114" i="27"/>
  <c r="J114" i="27"/>
  <c r="Q114" i="27"/>
  <c r="B115" i="27"/>
  <c r="E115" i="27"/>
  <c r="J115" i="27"/>
  <c r="L115" i="27"/>
  <c r="N115" i="27"/>
  <c r="B150" i="28"/>
  <c r="D116" i="27"/>
  <c r="E150" i="29"/>
  <c r="G116" i="27"/>
  <c r="I150" i="29"/>
  <c r="J116" i="27"/>
  <c r="M150" i="29"/>
  <c r="N150" i="28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O117" i="27"/>
  <c r="P117" i="27"/>
  <c r="C118" i="27"/>
  <c r="E118" i="27"/>
  <c r="F118" i="27"/>
  <c r="G118" i="27"/>
  <c r="H118" i="27"/>
  <c r="I118" i="27"/>
  <c r="J118" i="27"/>
  <c r="Q118" i="27"/>
  <c r="G119" i="27"/>
  <c r="H151" i="28"/>
  <c r="J151" i="28"/>
  <c r="K119" i="27"/>
  <c r="L151" i="28"/>
  <c r="M151" i="29"/>
  <c r="O119" i="27"/>
  <c r="P151" i="28"/>
  <c r="Q151" i="29"/>
  <c r="E120" i="27"/>
  <c r="J120" i="27"/>
  <c r="L120" i="27"/>
  <c r="N120" i="27"/>
  <c r="Q120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B153" i="28"/>
  <c r="C153" i="29"/>
  <c r="D153" i="28"/>
  <c r="E153" i="29"/>
  <c r="F153" i="28"/>
  <c r="G153" i="29"/>
  <c r="I153" i="29"/>
  <c r="K153" i="29"/>
  <c r="O153" i="29"/>
  <c r="P153" i="28"/>
  <c r="D124" i="27"/>
  <c r="E124" i="27"/>
  <c r="G124" i="27"/>
  <c r="I124" i="27"/>
  <c r="K124" i="27"/>
  <c r="M154" i="27"/>
  <c r="D125" i="27"/>
  <c r="O125" i="27"/>
  <c r="Q125" i="27"/>
  <c r="C126" i="27"/>
  <c r="E126" i="27"/>
  <c r="G126" i="27"/>
  <c r="K126" i="27"/>
  <c r="L126" i="27"/>
  <c r="M126" i="27"/>
  <c r="G127" i="27"/>
  <c r="H127" i="27"/>
  <c r="I127" i="27"/>
  <c r="K127" i="27"/>
  <c r="H128" i="27"/>
  <c r="M158" i="29"/>
  <c r="O128" i="27"/>
  <c r="Q158" i="29"/>
  <c r="C129" i="27"/>
  <c r="D129" i="27"/>
  <c r="E129" i="27"/>
  <c r="G129" i="27"/>
  <c r="H129" i="27"/>
  <c r="K129" i="27"/>
  <c r="M129" i="27"/>
  <c r="M97" i="27"/>
  <c r="Q97" i="27"/>
  <c r="I98" i="27"/>
  <c r="K98" i="27"/>
  <c r="M98" i="27"/>
  <c r="M99" i="27"/>
  <c r="O99" i="27"/>
  <c r="G100" i="27"/>
  <c r="I100" i="27"/>
  <c r="K100" i="27"/>
  <c r="M100" i="27"/>
  <c r="O100" i="27"/>
  <c r="Q100" i="27"/>
  <c r="G101" i="27"/>
  <c r="I101" i="27"/>
  <c r="M102" i="27"/>
  <c r="Q103" i="27"/>
  <c r="I104" i="27"/>
  <c r="K104" i="27"/>
  <c r="M104" i="27"/>
  <c r="C105" i="27"/>
  <c r="I105" i="27"/>
  <c r="P108" i="27"/>
  <c r="H109" i="27"/>
  <c r="K109" i="27"/>
  <c r="N109" i="27"/>
  <c r="P109" i="27"/>
  <c r="L110" i="27"/>
  <c r="N110" i="27"/>
  <c r="O110" i="27"/>
  <c r="C112" i="27"/>
  <c r="L112" i="27"/>
  <c r="N112" i="27"/>
  <c r="N113" i="27"/>
  <c r="K114" i="27"/>
  <c r="L114" i="27"/>
  <c r="N114" i="27"/>
  <c r="C115" i="27"/>
  <c r="H116" i="27"/>
  <c r="K116" i="27"/>
  <c r="N117" i="27"/>
  <c r="K118" i="27"/>
  <c r="L118" i="27"/>
  <c r="N118" i="27"/>
  <c r="C119" i="27"/>
  <c r="D119" i="27"/>
  <c r="C124" i="27"/>
  <c r="Q124" i="27"/>
  <c r="E125" i="27"/>
  <c r="K125" i="27"/>
  <c r="O126" i="27"/>
  <c r="E127" i="27"/>
  <c r="M127" i="27"/>
  <c r="E128" i="27"/>
  <c r="G128" i="27"/>
  <c r="I128" i="27"/>
  <c r="K128" i="27"/>
  <c r="M128" i="27"/>
  <c r="E136" i="27"/>
  <c r="E137" i="27"/>
  <c r="E138" i="27"/>
  <c r="E139" i="27"/>
  <c r="I145" i="27"/>
  <c r="I147" i="27"/>
  <c r="H63" i="26"/>
  <c r="J63" i="26"/>
  <c r="B70" i="26"/>
  <c r="E134" i="27"/>
  <c r="F70" i="26"/>
  <c r="H62" i="26"/>
  <c r="J70" i="26"/>
  <c r="K62" i="26"/>
  <c r="M135" i="27"/>
  <c r="N70" i="26"/>
  <c r="O62" i="26"/>
  <c r="F72" i="26"/>
  <c r="G64" i="26"/>
  <c r="H64" i="26"/>
  <c r="J64" i="26"/>
  <c r="K64" i="26"/>
  <c r="M156" i="27"/>
  <c r="B66" i="26"/>
  <c r="E74" i="26"/>
  <c r="H66" i="26"/>
  <c r="D67" i="26"/>
  <c r="F67" i="26"/>
  <c r="H67" i="26"/>
  <c r="J67" i="26"/>
  <c r="L67" i="26"/>
  <c r="N67" i="26"/>
  <c r="P67" i="26"/>
  <c r="B68" i="26"/>
  <c r="D68" i="26"/>
  <c r="N68" i="26"/>
  <c r="P68" i="26"/>
  <c r="C57" i="26"/>
  <c r="G57" i="26"/>
  <c r="I57" i="26"/>
  <c r="K57" i="26"/>
  <c r="M57" i="26"/>
  <c r="M74" i="26" s="1"/>
  <c r="M171" i="6" s="1"/>
  <c r="O57" i="26"/>
  <c r="Q57" i="26"/>
  <c r="E58" i="26"/>
  <c r="E75" i="26" s="1"/>
  <c r="E172" i="6" s="1"/>
  <c r="G58" i="26"/>
  <c r="G75" i="26" s="1"/>
  <c r="G172" i="6" s="1"/>
  <c r="M58" i="26"/>
  <c r="M75" i="26" s="1"/>
  <c r="M172" i="6" s="1"/>
  <c r="O58" i="26"/>
  <c r="O75" i="26" s="1"/>
  <c r="O172" i="6" s="1"/>
  <c r="Q58" i="26"/>
  <c r="C59" i="26"/>
  <c r="E59" i="26"/>
  <c r="E76" i="26" s="1"/>
  <c r="E173" i="6" s="1"/>
  <c r="G59" i="26"/>
  <c r="I59" i="26"/>
  <c r="I76" i="26" s="1"/>
  <c r="I173" i="6" s="1"/>
  <c r="K59" i="26"/>
  <c r="K76" i="26" s="1"/>
  <c r="M59" i="26"/>
  <c r="M76" i="26" s="1"/>
  <c r="O59" i="26"/>
  <c r="B62" i="26"/>
  <c r="J62" i="26"/>
  <c r="P62" i="26"/>
  <c r="B63" i="26"/>
  <c r="P64" i="26"/>
  <c r="B67" i="26"/>
  <c r="B71" i="26"/>
  <c r="J71" i="26"/>
  <c r="B72" i="26"/>
  <c r="Q74" i="26"/>
  <c r="B130" i="25"/>
  <c r="F130" i="25"/>
  <c r="G130" i="25"/>
  <c r="I130" i="25"/>
  <c r="J130" i="25"/>
  <c r="C131" i="25"/>
  <c r="E131" i="25"/>
  <c r="G182" i="25"/>
  <c r="I182" i="25"/>
  <c r="J182" i="25"/>
  <c r="K182" i="25"/>
  <c r="M182" i="25"/>
  <c r="N182" i="25"/>
  <c r="O182" i="25"/>
  <c r="Q182" i="25"/>
  <c r="B183" i="25"/>
  <c r="E183" i="25"/>
  <c r="K132" i="25"/>
  <c r="M183" i="25"/>
  <c r="B133" i="25"/>
  <c r="C13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35" i="25"/>
  <c r="F186" i="25"/>
  <c r="G135" i="25"/>
  <c r="J135" i="25"/>
  <c r="K135" i="25"/>
  <c r="B189" i="25"/>
  <c r="E140" i="25"/>
  <c r="F189" i="25"/>
  <c r="G140" i="25"/>
  <c r="I140" i="25"/>
  <c r="J140" i="25"/>
  <c r="K140" i="25"/>
  <c r="M140" i="25"/>
  <c r="N189" i="25"/>
  <c r="O140" i="25"/>
  <c r="Q189" i="25"/>
  <c r="E139" i="25"/>
  <c r="F59" i="22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N192" i="25"/>
  <c r="O192" i="25"/>
  <c r="P192" i="25"/>
  <c r="Q144" i="25"/>
  <c r="B193" i="25"/>
  <c r="E145" i="25"/>
  <c r="H145" i="25"/>
  <c r="I145" i="25"/>
  <c r="K145" i="25"/>
  <c r="M145" i="25"/>
  <c r="N145" i="25"/>
  <c r="O145" i="25"/>
  <c r="P193" i="25"/>
  <c r="Q145" i="25"/>
  <c r="B146" i="25"/>
  <c r="C194" i="25"/>
  <c r="D194" i="25"/>
  <c r="E146" i="25"/>
  <c r="F194" i="25"/>
  <c r="G194" i="25"/>
  <c r="H146" i="25"/>
  <c r="J194" i="25"/>
  <c r="M146" i="25"/>
  <c r="Q146" i="25"/>
  <c r="C195" i="25"/>
  <c r="E147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J149" i="25"/>
  <c r="K149" i="25"/>
  <c r="L197" i="25"/>
  <c r="M149" i="25"/>
  <c r="N149" i="25"/>
  <c r="O149" i="25"/>
  <c r="P197" i="25"/>
  <c r="B153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D156" i="25"/>
  <c r="F156" i="25"/>
  <c r="H156" i="25"/>
  <c r="I156" i="25"/>
  <c r="J156" i="25"/>
  <c r="K156" i="25"/>
  <c r="L156" i="25"/>
  <c r="M156" i="25"/>
  <c r="N156" i="25"/>
  <c r="O156" i="25"/>
  <c r="P156" i="25"/>
  <c r="B159" i="25"/>
  <c r="C159" i="25"/>
  <c r="E159" i="25"/>
  <c r="I159" i="25"/>
  <c r="M159" i="25"/>
  <c r="O159" i="25"/>
  <c r="P159" i="25"/>
  <c r="Q159" i="25"/>
  <c r="D60" i="22"/>
  <c r="F60" i="22"/>
  <c r="H60" i="22"/>
  <c r="J60" i="22"/>
  <c r="L60" i="22"/>
  <c r="N60" i="22"/>
  <c r="P60" i="22"/>
  <c r="C163" i="25"/>
  <c r="E203" i="25"/>
  <c r="F163" i="25"/>
  <c r="G163" i="25"/>
  <c r="H203" i="25"/>
  <c r="I203" i="25"/>
  <c r="K163" i="25"/>
  <c r="L163" i="25"/>
  <c r="M20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Q164" i="25"/>
  <c r="C165" i="25"/>
  <c r="F165" i="25"/>
  <c r="G165" i="25"/>
  <c r="K165" i="25"/>
  <c r="M205" i="25"/>
  <c r="O165" i="25"/>
  <c r="P165" i="25"/>
  <c r="Q205" i="25"/>
  <c r="C166" i="25"/>
  <c r="D206" i="25"/>
  <c r="E206" i="25"/>
  <c r="F166" i="25"/>
  <c r="G166" i="25"/>
  <c r="K166" i="25"/>
  <c r="O166" i="25"/>
  <c r="P166" i="25"/>
  <c r="C170" i="25"/>
  <c r="K170" i="25"/>
  <c r="L170" i="25"/>
  <c r="M170" i="25"/>
  <c r="N170" i="25"/>
  <c r="O170" i="25"/>
  <c r="P170" i="25"/>
  <c r="Q170" i="25"/>
  <c r="C209" i="25"/>
  <c r="D171" i="25"/>
  <c r="E209" i="25"/>
  <c r="F209" i="25"/>
  <c r="G209" i="25"/>
  <c r="I209" i="25"/>
  <c r="N209" i="25"/>
  <c r="O209" i="25"/>
  <c r="B174" i="25"/>
  <c r="C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E175" i="25"/>
  <c r="F175" i="25"/>
  <c r="G175" i="25"/>
  <c r="I175" i="25"/>
  <c r="L175" i="25"/>
  <c r="M175" i="25"/>
  <c r="N175" i="25"/>
  <c r="B61" i="22"/>
  <c r="D61" i="22"/>
  <c r="F61" i="22"/>
  <c r="H61" i="22"/>
  <c r="J61" i="22"/>
  <c r="N61" i="22"/>
  <c r="M130" i="25"/>
  <c r="N130" i="25"/>
  <c r="O130" i="25"/>
  <c r="Q130" i="25"/>
  <c r="B131" i="25"/>
  <c r="F131" i="25"/>
  <c r="K131" i="25"/>
  <c r="N131" i="25"/>
  <c r="Q131" i="25"/>
  <c r="E132" i="25"/>
  <c r="F132" i="25"/>
  <c r="G132" i="25"/>
  <c r="I132" i="25"/>
  <c r="J132" i="25"/>
  <c r="M132" i="25"/>
  <c r="N132" i="25"/>
  <c r="O132" i="25"/>
  <c r="Q132" i="25"/>
  <c r="I135" i="25"/>
  <c r="M135" i="25"/>
  <c r="N135" i="25"/>
  <c r="O135" i="25"/>
  <c r="Q135" i="25"/>
  <c r="F140" i="25"/>
  <c r="N144" i="25"/>
  <c r="O144" i="25"/>
  <c r="B145" i="25"/>
  <c r="D145" i="25"/>
  <c r="F145" i="25"/>
  <c r="G145" i="25"/>
  <c r="J145" i="25"/>
  <c r="L145" i="25"/>
  <c r="F146" i="25"/>
  <c r="L146" i="25"/>
  <c r="N146" i="25"/>
  <c r="O146" i="25"/>
  <c r="P146" i="25"/>
  <c r="B147" i="25"/>
  <c r="D147" i="25"/>
  <c r="F147" i="25"/>
  <c r="G147" i="25"/>
  <c r="C149" i="25"/>
  <c r="F149" i="25"/>
  <c r="H149" i="25"/>
  <c r="I149" i="25"/>
  <c r="Q149" i="25"/>
  <c r="M151" i="25"/>
  <c r="Q153" i="25"/>
  <c r="C156" i="25"/>
  <c r="E156" i="25"/>
  <c r="G156" i="25"/>
  <c r="Q156" i="25"/>
  <c r="D159" i="25"/>
  <c r="F159" i="25"/>
  <c r="G159" i="25"/>
  <c r="H159" i="25"/>
  <c r="J159" i="25"/>
  <c r="K159" i="25"/>
  <c r="L159" i="25"/>
  <c r="N159" i="25"/>
  <c r="D163" i="25"/>
  <c r="I163" i="25"/>
  <c r="M164" i="25"/>
  <c r="D165" i="25"/>
  <c r="E165" i="25"/>
  <c r="I165" i="25"/>
  <c r="M165" i="25"/>
  <c r="D166" i="25"/>
  <c r="H166" i="25"/>
  <c r="I166" i="25"/>
  <c r="L166" i="25"/>
  <c r="M166" i="25"/>
  <c r="Q166" i="25"/>
  <c r="B170" i="25"/>
  <c r="D170" i="25"/>
  <c r="E170" i="25"/>
  <c r="F170" i="25"/>
  <c r="G170" i="25"/>
  <c r="H170" i="25"/>
  <c r="I170" i="25"/>
  <c r="J170" i="25"/>
  <c r="F171" i="25"/>
  <c r="I171" i="25"/>
  <c r="L171" i="25"/>
  <c r="M171" i="25"/>
  <c r="N171" i="25"/>
  <c r="O171" i="25"/>
  <c r="P171" i="25"/>
  <c r="Q171" i="25"/>
  <c r="D174" i="25"/>
  <c r="E174" i="25"/>
  <c r="O175" i="25"/>
  <c r="P175" i="25"/>
  <c r="Q175" i="25"/>
  <c r="F181" i="25"/>
  <c r="G181" i="25"/>
  <c r="I181" i="25"/>
  <c r="M181" i="25"/>
  <c r="N181" i="25"/>
  <c r="O181" i="25"/>
  <c r="Q181" i="25"/>
  <c r="B182" i="25"/>
  <c r="E182" i="25"/>
  <c r="F182" i="25"/>
  <c r="F183" i="25"/>
  <c r="G183" i="25"/>
  <c r="I183" i="25"/>
  <c r="J183" i="25"/>
  <c r="K183" i="25"/>
  <c r="N183" i="25"/>
  <c r="O183" i="25"/>
  <c r="Q183" i="25"/>
  <c r="B184" i="25"/>
  <c r="C184" i="25"/>
  <c r="E186" i="25"/>
  <c r="G186" i="25"/>
  <c r="I186" i="25"/>
  <c r="K186" i="25"/>
  <c r="M186" i="25"/>
  <c r="N186" i="25"/>
  <c r="O186" i="25"/>
  <c r="Q186" i="25"/>
  <c r="E189" i="25"/>
  <c r="G189" i="25"/>
  <c r="I189" i="25"/>
  <c r="O189" i="25"/>
  <c r="D193" i="25"/>
  <c r="E193" i="25"/>
  <c r="F193" i="25"/>
  <c r="G193" i="25"/>
  <c r="H193" i="25"/>
  <c r="I193" i="25"/>
  <c r="J193" i="25"/>
  <c r="K193" i="25"/>
  <c r="L193" i="25"/>
  <c r="M193" i="25"/>
  <c r="N193" i="25"/>
  <c r="L194" i="25"/>
  <c r="M194" i="25"/>
  <c r="N194" i="25"/>
  <c r="O194" i="25"/>
  <c r="P194" i="25"/>
  <c r="Q194" i="25"/>
  <c r="B195" i="25"/>
  <c r="D195" i="25"/>
  <c r="F195" i="25"/>
  <c r="G195" i="25"/>
  <c r="H195" i="25"/>
  <c r="I195" i="25"/>
  <c r="J195" i="25"/>
  <c r="K195" i="25"/>
  <c r="L195" i="25"/>
  <c r="J197" i="25"/>
  <c r="K197" i="25"/>
  <c r="M197" i="25"/>
  <c r="N197" i="25"/>
  <c r="O197" i="25"/>
  <c r="Q197" i="25"/>
  <c r="D203" i="25"/>
  <c r="Q203" i="25"/>
  <c r="D204" i="25"/>
  <c r="M204" i="25"/>
  <c r="D205" i="25"/>
  <c r="E205" i="25"/>
  <c r="F205" i="25"/>
  <c r="I205" i="25"/>
  <c r="F206" i="25"/>
  <c r="H206" i="25"/>
  <c r="I206" i="25"/>
  <c r="L206" i="25"/>
  <c r="M206" i="25"/>
  <c r="Q206" i="25"/>
  <c r="D209" i="25"/>
  <c r="L209" i="25"/>
  <c r="M209" i="25"/>
  <c r="P209" i="25"/>
  <c r="Q209" i="25"/>
  <c r="E211" i="25"/>
  <c r="L211" i="25"/>
  <c r="M211" i="25"/>
  <c r="N211" i="25"/>
  <c r="O211" i="25"/>
  <c r="P211" i="25"/>
  <c r="Q211" i="25"/>
  <c r="B136" i="24"/>
  <c r="D136" i="24"/>
  <c r="I72" i="22"/>
  <c r="K72" i="22"/>
  <c r="M72" i="22"/>
  <c r="B130" i="24"/>
  <c r="F130" i="24"/>
  <c r="N130" i="24"/>
  <c r="G131" i="24"/>
  <c r="H131" i="24"/>
  <c r="I131" i="24"/>
  <c r="N131" i="24"/>
  <c r="Q131" i="24"/>
  <c r="D132" i="24"/>
  <c r="O132" i="24"/>
  <c r="P132" i="24"/>
  <c r="Q132" i="24"/>
  <c r="C133" i="24"/>
  <c r="I134" i="24"/>
  <c r="J134" i="24"/>
  <c r="K134" i="24"/>
  <c r="N134" i="24"/>
  <c r="P134" i="24"/>
  <c r="Q134" i="24"/>
  <c r="N135" i="24"/>
  <c r="E136" i="24"/>
  <c r="Q136" i="24"/>
  <c r="C137" i="24"/>
  <c r="D137" i="24"/>
  <c r="I137" i="24"/>
  <c r="J137" i="24"/>
  <c r="K137" i="24"/>
  <c r="N137" i="24"/>
  <c r="O137" i="24"/>
  <c r="P137" i="24"/>
  <c r="Q137" i="24"/>
  <c r="N138" i="24"/>
  <c r="P138" i="24"/>
  <c r="Q138" i="24"/>
  <c r="H139" i="24"/>
  <c r="J139" i="24"/>
  <c r="M139" i="24"/>
  <c r="N139" i="24"/>
  <c r="C140" i="24"/>
  <c r="D140" i="24"/>
  <c r="E140" i="24"/>
  <c r="O140" i="24"/>
  <c r="Q140" i="24"/>
  <c r="B144" i="24"/>
  <c r="D157" i="24"/>
  <c r="H158" i="24"/>
  <c r="Q73" i="22"/>
  <c r="B145" i="24"/>
  <c r="C145" i="24"/>
  <c r="D145" i="24"/>
  <c r="E145" i="24"/>
  <c r="D146" i="24"/>
  <c r="J146" i="24"/>
  <c r="E147" i="24"/>
  <c r="G147" i="24"/>
  <c r="I147" i="24"/>
  <c r="O148" i="24"/>
  <c r="C150" i="24"/>
  <c r="D150" i="24"/>
  <c r="E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J152" i="24"/>
  <c r="L152" i="24"/>
  <c r="C153" i="24"/>
  <c r="D153" i="24"/>
  <c r="E153" i="24"/>
  <c r="G153" i="24"/>
  <c r="I153" i="24"/>
  <c r="K153" i="24"/>
  <c r="M153" i="24"/>
  <c r="O153" i="24"/>
  <c r="P153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G157" i="24"/>
  <c r="H157" i="24"/>
  <c r="O157" i="24"/>
  <c r="Q157" i="24"/>
  <c r="B158" i="24"/>
  <c r="C158" i="24"/>
  <c r="D158" i="24"/>
  <c r="E158" i="24"/>
  <c r="M159" i="24"/>
  <c r="O159" i="24"/>
  <c r="Q159" i="24"/>
  <c r="E74" i="22"/>
  <c r="F166" i="24"/>
  <c r="K74" i="22"/>
  <c r="L167" i="24"/>
  <c r="G163" i="24"/>
  <c r="I163" i="24"/>
  <c r="K163" i="24"/>
  <c r="N163" i="24"/>
  <c r="O163" i="24"/>
  <c r="P163" i="24"/>
  <c r="Q163" i="24"/>
  <c r="N164" i="24"/>
  <c r="O164" i="24"/>
  <c r="P164" i="24"/>
  <c r="Q164" i="24"/>
  <c r="G165" i="24"/>
  <c r="H165" i="24"/>
  <c r="I165" i="24"/>
  <c r="J165" i="24"/>
  <c r="K165" i="24"/>
  <c r="L165" i="24"/>
  <c r="M165" i="24"/>
  <c r="G166" i="24"/>
  <c r="I166" i="24"/>
  <c r="K166" i="24"/>
  <c r="N166" i="24"/>
  <c r="O166" i="24"/>
  <c r="P166" i="24"/>
  <c r="Q166" i="24"/>
  <c r="E167" i="24"/>
  <c r="Q167" i="24"/>
  <c r="G168" i="24"/>
  <c r="I168" i="24"/>
  <c r="K168" i="24"/>
  <c r="O168" i="24"/>
  <c r="O169" i="24"/>
  <c r="Q169" i="24"/>
  <c r="O170" i="24"/>
  <c r="G171" i="24"/>
  <c r="H171" i="24"/>
  <c r="I171" i="24"/>
  <c r="J171" i="24"/>
  <c r="K171" i="24"/>
  <c r="L171" i="24"/>
  <c r="M171" i="24"/>
  <c r="N171" i="24"/>
  <c r="O171" i="24"/>
  <c r="P171" i="24"/>
  <c r="Q171" i="24"/>
  <c r="E172" i="24"/>
  <c r="G172" i="24"/>
  <c r="I172" i="24"/>
  <c r="N172" i="24"/>
  <c r="O172" i="24"/>
  <c r="P172" i="24"/>
  <c r="Q172" i="24"/>
  <c r="N173" i="24"/>
  <c r="O173" i="24"/>
  <c r="P173" i="24"/>
  <c r="Q173" i="24"/>
  <c r="E174" i="24"/>
  <c r="O174" i="24"/>
  <c r="Q174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H130" i="24"/>
  <c r="P131" i="24"/>
  <c r="H132" i="24"/>
  <c r="N133" i="24"/>
  <c r="P133" i="24"/>
  <c r="P135" i="24"/>
  <c r="F136" i="24"/>
  <c r="H136" i="24"/>
  <c r="J136" i="24"/>
  <c r="N136" i="24"/>
  <c r="P136" i="24"/>
  <c r="B137" i="24"/>
  <c r="F137" i="24"/>
  <c r="H137" i="24"/>
  <c r="N140" i="24"/>
  <c r="P140" i="24"/>
  <c r="N145" i="24"/>
  <c r="P145" i="24"/>
  <c r="B146" i="24"/>
  <c r="F146" i="24"/>
  <c r="H146" i="24"/>
  <c r="B149" i="24"/>
  <c r="N150" i="24"/>
  <c r="N152" i="24"/>
  <c r="B153" i="24"/>
  <c r="F153" i="24"/>
  <c r="H153" i="24"/>
  <c r="J153" i="24"/>
  <c r="L153" i="24"/>
  <c r="N153" i="24"/>
  <c r="F157" i="24"/>
  <c r="J157" i="24"/>
  <c r="N157" i="24"/>
  <c r="N159" i="24"/>
  <c r="P159" i="24"/>
  <c r="F163" i="24"/>
  <c r="F164" i="24"/>
  <c r="G164" i="24"/>
  <c r="K164" i="24"/>
  <c r="N165" i="24"/>
  <c r="O165" i="24"/>
  <c r="P165" i="24"/>
  <c r="N167" i="24"/>
  <c r="O167" i="24"/>
  <c r="P167" i="24"/>
  <c r="N168" i="24"/>
  <c r="F169" i="24"/>
  <c r="H169" i="24"/>
  <c r="K169" i="24"/>
  <c r="N169" i="24"/>
  <c r="P169" i="24"/>
  <c r="N170" i="24"/>
  <c r="F171" i="24"/>
  <c r="K172" i="24"/>
  <c r="N174" i="24"/>
  <c r="P174" i="24"/>
  <c r="B181" i="24"/>
  <c r="P207" i="24"/>
  <c r="L210" i="24"/>
  <c r="F180" i="24"/>
  <c r="G131" i="23"/>
  <c r="J180" i="24"/>
  <c r="N180" i="24"/>
  <c r="Q134" i="23"/>
  <c r="F181" i="24"/>
  <c r="K130" i="23"/>
  <c r="L130" i="23"/>
  <c r="N181" i="24"/>
  <c r="O130" i="23"/>
  <c r="P130" i="23"/>
  <c r="B182" i="24"/>
  <c r="I131" i="23"/>
  <c r="K131" i="23"/>
  <c r="L131" i="23"/>
  <c r="M131" i="23"/>
  <c r="N182" i="24"/>
  <c r="O131" i="23"/>
  <c r="P131" i="23"/>
  <c r="E132" i="23"/>
  <c r="F183" i="24"/>
  <c r="I132" i="23"/>
  <c r="J183" i="24"/>
  <c r="K132" i="23"/>
  <c r="L132" i="23"/>
  <c r="N132" i="23"/>
  <c r="O132" i="23"/>
  <c r="P132" i="23"/>
  <c r="Q132" i="23"/>
  <c r="F184" i="24"/>
  <c r="K133" i="23"/>
  <c r="L133" i="23"/>
  <c r="M184" i="23"/>
  <c r="N184" i="24"/>
  <c r="O133" i="23"/>
  <c r="P133" i="23"/>
  <c r="B185" i="25"/>
  <c r="I134" i="23"/>
  <c r="K134" i="23"/>
  <c r="M134" i="23"/>
  <c r="N185" i="25"/>
  <c r="O134" i="23"/>
  <c r="G186" i="23"/>
  <c r="L135" i="23"/>
  <c r="N186" i="24"/>
  <c r="P135" i="23"/>
  <c r="Q135" i="23"/>
  <c r="B187" i="25"/>
  <c r="I136" i="23"/>
  <c r="O136" i="23"/>
  <c r="F137" i="23"/>
  <c r="G137" i="23"/>
  <c r="H137" i="23"/>
  <c r="I137" i="23"/>
  <c r="J137" i="23"/>
  <c r="K137" i="23"/>
  <c r="L137" i="23"/>
  <c r="M137" i="23"/>
  <c r="N137" i="23"/>
  <c r="Q137" i="23"/>
  <c r="K138" i="23"/>
  <c r="L138" i="23"/>
  <c r="M138" i="23"/>
  <c r="N138" i="23"/>
  <c r="O138" i="23"/>
  <c r="P138" i="23"/>
  <c r="C188" i="23"/>
  <c r="E188" i="23"/>
  <c r="F188" i="25"/>
  <c r="G188" i="23"/>
  <c r="K139" i="23"/>
  <c r="M188" i="23"/>
  <c r="O139" i="23"/>
  <c r="F189" i="24"/>
  <c r="J189" i="24"/>
  <c r="L140" i="23"/>
  <c r="N189" i="24"/>
  <c r="O140" i="23"/>
  <c r="P140" i="23"/>
  <c r="Q140" i="23"/>
  <c r="C149" i="23"/>
  <c r="K158" i="23"/>
  <c r="M158" i="23"/>
  <c r="N158" i="23"/>
  <c r="O150" i="23"/>
  <c r="B192" i="24"/>
  <c r="F192" i="24"/>
  <c r="I144" i="23"/>
  <c r="D145" i="23"/>
  <c r="E145" i="23"/>
  <c r="N193" i="24"/>
  <c r="Q145" i="23"/>
  <c r="F194" i="24"/>
  <c r="M146" i="23"/>
  <c r="P146" i="23"/>
  <c r="B195" i="24"/>
  <c r="C195" i="23"/>
  <c r="I147" i="23"/>
  <c r="K147" i="23"/>
  <c r="Q148" i="23"/>
  <c r="B197" i="24"/>
  <c r="F197" i="24"/>
  <c r="I149" i="23"/>
  <c r="C150" i="23"/>
  <c r="E150" i="23"/>
  <c r="Q150" i="23"/>
  <c r="D151" i="23"/>
  <c r="J151" i="23"/>
  <c r="K151" i="23"/>
  <c r="L151" i="23"/>
  <c r="M151" i="23"/>
  <c r="N151" i="23"/>
  <c r="O151" i="23"/>
  <c r="P151" i="23"/>
  <c r="Q151" i="23"/>
  <c r="D152" i="23"/>
  <c r="O152" i="23"/>
  <c r="P152" i="23"/>
  <c r="Q152" i="23"/>
  <c r="D153" i="23"/>
  <c r="F153" i="23"/>
  <c r="H153" i="23"/>
  <c r="L153" i="23"/>
  <c r="N153" i="23"/>
  <c r="P153" i="23"/>
  <c r="Q153" i="23"/>
  <c r="B154" i="23"/>
  <c r="C199" i="23"/>
  <c r="E154" i="23"/>
  <c r="F199" i="25"/>
  <c r="G154" i="23"/>
  <c r="I154" i="23"/>
  <c r="J154" i="23"/>
  <c r="K154" i="23"/>
  <c r="M154" i="23"/>
  <c r="N154" i="23"/>
  <c r="O154" i="23"/>
  <c r="Q154" i="23"/>
  <c r="C156" i="23"/>
  <c r="D156" i="23"/>
  <c r="E156" i="23"/>
  <c r="O156" i="23"/>
  <c r="P156" i="23"/>
  <c r="Q156" i="23"/>
  <c r="C200" i="23"/>
  <c r="B158" i="23"/>
  <c r="I158" i="23"/>
  <c r="Q158" i="23"/>
  <c r="C159" i="23"/>
  <c r="D159" i="23"/>
  <c r="E159" i="23"/>
  <c r="I159" i="23"/>
  <c r="Q159" i="23"/>
  <c r="F202" i="24"/>
  <c r="L202" i="24"/>
  <c r="M174" i="23"/>
  <c r="N202" i="24"/>
  <c r="F203" i="24"/>
  <c r="I163" i="23"/>
  <c r="B204" i="24"/>
  <c r="C164" i="23"/>
  <c r="F164" i="23"/>
  <c r="I164" i="23"/>
  <c r="J204" i="24"/>
  <c r="K204" i="23"/>
  <c r="N204" i="24"/>
  <c r="Q164" i="23"/>
  <c r="C165" i="23"/>
  <c r="F165" i="23"/>
  <c r="I165" i="23"/>
  <c r="K205" i="23"/>
  <c r="M205" i="23"/>
  <c r="N205" i="24"/>
  <c r="O205" i="23"/>
  <c r="B206" i="24"/>
  <c r="F206" i="24"/>
  <c r="I166" i="23"/>
  <c r="N206" i="24"/>
  <c r="E207" i="23"/>
  <c r="F207" i="25"/>
  <c r="G167" i="23"/>
  <c r="I167" i="23"/>
  <c r="F208" i="25"/>
  <c r="I168" i="23"/>
  <c r="K208" i="23"/>
  <c r="M168" i="23"/>
  <c r="C169" i="23"/>
  <c r="D169" i="23"/>
  <c r="E169" i="23"/>
  <c r="F169" i="23"/>
  <c r="G169" i="23"/>
  <c r="H169" i="23"/>
  <c r="I169" i="23"/>
  <c r="Q169" i="23"/>
  <c r="B170" i="23"/>
  <c r="C170" i="23"/>
  <c r="D170" i="23"/>
  <c r="E170" i="23"/>
  <c r="F170" i="23"/>
  <c r="G170" i="23"/>
  <c r="H170" i="23"/>
  <c r="I170" i="23"/>
  <c r="Q170" i="23"/>
  <c r="E171" i="23"/>
  <c r="G171" i="23"/>
  <c r="I171" i="23"/>
  <c r="J209" i="24"/>
  <c r="K209" i="23"/>
  <c r="M209" i="23"/>
  <c r="N209" i="24"/>
  <c r="O209" i="23"/>
  <c r="Q171" i="23"/>
  <c r="E210" i="23"/>
  <c r="F210" i="25"/>
  <c r="I172" i="23"/>
  <c r="O210" i="23"/>
  <c r="C173" i="23"/>
  <c r="D173" i="23"/>
  <c r="E173" i="23"/>
  <c r="F173" i="23"/>
  <c r="G173" i="23"/>
  <c r="H173" i="23"/>
  <c r="I173" i="23"/>
  <c r="Q173" i="23"/>
  <c r="B174" i="23"/>
  <c r="C174" i="23"/>
  <c r="D174" i="23"/>
  <c r="E174" i="23"/>
  <c r="F174" i="23"/>
  <c r="I174" i="23"/>
  <c r="Q174" i="23"/>
  <c r="C175" i="23"/>
  <c r="F175" i="23"/>
  <c r="G175" i="23"/>
  <c r="I175" i="23"/>
  <c r="J211" i="24"/>
  <c r="N211" i="24"/>
  <c r="O211" i="23"/>
  <c r="P175" i="23"/>
  <c r="Q175" i="23"/>
  <c r="M133" i="23"/>
  <c r="E135" i="23"/>
  <c r="G135" i="23"/>
  <c r="I135" i="23"/>
  <c r="K135" i="23"/>
  <c r="M135" i="23"/>
  <c r="O135" i="23"/>
  <c r="C136" i="23"/>
  <c r="E136" i="23"/>
  <c r="G136" i="23"/>
  <c r="K136" i="23"/>
  <c r="M136" i="23"/>
  <c r="O137" i="23"/>
  <c r="K140" i="23"/>
  <c r="M140" i="23"/>
  <c r="G144" i="23"/>
  <c r="J144" i="23"/>
  <c r="N144" i="23"/>
  <c r="O144" i="23"/>
  <c r="O145" i="23"/>
  <c r="Q146" i="23"/>
  <c r="B147" i="23"/>
  <c r="C147" i="23"/>
  <c r="E147" i="23"/>
  <c r="F147" i="23"/>
  <c r="G147" i="23"/>
  <c r="J147" i="23"/>
  <c r="B149" i="23"/>
  <c r="B152" i="23"/>
  <c r="C152" i="23"/>
  <c r="E152" i="23"/>
  <c r="F152" i="23"/>
  <c r="B153" i="23"/>
  <c r="C153" i="23"/>
  <c r="E153" i="23"/>
  <c r="G153" i="23"/>
  <c r="I153" i="23"/>
  <c r="J153" i="23"/>
  <c r="K153" i="23"/>
  <c r="M153" i="23"/>
  <c r="O153" i="23"/>
  <c r="B156" i="23"/>
  <c r="B157" i="23"/>
  <c r="C157" i="23"/>
  <c r="E157" i="23"/>
  <c r="G158" i="23"/>
  <c r="J158" i="23"/>
  <c r="B159" i="23"/>
  <c r="G165" i="23"/>
  <c r="K165" i="23"/>
  <c r="C166" i="23"/>
  <c r="E166" i="23"/>
  <c r="C167" i="23"/>
  <c r="K167" i="23"/>
  <c r="O167" i="23"/>
  <c r="K168" i="23"/>
  <c r="C171" i="23"/>
  <c r="C172" i="23"/>
  <c r="E172" i="23"/>
  <c r="G172" i="23"/>
  <c r="K172" i="23"/>
  <c r="G174" i="23"/>
  <c r="K174" i="23"/>
  <c r="E186" i="23"/>
  <c r="M186" i="23"/>
  <c r="C187" i="23"/>
  <c r="G187" i="23"/>
  <c r="M187" i="23"/>
  <c r="C192" i="23"/>
  <c r="C194" i="23"/>
  <c r="C196" i="23"/>
  <c r="O196" i="23"/>
  <c r="C197" i="23"/>
  <c r="O198" i="23"/>
  <c r="O203" i="23"/>
  <c r="O204" i="23"/>
  <c r="K207" i="23"/>
  <c r="M207" i="23"/>
  <c r="O207" i="23"/>
  <c r="E209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M189" i="23"/>
  <c r="O182" i="23"/>
  <c r="H65" i="22"/>
  <c r="J65" i="22"/>
  <c r="L65" i="22"/>
  <c r="M65" i="22"/>
  <c r="N65" i="22"/>
  <c r="P65" i="22"/>
  <c r="B66" i="22"/>
  <c r="D66" i="22"/>
  <c r="F66" i="22"/>
  <c r="K210" i="23"/>
  <c r="M74" i="22"/>
  <c r="P74" i="22"/>
  <c r="F76" i="22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J59" i="22"/>
  <c r="L59" i="22"/>
  <c r="L76" i="22" s="1"/>
  <c r="P59" i="22"/>
  <c r="B60" i="22"/>
  <c r="L61" i="22"/>
  <c r="P61" i="22"/>
  <c r="P78" i="22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N68" i="22"/>
  <c r="O72" i="22"/>
  <c r="P72" i="22"/>
  <c r="Q72" i="22"/>
  <c r="C73" i="22"/>
  <c r="D73" i="22"/>
  <c r="E73" i="22"/>
  <c r="O73" i="22"/>
  <c r="P73" i="22"/>
  <c r="G74" i="22"/>
  <c r="H74" i="22"/>
  <c r="O74" i="22"/>
  <c r="Q74" i="22"/>
  <c r="C158" i="21"/>
  <c r="D158" i="21"/>
  <c r="F158" i="21"/>
  <c r="G158" i="21"/>
  <c r="H158" i="21"/>
  <c r="I158" i="21"/>
  <c r="K158" i="21"/>
  <c r="L158" i="21"/>
  <c r="N158" i="21"/>
  <c r="O158" i="21"/>
  <c r="Q158" i="21"/>
  <c r="B159" i="21"/>
  <c r="C159" i="21"/>
  <c r="E159" i="21"/>
  <c r="F159" i="21"/>
  <c r="G159" i="21"/>
  <c r="H216" i="21"/>
  <c r="K159" i="21"/>
  <c r="L159" i="21"/>
  <c r="N159" i="21"/>
  <c r="O159" i="21"/>
  <c r="P159" i="21"/>
  <c r="Q159" i="21"/>
  <c r="B160" i="21"/>
  <c r="C160" i="21"/>
  <c r="D160" i="21"/>
  <c r="E160" i="21"/>
  <c r="F160" i="21"/>
  <c r="G160" i="21"/>
  <c r="H160" i="21"/>
  <c r="K160" i="21"/>
  <c r="M160" i="21"/>
  <c r="N160" i="21"/>
  <c r="O160" i="21"/>
  <c r="Q160" i="21"/>
  <c r="C161" i="21"/>
  <c r="D161" i="21"/>
  <c r="F161" i="21"/>
  <c r="G161" i="21"/>
  <c r="H161" i="21"/>
  <c r="I161" i="21"/>
  <c r="J161" i="21"/>
  <c r="K161" i="21"/>
  <c r="L161" i="21"/>
  <c r="M161" i="21"/>
  <c r="N161" i="21"/>
  <c r="O161" i="21"/>
  <c r="P161" i="21"/>
  <c r="B163" i="21"/>
  <c r="C220" i="21"/>
  <c r="E163" i="21"/>
  <c r="G220" i="21"/>
  <c r="H220" i="21"/>
  <c r="I220" i="21"/>
  <c r="K220" i="21"/>
  <c r="L220" i="21"/>
  <c r="M220" i="21"/>
  <c r="O220" i="21"/>
  <c r="P163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G169" i="21"/>
  <c r="B171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P171" i="21"/>
  <c r="B172" i="21"/>
  <c r="E172" i="21"/>
  <c r="F224" i="21"/>
  <c r="G172" i="21"/>
  <c r="H224" i="21"/>
  <c r="I224" i="21"/>
  <c r="J224" i="21"/>
  <c r="K224" i="21"/>
  <c r="L224" i="21"/>
  <c r="M224" i="21"/>
  <c r="N224" i="21"/>
  <c r="O224" i="21"/>
  <c r="P224" i="21"/>
  <c r="B227" i="21"/>
  <c r="C227" i="21"/>
  <c r="D227" i="21"/>
  <c r="F176" i="21"/>
  <c r="H176" i="21"/>
  <c r="I176" i="21"/>
  <c r="K176" i="21"/>
  <c r="L176" i="21"/>
  <c r="N176" i="21"/>
  <c r="O176" i="21"/>
  <c r="P176" i="21"/>
  <c r="B228" i="21"/>
  <c r="C228" i="21"/>
  <c r="F177" i="21"/>
  <c r="G177" i="21"/>
  <c r="H228" i="21"/>
  <c r="I177" i="21"/>
  <c r="J228" i="21"/>
  <c r="K228" i="21"/>
  <c r="L228" i="21"/>
  <c r="M228" i="21"/>
  <c r="N228" i="21"/>
  <c r="O228" i="21"/>
  <c r="P228" i="21"/>
  <c r="B178" i="21"/>
  <c r="C178" i="21"/>
  <c r="D178" i="21"/>
  <c r="E178" i="21"/>
  <c r="G178" i="21"/>
  <c r="H178" i="21"/>
  <c r="J178" i="21"/>
  <c r="K178" i="21"/>
  <c r="N229" i="21"/>
  <c r="O229" i="21"/>
  <c r="P229" i="21"/>
  <c r="Q229" i="21"/>
  <c r="C179" i="21"/>
  <c r="D179" i="21"/>
  <c r="E179" i="21"/>
  <c r="F179" i="21"/>
  <c r="N179" i="21"/>
  <c r="O179" i="21"/>
  <c r="P179" i="21"/>
  <c r="Q179" i="21"/>
  <c r="K180" i="21"/>
  <c r="B183" i="21"/>
  <c r="C183" i="21"/>
  <c r="D183" i="21"/>
  <c r="E183" i="21"/>
  <c r="F183" i="21"/>
  <c r="G183" i="21"/>
  <c r="H183" i="21"/>
  <c r="I183" i="21"/>
  <c r="J183" i="21"/>
  <c r="L183" i="21"/>
  <c r="N183" i="21"/>
  <c r="P183" i="21"/>
  <c r="Q183" i="21"/>
  <c r="B186" i="21"/>
  <c r="C186" i="21"/>
  <c r="D186" i="21"/>
  <c r="E186" i="21"/>
  <c r="F186" i="21"/>
  <c r="H186" i="21"/>
  <c r="J186" i="21"/>
  <c r="L186" i="21"/>
  <c r="N186" i="21"/>
  <c r="O186" i="21"/>
  <c r="P186" i="21"/>
  <c r="Q186" i="21"/>
  <c r="K188" i="21"/>
  <c r="B190" i="21"/>
  <c r="C190" i="21"/>
  <c r="D190" i="21"/>
  <c r="E190" i="21"/>
  <c r="F190" i="21"/>
  <c r="G190" i="21"/>
  <c r="H190" i="21"/>
  <c r="J190" i="21"/>
  <c r="L190" i="21"/>
  <c r="D235" i="21"/>
  <c r="G235" i="21"/>
  <c r="H235" i="21"/>
  <c r="I235" i="21"/>
  <c r="K235" i="21"/>
  <c r="M191" i="21"/>
  <c r="N235" i="21"/>
  <c r="O235" i="21"/>
  <c r="P235" i="21"/>
  <c r="C188" i="21"/>
  <c r="B206" i="21"/>
  <c r="D81" i="18"/>
  <c r="E206" i="21"/>
  <c r="F206" i="21"/>
  <c r="H81" i="18"/>
  <c r="N207" i="21"/>
  <c r="P81" i="18"/>
  <c r="B238" i="21"/>
  <c r="C195" i="21"/>
  <c r="D238" i="21"/>
  <c r="F238" i="21"/>
  <c r="G195" i="21"/>
  <c r="H238" i="21"/>
  <c r="J238" i="21"/>
  <c r="K195" i="21"/>
  <c r="L238" i="21"/>
  <c r="M195" i="21"/>
  <c r="N238" i="21"/>
  <c r="O195" i="21"/>
  <c r="P238" i="21"/>
  <c r="Q195" i="21"/>
  <c r="B239" i="21"/>
  <c r="C196" i="21"/>
  <c r="D239" i="21"/>
  <c r="G196" i="21"/>
  <c r="J239" i="21"/>
  <c r="K196" i="21"/>
  <c r="L239" i="21"/>
  <c r="N239" i="21"/>
  <c r="O196" i="21"/>
  <c r="P239" i="21"/>
  <c r="B240" i="21"/>
  <c r="C197" i="21"/>
  <c r="D240" i="21"/>
  <c r="E240" i="21"/>
  <c r="F240" i="21"/>
  <c r="G197" i="21"/>
  <c r="I240" i="21"/>
  <c r="J240" i="21"/>
  <c r="K197" i="21"/>
  <c r="L240" i="21"/>
  <c r="M197" i="21"/>
  <c r="O197" i="21"/>
  <c r="Q240" i="21"/>
  <c r="B241" i="21"/>
  <c r="D241" i="21"/>
  <c r="F241" i="21"/>
  <c r="G198" i="21"/>
  <c r="K198" i="21"/>
  <c r="M198" i="21"/>
  <c r="O198" i="21"/>
  <c r="P241" i="21"/>
  <c r="Q198" i="21"/>
  <c r="B199" i="21"/>
  <c r="E199" i="21"/>
  <c r="H199" i="21"/>
  <c r="Q199" i="21"/>
  <c r="O200" i="21"/>
  <c r="P200" i="21"/>
  <c r="Q200" i="21"/>
  <c r="B201" i="21"/>
  <c r="C201" i="21"/>
  <c r="D201" i="21"/>
  <c r="E201" i="21"/>
  <c r="C202" i="21"/>
  <c r="D202" i="21"/>
  <c r="G202" i="21"/>
  <c r="H202" i="21"/>
  <c r="J202" i="21"/>
  <c r="K202" i="21"/>
  <c r="L202" i="21"/>
  <c r="M202" i="21"/>
  <c r="N202" i="21"/>
  <c r="O202" i="21"/>
  <c r="P202" i="21"/>
  <c r="Q202" i="21"/>
  <c r="B203" i="21"/>
  <c r="C203" i="21"/>
  <c r="D203" i="21"/>
  <c r="E203" i="21"/>
  <c r="F203" i="21"/>
  <c r="B204" i="21"/>
  <c r="C204" i="21"/>
  <c r="E204" i="21"/>
  <c r="H204" i="21"/>
  <c r="N204" i="21"/>
  <c r="O204" i="21"/>
  <c r="P204" i="21"/>
  <c r="Q204" i="21"/>
  <c r="C205" i="21"/>
  <c r="D205" i="21"/>
  <c r="E205" i="21"/>
  <c r="F205" i="21"/>
  <c r="G205" i="21"/>
  <c r="H205" i="21"/>
  <c r="I205" i="21"/>
  <c r="J205" i="21"/>
  <c r="K205" i="21"/>
  <c r="L205" i="21"/>
  <c r="M205" i="21"/>
  <c r="N205" i="21"/>
  <c r="O205" i="21"/>
  <c r="C206" i="21"/>
  <c r="O206" i="21"/>
  <c r="P206" i="21"/>
  <c r="Q206" i="21"/>
  <c r="B207" i="21"/>
  <c r="C207" i="21"/>
  <c r="D207" i="21"/>
  <c r="E207" i="21"/>
  <c r="F207" i="21"/>
  <c r="G208" i="21"/>
  <c r="H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B246" i="21"/>
  <c r="C210" i="21"/>
  <c r="D246" i="21"/>
  <c r="E210" i="21"/>
  <c r="F246" i="21"/>
  <c r="G210" i="21"/>
  <c r="H246" i="21"/>
  <c r="I210" i="21"/>
  <c r="J246" i="21"/>
  <c r="K210" i="21"/>
  <c r="M210" i="21"/>
  <c r="O210" i="21"/>
  <c r="J158" i="21"/>
  <c r="M158" i="21"/>
  <c r="P158" i="21"/>
  <c r="D159" i="21"/>
  <c r="H159" i="21"/>
  <c r="I159" i="21"/>
  <c r="I160" i="21"/>
  <c r="J160" i="21"/>
  <c r="L160" i="21"/>
  <c r="Q161" i="21"/>
  <c r="K162" i="21"/>
  <c r="C163" i="21"/>
  <c r="D163" i="21"/>
  <c r="I163" i="21"/>
  <c r="K163" i="21"/>
  <c r="L163" i="21"/>
  <c r="M163" i="21"/>
  <c r="P167" i="21"/>
  <c r="Q167" i="21"/>
  <c r="O171" i="21"/>
  <c r="Q171" i="21"/>
  <c r="C172" i="21"/>
  <c r="D172" i="21"/>
  <c r="F172" i="21"/>
  <c r="H172" i="21"/>
  <c r="I172" i="21"/>
  <c r="J172" i="21"/>
  <c r="K172" i="21"/>
  <c r="L172" i="21"/>
  <c r="M172" i="21"/>
  <c r="N172" i="21"/>
  <c r="O172" i="21"/>
  <c r="P172" i="21"/>
  <c r="Q172" i="21"/>
  <c r="B176" i="21"/>
  <c r="C176" i="21"/>
  <c r="D176" i="21"/>
  <c r="J176" i="21"/>
  <c r="M176" i="21"/>
  <c r="Q176" i="21"/>
  <c r="O177" i="21"/>
  <c r="P177" i="21"/>
  <c r="Q177" i="21"/>
  <c r="F178" i="21"/>
  <c r="I178" i="21"/>
  <c r="L178" i="21"/>
  <c r="M178" i="21"/>
  <c r="B179" i="21"/>
  <c r="I179" i="21"/>
  <c r="J179" i="21"/>
  <c r="K179" i="21"/>
  <c r="L179" i="21"/>
  <c r="M179" i="21"/>
  <c r="C182" i="21"/>
  <c r="K183" i="21"/>
  <c r="M183" i="21"/>
  <c r="O183" i="21"/>
  <c r="K185" i="21"/>
  <c r="G186" i="21"/>
  <c r="I186" i="21"/>
  <c r="K186" i="21"/>
  <c r="M186" i="21"/>
  <c r="I190" i="21"/>
  <c r="K190" i="21"/>
  <c r="M190" i="21"/>
  <c r="N190" i="21"/>
  <c r="O190" i="21"/>
  <c r="P190" i="21"/>
  <c r="Q190" i="21"/>
  <c r="B191" i="21"/>
  <c r="C191" i="21"/>
  <c r="D191" i="21"/>
  <c r="E191" i="21"/>
  <c r="F191" i="21"/>
  <c r="G191" i="21"/>
  <c r="I191" i="21"/>
  <c r="K191" i="21"/>
  <c r="K192" i="21"/>
  <c r="B195" i="21"/>
  <c r="E195" i="21"/>
  <c r="F195" i="21"/>
  <c r="H195" i="21"/>
  <c r="I195" i="21"/>
  <c r="L195" i="21"/>
  <c r="N195" i="21"/>
  <c r="J196" i="21"/>
  <c r="L196" i="21"/>
  <c r="M196" i="21"/>
  <c r="N196" i="21"/>
  <c r="P196" i="21"/>
  <c r="Q196" i="21"/>
  <c r="B197" i="21"/>
  <c r="E197" i="21"/>
  <c r="F197" i="21"/>
  <c r="J197" i="21"/>
  <c r="L197" i="21"/>
  <c r="F198" i="21"/>
  <c r="I198" i="21"/>
  <c r="B200" i="21"/>
  <c r="E200" i="21"/>
  <c r="H200" i="21"/>
  <c r="I200" i="21"/>
  <c r="N201" i="21"/>
  <c r="P201" i="21"/>
  <c r="Q201" i="21"/>
  <c r="B202" i="21"/>
  <c r="E202" i="21"/>
  <c r="F202" i="21"/>
  <c r="I202" i="21"/>
  <c r="N203" i="21"/>
  <c r="Q203" i="21"/>
  <c r="B205" i="21"/>
  <c r="P205" i="21"/>
  <c r="Q205" i="21"/>
  <c r="P207" i="21"/>
  <c r="Q207" i="21"/>
  <c r="B208" i="21"/>
  <c r="E208" i="21"/>
  <c r="F208" i="21"/>
  <c r="I208" i="21"/>
  <c r="J209" i="21"/>
  <c r="L209" i="21"/>
  <c r="M209" i="21"/>
  <c r="N209" i="21"/>
  <c r="Q209" i="21"/>
  <c r="Q210" i="21"/>
  <c r="C215" i="21"/>
  <c r="D215" i="21"/>
  <c r="F215" i="21"/>
  <c r="H215" i="21"/>
  <c r="I215" i="21"/>
  <c r="J215" i="21"/>
  <c r="K215" i="21"/>
  <c r="L215" i="21"/>
  <c r="M215" i="21"/>
  <c r="N215" i="21"/>
  <c r="O215" i="21"/>
  <c r="P215" i="21"/>
  <c r="Q215" i="21"/>
  <c r="B216" i="21"/>
  <c r="C216" i="21"/>
  <c r="D216" i="21"/>
  <c r="E216" i="21"/>
  <c r="F216" i="21"/>
  <c r="G216" i="21"/>
  <c r="I216" i="21"/>
  <c r="K216" i="21"/>
  <c r="L216" i="21"/>
  <c r="C217" i="21"/>
  <c r="D217" i="21"/>
  <c r="E217" i="21"/>
  <c r="F217" i="21"/>
  <c r="G217" i="21"/>
  <c r="H217" i="21"/>
  <c r="I217" i="21"/>
  <c r="J217" i="21"/>
  <c r="K217" i="21"/>
  <c r="L217" i="21"/>
  <c r="M217" i="21"/>
  <c r="N217" i="21"/>
  <c r="O217" i="21"/>
  <c r="Q217" i="21"/>
  <c r="C218" i="21"/>
  <c r="D218" i="21"/>
  <c r="N218" i="21"/>
  <c r="O218" i="21"/>
  <c r="P218" i="21"/>
  <c r="Q218" i="21"/>
  <c r="B220" i="21"/>
  <c r="D220" i="21"/>
  <c r="E220" i="21"/>
  <c r="P220" i="21"/>
  <c r="Q220" i="21"/>
  <c r="C221" i="21"/>
  <c r="B224" i="21"/>
  <c r="C224" i="21"/>
  <c r="D224" i="21"/>
  <c r="Q224" i="21"/>
  <c r="F227" i="21"/>
  <c r="H227" i="21"/>
  <c r="I227" i="21"/>
  <c r="J227" i="21"/>
  <c r="K227" i="21"/>
  <c r="L227" i="21"/>
  <c r="M227" i="21"/>
  <c r="N227" i="21"/>
  <c r="O227" i="21"/>
  <c r="P227" i="21"/>
  <c r="Q227" i="21"/>
  <c r="F228" i="21"/>
  <c r="G228" i="21"/>
  <c r="Q228" i="21"/>
  <c r="B229" i="21"/>
  <c r="C229" i="21"/>
  <c r="D229" i="21"/>
  <c r="E229" i="21"/>
  <c r="F229" i="21"/>
  <c r="G229" i="21"/>
  <c r="H229" i="21"/>
  <c r="I229" i="21"/>
  <c r="J229" i="21"/>
  <c r="K229" i="21"/>
  <c r="L229" i="21"/>
  <c r="M229" i="21"/>
  <c r="B230" i="21"/>
  <c r="C230" i="21"/>
  <c r="D230" i="21"/>
  <c r="E230" i="21"/>
  <c r="F230" i="21"/>
  <c r="I230" i="21"/>
  <c r="J230" i="21"/>
  <c r="K230" i="21"/>
  <c r="L230" i="21"/>
  <c r="M230" i="21"/>
  <c r="N230" i="21"/>
  <c r="O230" i="21"/>
  <c r="P230" i="21"/>
  <c r="Q230" i="21"/>
  <c r="B235" i="21"/>
  <c r="C235" i="21"/>
  <c r="E235" i="21"/>
  <c r="F235" i="21"/>
  <c r="C238" i="21"/>
  <c r="E238" i="21"/>
  <c r="G238" i="21"/>
  <c r="I238" i="21"/>
  <c r="K238" i="21"/>
  <c r="M238" i="21"/>
  <c r="Q238" i="21"/>
  <c r="C239" i="21"/>
  <c r="K239" i="21"/>
  <c r="M239" i="21"/>
  <c r="O239" i="21"/>
  <c r="Q239" i="21"/>
  <c r="C240" i="21"/>
  <c r="G241" i="21"/>
  <c r="I241" i="21"/>
  <c r="K241" i="21"/>
  <c r="C246" i="21"/>
  <c r="E246" i="21"/>
  <c r="G246" i="21"/>
  <c r="I246" i="21"/>
  <c r="K246" i="21"/>
  <c r="M246" i="21"/>
  <c r="O246" i="21"/>
  <c r="Q246" i="21"/>
  <c r="D215" i="20"/>
  <c r="G158" i="20"/>
  <c r="H158" i="20"/>
  <c r="I158" i="20"/>
  <c r="K159" i="20"/>
  <c r="L159" i="20"/>
  <c r="M159" i="20"/>
  <c r="O159" i="20"/>
  <c r="P159" i="20"/>
  <c r="C161" i="20"/>
  <c r="D161" i="20"/>
  <c r="E161" i="20"/>
  <c r="G161" i="20"/>
  <c r="H161" i="20"/>
  <c r="I161" i="20"/>
  <c r="J161" i="20"/>
  <c r="L161" i="20"/>
  <c r="O161" i="20"/>
  <c r="C162" i="20"/>
  <c r="E162" i="20"/>
  <c r="K162" i="20"/>
  <c r="N162" i="20"/>
  <c r="C163" i="20"/>
  <c r="E163" i="20"/>
  <c r="G163" i="20"/>
  <c r="H163" i="20"/>
  <c r="I163" i="20"/>
  <c r="J163" i="20"/>
  <c r="O163" i="20"/>
  <c r="C164" i="20"/>
  <c r="D221" i="20"/>
  <c r="E164" i="20"/>
  <c r="G164" i="20"/>
  <c r="H164" i="20"/>
  <c r="I164" i="20"/>
  <c r="K164" i="20"/>
  <c r="L164" i="20"/>
  <c r="M164" i="20"/>
  <c r="N164" i="20"/>
  <c r="O164" i="20"/>
  <c r="G165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E166" i="20"/>
  <c r="F166" i="20"/>
  <c r="G166" i="20"/>
  <c r="H166" i="20"/>
  <c r="I166" i="20"/>
  <c r="J166" i="20"/>
  <c r="O166" i="20"/>
  <c r="C167" i="20"/>
  <c r="F167" i="20"/>
  <c r="H167" i="20"/>
  <c r="I167" i="20"/>
  <c r="J167" i="20"/>
  <c r="K167" i="20"/>
  <c r="L167" i="20"/>
  <c r="M167" i="20"/>
  <c r="N167" i="20"/>
  <c r="O167" i="20"/>
  <c r="C168" i="20"/>
  <c r="G168" i="20"/>
  <c r="H168" i="20"/>
  <c r="I168" i="20"/>
  <c r="K168" i="20"/>
  <c r="L168" i="20"/>
  <c r="M168" i="20"/>
  <c r="O168" i="20"/>
  <c r="C169" i="20"/>
  <c r="F169" i="20"/>
  <c r="G169" i="20"/>
  <c r="H169" i="20"/>
  <c r="I169" i="20"/>
  <c r="J169" i="20"/>
  <c r="K169" i="20"/>
  <c r="L169" i="20"/>
  <c r="M169" i="20"/>
  <c r="N169" i="20"/>
  <c r="Q169" i="20"/>
  <c r="B170" i="20"/>
  <c r="C170" i="20"/>
  <c r="D170" i="20"/>
  <c r="E170" i="20"/>
  <c r="F170" i="20"/>
  <c r="N170" i="20"/>
  <c r="O170" i="20"/>
  <c r="E171" i="20"/>
  <c r="F171" i="20"/>
  <c r="G171" i="20"/>
  <c r="J171" i="20"/>
  <c r="L171" i="20"/>
  <c r="M171" i="20"/>
  <c r="N171" i="20"/>
  <c r="O171" i="20"/>
  <c r="P171" i="20"/>
  <c r="Q171" i="20"/>
  <c r="C172" i="20"/>
  <c r="D172" i="20"/>
  <c r="E172" i="20"/>
  <c r="G172" i="20"/>
  <c r="H172" i="20"/>
  <c r="I172" i="20"/>
  <c r="J172" i="20"/>
  <c r="L172" i="20"/>
  <c r="O172" i="20"/>
  <c r="I187" i="20"/>
  <c r="K181" i="20"/>
  <c r="L226" i="20"/>
  <c r="M179" i="20"/>
  <c r="P179" i="20"/>
  <c r="C176" i="20"/>
  <c r="D176" i="20"/>
  <c r="E176" i="20"/>
  <c r="G176" i="20"/>
  <c r="C177" i="20"/>
  <c r="H177" i="20"/>
  <c r="I177" i="20"/>
  <c r="N177" i="20"/>
  <c r="M178" i="20"/>
  <c r="P178" i="20"/>
  <c r="Q178" i="20"/>
  <c r="C179" i="20"/>
  <c r="E179" i="20"/>
  <c r="G179" i="20"/>
  <c r="C180" i="20"/>
  <c r="G180" i="20"/>
  <c r="K180" i="20"/>
  <c r="O180" i="20"/>
  <c r="C181" i="20"/>
  <c r="G181" i="20"/>
  <c r="B182" i="20"/>
  <c r="C182" i="20"/>
  <c r="D182" i="20"/>
  <c r="E182" i="20"/>
  <c r="F182" i="20"/>
  <c r="G182" i="20"/>
  <c r="H182" i="20"/>
  <c r="I182" i="20"/>
  <c r="B183" i="20"/>
  <c r="C183" i="20"/>
  <c r="F183" i="20"/>
  <c r="G183" i="20"/>
  <c r="C184" i="20"/>
  <c r="D184" i="20"/>
  <c r="E184" i="20"/>
  <c r="G184" i="20"/>
  <c r="H184" i="20"/>
  <c r="I184" i="20"/>
  <c r="B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P186" i="20"/>
  <c r="Q186" i="20"/>
  <c r="C187" i="20"/>
  <c r="G187" i="20"/>
  <c r="B188" i="20"/>
  <c r="C188" i="20"/>
  <c r="D188" i="20"/>
  <c r="E188" i="20"/>
  <c r="F188" i="20"/>
  <c r="G188" i="20"/>
  <c r="H188" i="20"/>
  <c r="I188" i="20"/>
  <c r="L188" i="20"/>
  <c r="M188" i="20"/>
  <c r="F189" i="20"/>
  <c r="G189" i="20"/>
  <c r="L189" i="20"/>
  <c r="M189" i="20"/>
  <c r="N189" i="20"/>
  <c r="O189" i="20"/>
  <c r="Q189" i="20"/>
  <c r="B190" i="20"/>
  <c r="C190" i="20"/>
  <c r="D190" i="20"/>
  <c r="E190" i="20"/>
  <c r="F190" i="20"/>
  <c r="G190" i="20"/>
  <c r="H190" i="20"/>
  <c r="I190" i="20"/>
  <c r="N190" i="20"/>
  <c r="O190" i="20"/>
  <c r="L235" i="20"/>
  <c r="P191" i="20"/>
  <c r="Q191" i="20"/>
  <c r="C196" i="20"/>
  <c r="G196" i="20"/>
  <c r="I195" i="20"/>
  <c r="M195" i="20"/>
  <c r="O195" i="20"/>
  <c r="H196" i="20"/>
  <c r="I196" i="20"/>
  <c r="K196" i="20"/>
  <c r="L196" i="20"/>
  <c r="M196" i="20"/>
  <c r="Q196" i="20"/>
  <c r="H197" i="20"/>
  <c r="I197" i="20"/>
  <c r="J197" i="20"/>
  <c r="K197" i="20"/>
  <c r="P197" i="20"/>
  <c r="Q197" i="20"/>
  <c r="O198" i="20"/>
  <c r="I199" i="20"/>
  <c r="J199" i="20"/>
  <c r="K199" i="20"/>
  <c r="M199" i="20"/>
  <c r="Q199" i="20"/>
  <c r="H243" i="20"/>
  <c r="I200" i="20"/>
  <c r="K200" i="20"/>
  <c r="L243" i="20"/>
  <c r="M200" i="20"/>
  <c r="N200" i="20"/>
  <c r="O200" i="20"/>
  <c r="O201" i="20"/>
  <c r="Q201" i="20"/>
  <c r="I202" i="20"/>
  <c r="L202" i="20"/>
  <c r="M202" i="20"/>
  <c r="N202" i="20"/>
  <c r="O202" i="20"/>
  <c r="I203" i="20"/>
  <c r="K203" i="20"/>
  <c r="L203" i="20"/>
  <c r="M203" i="20"/>
  <c r="O203" i="20"/>
  <c r="P203" i="20"/>
  <c r="Q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I206" i="20"/>
  <c r="K206" i="20"/>
  <c r="M206" i="20"/>
  <c r="N206" i="20"/>
  <c r="O206" i="20"/>
  <c r="K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H209" i="20"/>
  <c r="I209" i="20"/>
  <c r="O209" i="20"/>
  <c r="Q209" i="20"/>
  <c r="I210" i="20"/>
  <c r="J210" i="20"/>
  <c r="K210" i="20"/>
  <c r="M210" i="20"/>
  <c r="O210" i="20"/>
  <c r="Q210" i="20"/>
  <c r="C158" i="20"/>
  <c r="D158" i="20"/>
  <c r="E158" i="20"/>
  <c r="O158" i="20"/>
  <c r="C159" i="20"/>
  <c r="D159" i="20"/>
  <c r="E159" i="20"/>
  <c r="G159" i="20"/>
  <c r="H159" i="20"/>
  <c r="I159" i="20"/>
  <c r="Q159" i="20"/>
  <c r="C160" i="20"/>
  <c r="D160" i="20"/>
  <c r="E160" i="20"/>
  <c r="G160" i="20"/>
  <c r="H160" i="20"/>
  <c r="I160" i="20"/>
  <c r="K160" i="20"/>
  <c r="L160" i="20"/>
  <c r="K161" i="20"/>
  <c r="M161" i="20"/>
  <c r="G162" i="20"/>
  <c r="H162" i="20"/>
  <c r="I162" i="20"/>
  <c r="L162" i="20"/>
  <c r="M162" i="20"/>
  <c r="O162" i="20"/>
  <c r="P162" i="20"/>
  <c r="K163" i="20"/>
  <c r="L163" i="20"/>
  <c r="P163" i="20"/>
  <c r="C165" i="20"/>
  <c r="D165" i="20"/>
  <c r="E165" i="20"/>
  <c r="K166" i="20"/>
  <c r="L166" i="20"/>
  <c r="M166" i="20"/>
  <c r="P166" i="20"/>
  <c r="Q166" i="20"/>
  <c r="D167" i="20"/>
  <c r="E167" i="20"/>
  <c r="G167" i="20"/>
  <c r="E168" i="20"/>
  <c r="D169" i="20"/>
  <c r="E169" i="20"/>
  <c r="O169" i="20"/>
  <c r="P169" i="20"/>
  <c r="G170" i="20"/>
  <c r="H170" i="20"/>
  <c r="I170" i="20"/>
  <c r="K170" i="20"/>
  <c r="L170" i="20"/>
  <c r="P170" i="20"/>
  <c r="C171" i="20"/>
  <c r="D171" i="20"/>
  <c r="H171" i="20"/>
  <c r="I171" i="20"/>
  <c r="K171" i="20"/>
  <c r="H176" i="20"/>
  <c r="I176" i="20"/>
  <c r="K176" i="20"/>
  <c r="L176" i="20"/>
  <c r="M176" i="20"/>
  <c r="O176" i="20"/>
  <c r="P176" i="20"/>
  <c r="Q176" i="20"/>
  <c r="D177" i="20"/>
  <c r="E177" i="20"/>
  <c r="G177" i="20"/>
  <c r="D178" i="20"/>
  <c r="E178" i="20"/>
  <c r="G178" i="20"/>
  <c r="H179" i="20"/>
  <c r="D181" i="20"/>
  <c r="E181" i="20"/>
  <c r="D183" i="20"/>
  <c r="E183" i="20"/>
  <c r="H183" i="20"/>
  <c r="I183" i="20"/>
  <c r="L183" i="20"/>
  <c r="M183" i="20"/>
  <c r="O183" i="20"/>
  <c r="P183" i="20"/>
  <c r="Q183" i="20"/>
  <c r="D185" i="20"/>
  <c r="E185" i="20"/>
  <c r="G185" i="20"/>
  <c r="C186" i="20"/>
  <c r="K187" i="20"/>
  <c r="O187" i="20"/>
  <c r="P187" i="20"/>
  <c r="C189" i="20"/>
  <c r="D189" i="20"/>
  <c r="E189" i="20"/>
  <c r="P189" i="20"/>
  <c r="L190" i="20"/>
  <c r="M190" i="20"/>
  <c r="C191" i="20"/>
  <c r="D191" i="20"/>
  <c r="E191" i="20"/>
  <c r="G191" i="20"/>
  <c r="O196" i="20"/>
  <c r="P196" i="20"/>
  <c r="M197" i="20"/>
  <c r="O197" i="20"/>
  <c r="P198" i="20"/>
  <c r="O199" i="20"/>
  <c r="P200" i="20"/>
  <c r="Q200" i="20"/>
  <c r="C201" i="20"/>
  <c r="P201" i="20"/>
  <c r="C203" i="20"/>
  <c r="E203" i="20"/>
  <c r="G203" i="20"/>
  <c r="O205" i="20"/>
  <c r="P205" i="20"/>
  <c r="Q205" i="20"/>
  <c r="H207" i="20"/>
  <c r="I207" i="20"/>
  <c r="L207" i="20"/>
  <c r="M207" i="20"/>
  <c r="O207" i="20"/>
  <c r="P207" i="20"/>
  <c r="Q207" i="20"/>
  <c r="M209" i="20"/>
  <c r="P209" i="20"/>
  <c r="C210" i="20"/>
  <c r="D210" i="20"/>
  <c r="G163" i="19"/>
  <c r="H166" i="19"/>
  <c r="I158" i="19"/>
  <c r="K158" i="19"/>
  <c r="Q159" i="19"/>
  <c r="B158" i="19"/>
  <c r="L158" i="19"/>
  <c r="M158" i="19"/>
  <c r="O215" i="20"/>
  <c r="P215" i="20"/>
  <c r="Q215" i="20"/>
  <c r="B159" i="19"/>
  <c r="C159" i="19"/>
  <c r="D216" i="20"/>
  <c r="E216" i="20"/>
  <c r="G216" i="20"/>
  <c r="H216" i="20"/>
  <c r="B160" i="19"/>
  <c r="E160" i="19"/>
  <c r="G217" i="19"/>
  <c r="K160" i="19"/>
  <c r="M217" i="20"/>
  <c r="N160" i="19"/>
  <c r="O217" i="20"/>
  <c r="P217" i="20"/>
  <c r="B161" i="19"/>
  <c r="M161" i="19"/>
  <c r="O161" i="19"/>
  <c r="P161" i="19"/>
  <c r="Q161" i="19"/>
  <c r="D219" i="21"/>
  <c r="I219" i="20"/>
  <c r="B163" i="19"/>
  <c r="L220" i="20"/>
  <c r="M220" i="20"/>
  <c r="N163" i="19"/>
  <c r="P220" i="20"/>
  <c r="Q220" i="20"/>
  <c r="D221" i="21"/>
  <c r="Q221" i="19"/>
  <c r="I222" i="20"/>
  <c r="L222" i="21"/>
  <c r="M222" i="20"/>
  <c r="P222" i="21"/>
  <c r="Q222" i="19"/>
  <c r="B166" i="19"/>
  <c r="L166" i="19"/>
  <c r="N166" i="19"/>
  <c r="O166" i="19"/>
  <c r="P166" i="19"/>
  <c r="B167" i="19"/>
  <c r="O167" i="19"/>
  <c r="P167" i="19"/>
  <c r="Q167" i="19"/>
  <c r="C223" i="21"/>
  <c r="D223" i="21"/>
  <c r="E223" i="19"/>
  <c r="G168" i="19"/>
  <c r="H223" i="21"/>
  <c r="K223" i="21"/>
  <c r="B169" i="19"/>
  <c r="E169" i="19"/>
  <c r="L169" i="19"/>
  <c r="M169" i="19"/>
  <c r="M170" i="19"/>
  <c r="N170" i="19"/>
  <c r="B171" i="19"/>
  <c r="E171" i="19"/>
  <c r="H171" i="19"/>
  <c r="I171" i="19"/>
  <c r="J171" i="19"/>
  <c r="B172" i="19"/>
  <c r="N172" i="19"/>
  <c r="C226" i="20"/>
  <c r="D179" i="19"/>
  <c r="E226" i="20"/>
  <c r="G184" i="19"/>
  <c r="H177" i="19"/>
  <c r="I226" i="20"/>
  <c r="D176" i="19"/>
  <c r="G176" i="19"/>
  <c r="H227" i="20"/>
  <c r="K227" i="20"/>
  <c r="L227" i="20"/>
  <c r="N176" i="19"/>
  <c r="O176" i="19"/>
  <c r="P227" i="20"/>
  <c r="Q227" i="20"/>
  <c r="B177" i="19"/>
  <c r="I228" i="19"/>
  <c r="Q228" i="19"/>
  <c r="E229" i="20"/>
  <c r="F178" i="19"/>
  <c r="G178" i="19"/>
  <c r="J178" i="19"/>
  <c r="L178" i="19"/>
  <c r="N178" i="19"/>
  <c r="O178" i="19"/>
  <c r="E230" i="19"/>
  <c r="I230" i="19"/>
  <c r="N179" i="19"/>
  <c r="O179" i="19"/>
  <c r="P230" i="20"/>
  <c r="Q230" i="20"/>
  <c r="G232" i="21"/>
  <c r="H181" i="19"/>
  <c r="I232" i="20"/>
  <c r="K181" i="19"/>
  <c r="M232" i="20"/>
  <c r="O181" i="19"/>
  <c r="P181" i="19"/>
  <c r="N182" i="19"/>
  <c r="O182" i="19"/>
  <c r="P182" i="19"/>
  <c r="Q182" i="19"/>
  <c r="D183" i="19"/>
  <c r="G183" i="19"/>
  <c r="H183" i="19"/>
  <c r="K183" i="19"/>
  <c r="L183" i="19"/>
  <c r="M183" i="19"/>
  <c r="N183" i="19"/>
  <c r="O183" i="19"/>
  <c r="P183" i="19"/>
  <c r="Q183" i="19"/>
  <c r="L184" i="19"/>
  <c r="M233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Q186" i="19"/>
  <c r="E234" i="20"/>
  <c r="G234" i="21"/>
  <c r="I234" i="20"/>
  <c r="K234" i="20"/>
  <c r="L234" i="20"/>
  <c r="M234" i="20"/>
  <c r="Q234" i="19"/>
  <c r="L188" i="19"/>
  <c r="N188" i="19"/>
  <c r="O188" i="19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B190" i="19"/>
  <c r="L190" i="19"/>
  <c r="O190" i="19"/>
  <c r="P190" i="19"/>
  <c r="Q190" i="19"/>
  <c r="C235" i="20"/>
  <c r="D191" i="19"/>
  <c r="E235" i="20"/>
  <c r="F191" i="19"/>
  <c r="G191" i="19"/>
  <c r="H235" i="20"/>
  <c r="I235" i="20"/>
  <c r="N191" i="19"/>
  <c r="B237" i="21"/>
  <c r="F237" i="21"/>
  <c r="K198" i="19"/>
  <c r="O207" i="19"/>
  <c r="Q195" i="19"/>
  <c r="B195" i="19"/>
  <c r="C195" i="19"/>
  <c r="B196" i="19"/>
  <c r="I196" i="19"/>
  <c r="J196" i="19"/>
  <c r="B197" i="19"/>
  <c r="C197" i="19"/>
  <c r="F197" i="19"/>
  <c r="K197" i="19"/>
  <c r="L197" i="19"/>
  <c r="M240" i="19"/>
  <c r="P241" i="20"/>
  <c r="Q198" i="19"/>
  <c r="C199" i="19"/>
  <c r="D199" i="19"/>
  <c r="G199" i="19"/>
  <c r="H199" i="19"/>
  <c r="K243" i="21"/>
  <c r="M200" i="19"/>
  <c r="G201" i="19"/>
  <c r="H201" i="19"/>
  <c r="I201" i="19"/>
  <c r="J201" i="19"/>
  <c r="B202" i="19"/>
  <c r="C202" i="19"/>
  <c r="M202" i="19"/>
  <c r="D203" i="19"/>
  <c r="G203" i="19"/>
  <c r="H203" i="19"/>
  <c r="I203" i="19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D205" i="19"/>
  <c r="E205" i="19"/>
  <c r="G205" i="19"/>
  <c r="J205" i="19"/>
  <c r="K205" i="19"/>
  <c r="L205" i="19"/>
  <c r="M205" i="19"/>
  <c r="N205" i="19"/>
  <c r="K245" i="21"/>
  <c r="M206" i="19"/>
  <c r="D207" i="19"/>
  <c r="G207" i="19"/>
  <c r="H207" i="19"/>
  <c r="I207" i="19"/>
  <c r="J207" i="19"/>
  <c r="B208" i="19"/>
  <c r="D208" i="19"/>
  <c r="E208" i="19"/>
  <c r="F208" i="19"/>
  <c r="G208" i="19"/>
  <c r="H208" i="19"/>
  <c r="I208" i="19"/>
  <c r="J208" i="19"/>
  <c r="K208" i="19"/>
  <c r="L208" i="19"/>
  <c r="M208" i="19"/>
  <c r="B209" i="19"/>
  <c r="C209" i="19"/>
  <c r="D209" i="19"/>
  <c r="H209" i="19"/>
  <c r="J209" i="19"/>
  <c r="B210" i="19"/>
  <c r="F210" i="19"/>
  <c r="H159" i="19"/>
  <c r="I159" i="19"/>
  <c r="K159" i="19"/>
  <c r="L159" i="19"/>
  <c r="O160" i="19"/>
  <c r="P160" i="19"/>
  <c r="Q160" i="19"/>
  <c r="G161" i="19"/>
  <c r="H161" i="19"/>
  <c r="I161" i="19"/>
  <c r="K161" i="19"/>
  <c r="L161" i="19"/>
  <c r="O163" i="19"/>
  <c r="P163" i="19"/>
  <c r="Q163" i="19"/>
  <c r="K165" i="19"/>
  <c r="L165" i="19"/>
  <c r="M165" i="19"/>
  <c r="O165" i="19"/>
  <c r="P165" i="19"/>
  <c r="Q165" i="19"/>
  <c r="C166" i="19"/>
  <c r="G166" i="19"/>
  <c r="I168" i="19"/>
  <c r="M168" i="19"/>
  <c r="Q168" i="19"/>
  <c r="I170" i="19"/>
  <c r="K170" i="19"/>
  <c r="L170" i="19"/>
  <c r="O170" i="19"/>
  <c r="P170" i="19"/>
  <c r="Q170" i="19"/>
  <c r="C171" i="19"/>
  <c r="D171" i="19"/>
  <c r="G171" i="19"/>
  <c r="K177" i="19"/>
  <c r="L177" i="19"/>
  <c r="O177" i="19"/>
  <c r="P177" i="19"/>
  <c r="K179" i="19"/>
  <c r="L179" i="19"/>
  <c r="C180" i="19"/>
  <c r="D180" i="19"/>
  <c r="G180" i="19"/>
  <c r="H180" i="19"/>
  <c r="K180" i="19"/>
  <c r="L180" i="19"/>
  <c r="O180" i="19"/>
  <c r="P180" i="19"/>
  <c r="G181" i="19"/>
  <c r="L182" i="19"/>
  <c r="K184" i="19"/>
  <c r="K186" i="19"/>
  <c r="L186" i="19"/>
  <c r="O186" i="19"/>
  <c r="P186" i="19"/>
  <c r="C187" i="19"/>
  <c r="D187" i="19"/>
  <c r="G187" i="19"/>
  <c r="H187" i="19"/>
  <c r="K187" i="19"/>
  <c r="L187" i="19"/>
  <c r="O187" i="19"/>
  <c r="P187" i="19"/>
  <c r="C188" i="19"/>
  <c r="D188" i="19"/>
  <c r="G188" i="19"/>
  <c r="K188" i="19"/>
  <c r="P189" i="19"/>
  <c r="K190" i="19"/>
  <c r="H191" i="19"/>
  <c r="K191" i="19"/>
  <c r="L191" i="19"/>
  <c r="O191" i="19"/>
  <c r="P195" i="19"/>
  <c r="C196" i="19"/>
  <c r="D196" i="19"/>
  <c r="G196" i="19"/>
  <c r="H196" i="19"/>
  <c r="D198" i="19"/>
  <c r="E198" i="19"/>
  <c r="I199" i="19"/>
  <c r="K199" i="19"/>
  <c r="L199" i="19"/>
  <c r="M199" i="19"/>
  <c r="K200" i="19"/>
  <c r="L200" i="19"/>
  <c r="C201" i="19"/>
  <c r="D201" i="19"/>
  <c r="K201" i="19"/>
  <c r="L201" i="19"/>
  <c r="M201" i="19"/>
  <c r="C203" i="19"/>
  <c r="C204" i="19"/>
  <c r="H205" i="19"/>
  <c r="I205" i="19"/>
  <c r="C206" i="19"/>
  <c r="D206" i="19"/>
  <c r="G206" i="19"/>
  <c r="H206" i="19"/>
  <c r="K206" i="19"/>
  <c r="L206" i="19"/>
  <c r="K207" i="19"/>
  <c r="L207" i="19"/>
  <c r="M207" i="19"/>
  <c r="C208" i="19"/>
  <c r="G209" i="19"/>
  <c r="I209" i="19"/>
  <c r="C210" i="19"/>
  <c r="D210" i="19"/>
  <c r="G210" i="19"/>
  <c r="H210" i="19"/>
  <c r="I210" i="19"/>
  <c r="K210" i="19"/>
  <c r="L210" i="19"/>
  <c r="M210" i="19"/>
  <c r="O210" i="19"/>
  <c r="E215" i="19"/>
  <c r="Q219" i="19"/>
  <c r="Q223" i="19"/>
  <c r="I231" i="19"/>
  <c r="I232" i="19"/>
  <c r="M232" i="19"/>
  <c r="Q232" i="19"/>
  <c r="C233" i="19"/>
  <c r="I233" i="19"/>
  <c r="I234" i="19"/>
  <c r="M234" i="19"/>
  <c r="M235" i="19"/>
  <c r="Q243" i="19"/>
  <c r="Q245" i="19"/>
  <c r="M246" i="19"/>
  <c r="E84" i="18"/>
  <c r="C85" i="18"/>
  <c r="Q86" i="18"/>
  <c r="I220" i="19"/>
  <c r="M86" i="18"/>
  <c r="O240" i="19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B70" i="18"/>
  <c r="F70" i="18"/>
  <c r="H70" i="18"/>
  <c r="A71" i="18"/>
  <c r="D70" i="18"/>
  <c r="E70" i="18"/>
  <c r="I70" i="18"/>
  <c r="J70" i="18"/>
  <c r="L70" i="18"/>
  <c r="M70" i="18"/>
  <c r="N70" i="18"/>
  <c r="P70" i="18"/>
  <c r="A72" i="18"/>
  <c r="A73" i="18"/>
  <c r="G75" i="18"/>
  <c r="C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80" i="18"/>
  <c r="G80" i="18"/>
  <c r="G109" i="6" s="1"/>
  <c r="B81" i="18"/>
  <c r="B110" i="6" s="1"/>
  <c r="C81" i="18"/>
  <c r="C110" i="6" s="1"/>
  <c r="E81" i="18"/>
  <c r="E110" i="6" s="1"/>
  <c r="F81" i="18"/>
  <c r="F110" i="6" s="1"/>
  <c r="G81" i="18"/>
  <c r="I81" i="18"/>
  <c r="I102" i="18" s="1"/>
  <c r="I165" i="6" s="1"/>
  <c r="K81" i="18"/>
  <c r="M81" i="18"/>
  <c r="N81" i="18"/>
  <c r="O81" i="18"/>
  <c r="O102" i="18" s="1"/>
  <c r="Q81" i="18"/>
  <c r="Q84" i="18"/>
  <c r="E85" i="18"/>
  <c r="I85" i="18"/>
  <c r="M85" i="18"/>
  <c r="Q85" i="18"/>
  <c r="E86" i="18"/>
  <c r="I86" i="18"/>
  <c r="M95" i="18"/>
  <c r="Q95" i="18"/>
  <c r="M96" i="18"/>
  <c r="Q96" i="18"/>
  <c r="E97" i="18"/>
  <c r="I97" i="18"/>
  <c r="M97" i="18"/>
  <c r="Q97" i="18"/>
  <c r="K98" i="18"/>
  <c r="M98" i="18"/>
  <c r="Q98" i="18"/>
  <c r="F163" i="17"/>
  <c r="G163" i="17"/>
  <c r="H163" i="17"/>
  <c r="D159" i="17"/>
  <c r="E159" i="17"/>
  <c r="G159" i="17"/>
  <c r="I221" i="17"/>
  <c r="J221" i="17"/>
  <c r="K221" i="17"/>
  <c r="L221" i="17"/>
  <c r="M221" i="17"/>
  <c r="N221" i="17"/>
  <c r="O221" i="17"/>
  <c r="P221" i="17"/>
  <c r="B222" i="17"/>
  <c r="E160" i="17"/>
  <c r="F222" i="17"/>
  <c r="H222" i="17"/>
  <c r="J222" i="17"/>
  <c r="D161" i="17"/>
  <c r="E161" i="17"/>
  <c r="G161" i="17"/>
  <c r="H161" i="17"/>
  <c r="J223" i="17"/>
  <c r="N223" i="17"/>
  <c r="E162" i="17"/>
  <c r="F224" i="17"/>
  <c r="O224" i="17"/>
  <c r="P224" i="17"/>
  <c r="J163" i="17"/>
  <c r="K163" i="17"/>
  <c r="M163" i="17"/>
  <c r="N163" i="17"/>
  <c r="P163" i="17"/>
  <c r="B164" i="17"/>
  <c r="C164" i="17"/>
  <c r="Q164" i="17"/>
  <c r="B165" i="17"/>
  <c r="C165" i="17"/>
  <c r="F165" i="17"/>
  <c r="G165" i="17"/>
  <c r="H165" i="17"/>
  <c r="K165" i="17"/>
  <c r="M165" i="17"/>
  <c r="O165" i="17"/>
  <c r="P165" i="17"/>
  <c r="Q165" i="17"/>
  <c r="G230" i="17"/>
  <c r="J230" i="17"/>
  <c r="N230" i="17"/>
  <c r="Q168" i="17"/>
  <c r="C169" i="17"/>
  <c r="D169" i="17"/>
  <c r="E169" i="17"/>
  <c r="F231" i="17"/>
  <c r="H231" i="17"/>
  <c r="J231" i="17"/>
  <c r="C232" i="17"/>
  <c r="D232" i="17"/>
  <c r="E232" i="17"/>
  <c r="F232" i="17"/>
  <c r="H232" i="17"/>
  <c r="K232" i="17"/>
  <c r="O170" i="17"/>
  <c r="C171" i="17"/>
  <c r="H171" i="17"/>
  <c r="I171" i="17"/>
  <c r="K171" i="17"/>
  <c r="O233" i="17"/>
  <c r="Q233" i="17"/>
  <c r="B173" i="17"/>
  <c r="C235" i="17"/>
  <c r="D235" i="17"/>
  <c r="F173" i="17"/>
  <c r="G173" i="17"/>
  <c r="J173" i="17"/>
  <c r="N173" i="17"/>
  <c r="B176" i="17"/>
  <c r="C176" i="17"/>
  <c r="D176" i="17"/>
  <c r="E176" i="17"/>
  <c r="F176" i="17"/>
  <c r="G176" i="17"/>
  <c r="H176" i="17"/>
  <c r="J176" i="17"/>
  <c r="K176" i="17"/>
  <c r="M176" i="17"/>
  <c r="N176" i="17"/>
  <c r="O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Q180" i="17"/>
  <c r="B75" i="14"/>
  <c r="F75" i="14"/>
  <c r="J75" i="14"/>
  <c r="N75" i="14"/>
  <c r="M196" i="17"/>
  <c r="P192" i="17"/>
  <c r="C184" i="17"/>
  <c r="D184" i="17"/>
  <c r="E184" i="17"/>
  <c r="G184" i="17"/>
  <c r="J240" i="17"/>
  <c r="K184" i="17"/>
  <c r="L184" i="17"/>
  <c r="M184" i="17"/>
  <c r="O184" i="17"/>
  <c r="P184" i="17"/>
  <c r="B185" i="17"/>
  <c r="C185" i="17"/>
  <c r="D185" i="17"/>
  <c r="F185" i="17"/>
  <c r="J241" i="17"/>
  <c r="K185" i="17"/>
  <c r="L185" i="17"/>
  <c r="M185" i="17"/>
  <c r="O185" i="17"/>
  <c r="E186" i="17"/>
  <c r="K186" i="17"/>
  <c r="M186" i="17"/>
  <c r="N242" i="17"/>
  <c r="O186" i="17"/>
  <c r="B187" i="17"/>
  <c r="G243" i="17"/>
  <c r="J243" i="17"/>
  <c r="N243" i="17"/>
  <c r="B188" i="17"/>
  <c r="C188" i="17"/>
  <c r="D188" i="17"/>
  <c r="E188" i="17"/>
  <c r="F188" i="17"/>
  <c r="G188" i="17"/>
  <c r="H188" i="17"/>
  <c r="I188" i="17"/>
  <c r="L188" i="17"/>
  <c r="M188" i="17"/>
  <c r="N188" i="17"/>
  <c r="O188" i="17"/>
  <c r="B189" i="17"/>
  <c r="C189" i="17"/>
  <c r="D189" i="17"/>
  <c r="E189" i="17"/>
  <c r="F189" i="17"/>
  <c r="G189" i="17"/>
  <c r="B190" i="17"/>
  <c r="C190" i="17"/>
  <c r="D190" i="17"/>
  <c r="E190" i="17"/>
  <c r="F190" i="17"/>
  <c r="O190" i="17"/>
  <c r="B191" i="17"/>
  <c r="C191" i="17"/>
  <c r="D191" i="17"/>
  <c r="E191" i="17"/>
  <c r="F191" i="17"/>
  <c r="G191" i="17"/>
  <c r="Q191" i="17"/>
  <c r="B192" i="17"/>
  <c r="C192" i="17"/>
  <c r="D192" i="17"/>
  <c r="E192" i="17"/>
  <c r="F192" i="17"/>
  <c r="G192" i="17"/>
  <c r="H192" i="17"/>
  <c r="I192" i="17"/>
  <c r="L192" i="17"/>
  <c r="M192" i="17"/>
  <c r="N192" i="17"/>
  <c r="O192" i="17"/>
  <c r="B193" i="17"/>
  <c r="C193" i="17"/>
  <c r="D193" i="17"/>
  <c r="E193" i="17"/>
  <c r="F193" i="17"/>
  <c r="I193" i="17"/>
  <c r="J193" i="17"/>
  <c r="K193" i="17"/>
  <c r="L193" i="17"/>
  <c r="O193" i="17"/>
  <c r="P193" i="17"/>
  <c r="Q193" i="17"/>
  <c r="B194" i="17"/>
  <c r="C194" i="17"/>
  <c r="D194" i="17"/>
  <c r="E194" i="17"/>
  <c r="F194" i="17"/>
  <c r="M194" i="17"/>
  <c r="N194" i="17"/>
  <c r="O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E196" i="17"/>
  <c r="F196" i="17"/>
  <c r="G196" i="17"/>
  <c r="Q196" i="17"/>
  <c r="B197" i="17"/>
  <c r="C197" i="17"/>
  <c r="D197" i="17"/>
  <c r="E197" i="17"/>
  <c r="F197" i="17"/>
  <c r="G197" i="17"/>
  <c r="H197" i="17"/>
  <c r="I197" i="17"/>
  <c r="L197" i="17"/>
  <c r="M197" i="17"/>
  <c r="N197" i="17"/>
  <c r="O197" i="17"/>
  <c r="B198" i="17"/>
  <c r="C198" i="17"/>
  <c r="D198" i="17"/>
  <c r="E198" i="17"/>
  <c r="F198" i="17"/>
  <c r="G198" i="17"/>
  <c r="H198" i="17"/>
  <c r="I198" i="17"/>
  <c r="J198" i="17"/>
  <c r="K198" i="17"/>
  <c r="C201" i="17"/>
  <c r="D201" i="17"/>
  <c r="E201" i="17"/>
  <c r="F201" i="17"/>
  <c r="J201" i="17"/>
  <c r="K201" i="17"/>
  <c r="M201" i="17"/>
  <c r="N201" i="17"/>
  <c r="O201" i="17"/>
  <c r="P201" i="17"/>
  <c r="Q201" i="17"/>
  <c r="B202" i="17"/>
  <c r="C202" i="17"/>
  <c r="D202" i="17"/>
  <c r="E202" i="17"/>
  <c r="F202" i="17"/>
  <c r="G251" i="17"/>
  <c r="H202" i="17"/>
  <c r="I251" i="17"/>
  <c r="K251" i="17"/>
  <c r="L251" i="17"/>
  <c r="M251" i="17"/>
  <c r="N251" i="17"/>
  <c r="P202" i="17"/>
  <c r="Q202" i="17"/>
  <c r="B203" i="17"/>
  <c r="C203" i="17"/>
  <c r="D203" i="17"/>
  <c r="E203" i="17"/>
  <c r="F203" i="17"/>
  <c r="G252" i="17"/>
  <c r="H252" i="17"/>
  <c r="I252" i="17"/>
  <c r="J252" i="17"/>
  <c r="K203" i="17"/>
  <c r="L203" i="17"/>
  <c r="M203" i="17"/>
  <c r="N203" i="17"/>
  <c r="O203" i="17"/>
  <c r="P203" i="17"/>
  <c r="D204" i="17"/>
  <c r="L253" i="17"/>
  <c r="M253" i="17"/>
  <c r="N253" i="17"/>
  <c r="O253" i="17"/>
  <c r="B206" i="17"/>
  <c r="C206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E211" i="17"/>
  <c r="F211" i="17"/>
  <c r="G211" i="17"/>
  <c r="H211" i="17"/>
  <c r="Q211" i="17"/>
  <c r="P213" i="17"/>
  <c r="J215" i="17"/>
  <c r="M215" i="17"/>
  <c r="N215" i="17"/>
  <c r="O215" i="17"/>
  <c r="P215" i="17"/>
  <c r="Q215" i="17"/>
  <c r="B77" i="14"/>
  <c r="B106" i="6" s="1"/>
  <c r="N77" i="14"/>
  <c r="N106" i="6" s="1"/>
  <c r="P209" i="17"/>
  <c r="I159" i="17"/>
  <c r="J159" i="17"/>
  <c r="K159" i="17"/>
  <c r="L159" i="17"/>
  <c r="M159" i="17"/>
  <c r="Q159" i="17"/>
  <c r="B160" i="17"/>
  <c r="C160" i="17"/>
  <c r="D160" i="17"/>
  <c r="F160" i="17"/>
  <c r="H160" i="17"/>
  <c r="I161" i="17"/>
  <c r="J161" i="17"/>
  <c r="K161" i="17"/>
  <c r="L161" i="17"/>
  <c r="M161" i="17"/>
  <c r="N161" i="17"/>
  <c r="O161" i="17"/>
  <c r="P161" i="17"/>
  <c r="D162" i="17"/>
  <c r="F162" i="17"/>
  <c r="O162" i="17"/>
  <c r="Q162" i="17"/>
  <c r="B163" i="17"/>
  <c r="C163" i="17"/>
  <c r="D163" i="17"/>
  <c r="E163" i="17"/>
  <c r="D165" i="17"/>
  <c r="E165" i="17"/>
  <c r="I165" i="17"/>
  <c r="J165" i="17"/>
  <c r="L165" i="17"/>
  <c r="N165" i="17"/>
  <c r="G168" i="17"/>
  <c r="H168" i="17"/>
  <c r="I168" i="17"/>
  <c r="J168" i="17"/>
  <c r="K168" i="17"/>
  <c r="L168" i="17"/>
  <c r="M168" i="17"/>
  <c r="N168" i="17"/>
  <c r="O168" i="17"/>
  <c r="P168" i="17"/>
  <c r="F169" i="17"/>
  <c r="H169" i="17"/>
  <c r="J169" i="17"/>
  <c r="C170" i="17"/>
  <c r="D170" i="17"/>
  <c r="E170" i="17"/>
  <c r="F170" i="17"/>
  <c r="G170" i="17"/>
  <c r="H170" i="17"/>
  <c r="I170" i="17"/>
  <c r="K170" i="17"/>
  <c r="L170" i="17"/>
  <c r="M170" i="17"/>
  <c r="P171" i="17"/>
  <c r="H173" i="17"/>
  <c r="I173" i="17"/>
  <c r="K173" i="17"/>
  <c r="L173" i="17"/>
  <c r="M173" i="17"/>
  <c r="O173" i="17"/>
  <c r="P173" i="17"/>
  <c r="Q173" i="17"/>
  <c r="D174" i="17"/>
  <c r="D175" i="17"/>
  <c r="I176" i="17"/>
  <c r="L176" i="17"/>
  <c r="P176" i="17"/>
  <c r="Q176" i="17"/>
  <c r="H180" i="17"/>
  <c r="J180" i="17"/>
  <c r="H184" i="17"/>
  <c r="I184" i="17"/>
  <c r="J184" i="17"/>
  <c r="P185" i="17"/>
  <c r="Q185" i="17"/>
  <c r="G186" i="17"/>
  <c r="H186" i="17"/>
  <c r="I186" i="17"/>
  <c r="L186" i="17"/>
  <c r="N186" i="17"/>
  <c r="H187" i="17"/>
  <c r="I187" i="17"/>
  <c r="J187" i="17"/>
  <c r="K187" i="17"/>
  <c r="L187" i="17"/>
  <c r="M187" i="17"/>
  <c r="N187" i="17"/>
  <c r="H189" i="17"/>
  <c r="L189" i="17"/>
  <c r="M189" i="17"/>
  <c r="P189" i="17"/>
  <c r="Q189" i="17"/>
  <c r="M190" i="17"/>
  <c r="H191" i="17"/>
  <c r="I191" i="17"/>
  <c r="J191" i="17"/>
  <c r="K191" i="17"/>
  <c r="L191" i="17"/>
  <c r="M191" i="17"/>
  <c r="N191" i="17"/>
  <c r="O191" i="17"/>
  <c r="P191" i="17"/>
  <c r="H193" i="17"/>
  <c r="M193" i="17"/>
  <c r="N193" i="17"/>
  <c r="G194" i="17"/>
  <c r="H194" i="17"/>
  <c r="I194" i="17"/>
  <c r="J194" i="17"/>
  <c r="K194" i="17"/>
  <c r="L194" i="17"/>
  <c r="P194" i="17"/>
  <c r="Q194" i="17"/>
  <c r="H196" i="17"/>
  <c r="L198" i="17"/>
  <c r="M198" i="17"/>
  <c r="N198" i="17"/>
  <c r="O198" i="17"/>
  <c r="P198" i="17"/>
  <c r="Q198" i="17"/>
  <c r="G201" i="17"/>
  <c r="H201" i="17"/>
  <c r="L201" i="17"/>
  <c r="I202" i="17"/>
  <c r="L202" i="17"/>
  <c r="M202" i="17"/>
  <c r="N202" i="17"/>
  <c r="O202" i="17"/>
  <c r="H203" i="17"/>
  <c r="I203" i="17"/>
  <c r="J203" i="17"/>
  <c r="L204" i="17"/>
  <c r="M204" i="17"/>
  <c r="N204" i="17"/>
  <c r="P204" i="17"/>
  <c r="P205" i="17"/>
  <c r="P206" i="17"/>
  <c r="P207" i="17"/>
  <c r="B211" i="17"/>
  <c r="C211" i="17"/>
  <c r="D211" i="17"/>
  <c r="I211" i="17"/>
  <c r="J211" i="17"/>
  <c r="K211" i="17"/>
  <c r="L211" i="17"/>
  <c r="M211" i="17"/>
  <c r="N211" i="17"/>
  <c r="O211" i="17"/>
  <c r="P211" i="17"/>
  <c r="P212" i="17"/>
  <c r="P214" i="17"/>
  <c r="B215" i="17"/>
  <c r="C215" i="17"/>
  <c r="D215" i="17"/>
  <c r="E215" i="17"/>
  <c r="F215" i="17"/>
  <c r="G215" i="17"/>
  <c r="H215" i="17"/>
  <c r="I215" i="17"/>
  <c r="K215" i="17"/>
  <c r="L215" i="17"/>
  <c r="D221" i="17"/>
  <c r="E221" i="17"/>
  <c r="G221" i="17"/>
  <c r="Q221" i="17"/>
  <c r="C222" i="17"/>
  <c r="D222" i="17"/>
  <c r="E222" i="17"/>
  <c r="D223" i="17"/>
  <c r="E223" i="17"/>
  <c r="I223" i="17"/>
  <c r="K223" i="17"/>
  <c r="L223" i="17"/>
  <c r="M223" i="17"/>
  <c r="O223" i="17"/>
  <c r="P223" i="17"/>
  <c r="D224" i="17"/>
  <c r="E224" i="17"/>
  <c r="Q224" i="17"/>
  <c r="H230" i="17"/>
  <c r="I230" i="17"/>
  <c r="K230" i="17"/>
  <c r="L230" i="17"/>
  <c r="M230" i="17"/>
  <c r="O230" i="17"/>
  <c r="P230" i="17"/>
  <c r="Q230" i="17"/>
  <c r="C231" i="17"/>
  <c r="D231" i="17"/>
  <c r="E231" i="17"/>
  <c r="G232" i="17"/>
  <c r="I232" i="17"/>
  <c r="L232" i="17"/>
  <c r="M232" i="17"/>
  <c r="O232" i="17"/>
  <c r="H233" i="17"/>
  <c r="I233" i="17"/>
  <c r="K233" i="17"/>
  <c r="P233" i="17"/>
  <c r="G235" i="17"/>
  <c r="H235" i="17"/>
  <c r="I235" i="17"/>
  <c r="K235" i="17"/>
  <c r="L235" i="17"/>
  <c r="M235" i="17"/>
  <c r="O235" i="17"/>
  <c r="P235" i="17"/>
  <c r="Q235" i="17"/>
  <c r="C240" i="17"/>
  <c r="D240" i="17"/>
  <c r="H240" i="17"/>
  <c r="I240" i="17"/>
  <c r="K240" i="17"/>
  <c r="L240" i="17"/>
  <c r="M240" i="17"/>
  <c r="O240" i="17"/>
  <c r="P240" i="17"/>
  <c r="K241" i="17"/>
  <c r="L241" i="17"/>
  <c r="M241" i="17"/>
  <c r="O241" i="17"/>
  <c r="P241" i="17"/>
  <c r="Q241" i="17"/>
  <c r="E242" i="17"/>
  <c r="G242" i="17"/>
  <c r="H242" i="17"/>
  <c r="I242" i="17"/>
  <c r="K242" i="17"/>
  <c r="L242" i="17"/>
  <c r="M242" i="17"/>
  <c r="O242" i="17"/>
  <c r="H243" i="17"/>
  <c r="I243" i="17"/>
  <c r="K243" i="17"/>
  <c r="L243" i="17"/>
  <c r="M243" i="17"/>
  <c r="D250" i="17"/>
  <c r="E250" i="17"/>
  <c r="F250" i="17"/>
  <c r="G250" i="17"/>
  <c r="H250" i="17"/>
  <c r="J250" i="17"/>
  <c r="L250" i="17"/>
  <c r="M250" i="17"/>
  <c r="P250" i="17"/>
  <c r="Q250" i="17"/>
  <c r="B251" i="17"/>
  <c r="C251" i="17"/>
  <c r="D251" i="17"/>
  <c r="F251" i="17"/>
  <c r="H251" i="17"/>
  <c r="O251" i="17"/>
  <c r="P251" i="17"/>
  <c r="Q251" i="17"/>
  <c r="B252" i="17"/>
  <c r="C252" i="17"/>
  <c r="D252" i="17"/>
  <c r="K252" i="17"/>
  <c r="L252" i="17"/>
  <c r="M252" i="17"/>
  <c r="N252" i="17"/>
  <c r="O252" i="17"/>
  <c r="P252" i="17"/>
  <c r="D253" i="17"/>
  <c r="P253" i="17"/>
  <c r="J163" i="16"/>
  <c r="K159" i="16"/>
  <c r="L159" i="16"/>
  <c r="O159" i="16"/>
  <c r="P159" i="16"/>
  <c r="B160" i="16"/>
  <c r="C161" i="16"/>
  <c r="D161" i="16"/>
  <c r="E161" i="16"/>
  <c r="F161" i="16"/>
  <c r="G161" i="16"/>
  <c r="H161" i="16"/>
  <c r="J161" i="16"/>
  <c r="L161" i="16"/>
  <c r="O161" i="16"/>
  <c r="P161" i="16"/>
  <c r="J162" i="16"/>
  <c r="K162" i="16"/>
  <c r="L162" i="16"/>
  <c r="O162" i="16"/>
  <c r="P162" i="16"/>
  <c r="B163" i="16"/>
  <c r="C163" i="16"/>
  <c r="O163" i="16"/>
  <c r="Q163" i="16"/>
  <c r="H164" i="16"/>
  <c r="K164" i="16"/>
  <c r="L164" i="16"/>
  <c r="O164" i="16"/>
  <c r="P164" i="16"/>
  <c r="Q164" i="16"/>
  <c r="B165" i="16"/>
  <c r="E165" i="16"/>
  <c r="I165" i="16"/>
  <c r="K165" i="16"/>
  <c r="M165" i="16"/>
  <c r="N165" i="16"/>
  <c r="O165" i="16"/>
  <c r="P165" i="16"/>
  <c r="Q165" i="16"/>
  <c r="B92" i="14"/>
  <c r="C91" i="14"/>
  <c r="D173" i="16"/>
  <c r="E171" i="16"/>
  <c r="G180" i="16"/>
  <c r="H179" i="16"/>
  <c r="I179" i="16"/>
  <c r="N169" i="16"/>
  <c r="I168" i="16"/>
  <c r="J168" i="16"/>
  <c r="K168" i="16"/>
  <c r="L168" i="16"/>
  <c r="M168" i="16"/>
  <c r="N168" i="16"/>
  <c r="O168" i="16"/>
  <c r="P168" i="16"/>
  <c r="Q168" i="16"/>
  <c r="B169" i="16"/>
  <c r="D170" i="16"/>
  <c r="K170" i="16"/>
  <c r="L170" i="16"/>
  <c r="M170" i="16"/>
  <c r="N170" i="16"/>
  <c r="I171" i="16"/>
  <c r="M171" i="16"/>
  <c r="N171" i="16"/>
  <c r="O171" i="16"/>
  <c r="P171" i="16"/>
  <c r="Q171" i="16"/>
  <c r="P172" i="16"/>
  <c r="Q172" i="16"/>
  <c r="H173" i="16"/>
  <c r="I173" i="16"/>
  <c r="K173" i="16"/>
  <c r="M173" i="16"/>
  <c r="N173" i="16"/>
  <c r="O173" i="16"/>
  <c r="O174" i="16"/>
  <c r="P174" i="16"/>
  <c r="Q174" i="16"/>
  <c r="D175" i="16"/>
  <c r="E175" i="16"/>
  <c r="F175" i="16"/>
  <c r="G175" i="16"/>
  <c r="H175" i="16"/>
  <c r="I175" i="16"/>
  <c r="J175" i="16"/>
  <c r="K175" i="16"/>
  <c r="L175" i="16"/>
  <c r="M175" i="16"/>
  <c r="N175" i="16"/>
  <c r="Q176" i="16"/>
  <c r="E177" i="16"/>
  <c r="H178" i="16"/>
  <c r="I178" i="16"/>
  <c r="M178" i="16"/>
  <c r="N178" i="16"/>
  <c r="O178" i="16"/>
  <c r="P178" i="16"/>
  <c r="Q178" i="16"/>
  <c r="P179" i="16"/>
  <c r="Q179" i="16"/>
  <c r="H180" i="16"/>
  <c r="I180" i="16"/>
  <c r="K180" i="16"/>
  <c r="L180" i="16"/>
  <c r="M180" i="16"/>
  <c r="N180" i="16"/>
  <c r="O180" i="16"/>
  <c r="P180" i="16"/>
  <c r="Q180" i="16"/>
  <c r="B192" i="16"/>
  <c r="P191" i="16"/>
  <c r="E184" i="16"/>
  <c r="F184" i="16"/>
  <c r="H184" i="16"/>
  <c r="I184" i="16"/>
  <c r="J184" i="16"/>
  <c r="K184" i="16"/>
  <c r="M184" i="16"/>
  <c r="N184" i="16"/>
  <c r="O184" i="16"/>
  <c r="G185" i="16"/>
  <c r="I185" i="16"/>
  <c r="Q185" i="16"/>
  <c r="E186" i="16"/>
  <c r="I186" i="16"/>
  <c r="K186" i="16"/>
  <c r="P186" i="16"/>
  <c r="E187" i="16"/>
  <c r="F187" i="16"/>
  <c r="G187" i="16"/>
  <c r="H187" i="16"/>
  <c r="I187" i="16"/>
  <c r="N187" i="16"/>
  <c r="O187" i="16"/>
  <c r="G188" i="16"/>
  <c r="H188" i="16"/>
  <c r="I188" i="16"/>
  <c r="J188" i="16"/>
  <c r="K188" i="16"/>
  <c r="L188" i="16"/>
  <c r="N188" i="16"/>
  <c r="Q188" i="16"/>
  <c r="E189" i="16"/>
  <c r="F189" i="16"/>
  <c r="G189" i="16"/>
  <c r="H189" i="16"/>
  <c r="I189" i="16"/>
  <c r="J189" i="16"/>
  <c r="K189" i="16"/>
  <c r="M189" i="16"/>
  <c r="I190" i="16"/>
  <c r="N190" i="16"/>
  <c r="O190" i="16"/>
  <c r="P190" i="16"/>
  <c r="Q190" i="16"/>
  <c r="C191" i="16"/>
  <c r="D191" i="16"/>
  <c r="E191" i="16"/>
  <c r="F191" i="16"/>
  <c r="G191" i="16"/>
  <c r="H191" i="16"/>
  <c r="I191" i="16"/>
  <c r="J191" i="16"/>
  <c r="K191" i="16"/>
  <c r="L191" i="16"/>
  <c r="N191" i="16"/>
  <c r="G192" i="16"/>
  <c r="H192" i="16"/>
  <c r="I192" i="16"/>
  <c r="J192" i="16"/>
  <c r="K192" i="16"/>
  <c r="M192" i="16"/>
  <c r="N192" i="16"/>
  <c r="O192" i="16"/>
  <c r="P192" i="16"/>
  <c r="Q192" i="16"/>
  <c r="B193" i="16"/>
  <c r="C193" i="16"/>
  <c r="D193" i="16"/>
  <c r="E193" i="16"/>
  <c r="I193" i="16"/>
  <c r="O193" i="16"/>
  <c r="P193" i="16"/>
  <c r="Q193" i="16"/>
  <c r="H194" i="16"/>
  <c r="I194" i="16"/>
  <c r="J194" i="16"/>
  <c r="K194" i="16"/>
  <c r="L194" i="16"/>
  <c r="N194" i="16"/>
  <c r="O194" i="16"/>
  <c r="P194" i="16"/>
  <c r="Q194" i="16"/>
  <c r="C195" i="16"/>
  <c r="D195" i="16"/>
  <c r="E195" i="16"/>
  <c r="F195" i="16"/>
  <c r="I195" i="16"/>
  <c r="M195" i="16"/>
  <c r="P195" i="16"/>
  <c r="Q195" i="16"/>
  <c r="B196" i="16"/>
  <c r="C196" i="16"/>
  <c r="E196" i="16"/>
  <c r="F196" i="16"/>
  <c r="G196" i="16"/>
  <c r="H196" i="16"/>
  <c r="I196" i="16"/>
  <c r="J196" i="16"/>
  <c r="K196" i="16"/>
  <c r="L196" i="16"/>
  <c r="N196" i="16"/>
  <c r="O196" i="16"/>
  <c r="G197" i="16"/>
  <c r="H197" i="16"/>
  <c r="I197" i="16"/>
  <c r="J197" i="16"/>
  <c r="K197" i="16"/>
  <c r="L197" i="16"/>
  <c r="M197" i="16"/>
  <c r="N197" i="16"/>
  <c r="O197" i="16"/>
  <c r="P197" i="16"/>
  <c r="Q197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J212" i="16"/>
  <c r="K205" i="16"/>
  <c r="L210" i="16"/>
  <c r="N206" i="16"/>
  <c r="O215" i="16"/>
  <c r="P215" i="16"/>
  <c r="Q94" i="14"/>
  <c r="B201" i="16"/>
  <c r="C201" i="16"/>
  <c r="D201" i="16"/>
  <c r="E201" i="16"/>
  <c r="F201" i="16"/>
  <c r="G202" i="16"/>
  <c r="H202" i="16"/>
  <c r="I202" i="16"/>
  <c r="J202" i="16"/>
  <c r="B203" i="16"/>
  <c r="C203" i="16"/>
  <c r="D203" i="16"/>
  <c r="E203" i="16"/>
  <c r="H203" i="16"/>
  <c r="I203" i="16"/>
  <c r="J203" i="16"/>
  <c r="K203" i="16"/>
  <c r="L203" i="16"/>
  <c r="M203" i="16"/>
  <c r="N203" i="16"/>
  <c r="O203" i="16"/>
  <c r="P203" i="16"/>
  <c r="B204" i="16"/>
  <c r="C204" i="16"/>
  <c r="D204" i="16"/>
  <c r="E204" i="16"/>
  <c r="F204" i="16"/>
  <c r="G204" i="16"/>
  <c r="P204" i="16"/>
  <c r="Q204" i="16"/>
  <c r="B205" i="16"/>
  <c r="C205" i="16"/>
  <c r="D205" i="16"/>
  <c r="E205" i="16"/>
  <c r="F205" i="16"/>
  <c r="G205" i="16"/>
  <c r="H205" i="16"/>
  <c r="I205" i="16"/>
  <c r="B206" i="16"/>
  <c r="C206" i="16"/>
  <c r="E206" i="16"/>
  <c r="F206" i="16"/>
  <c r="G206" i="16"/>
  <c r="P206" i="16"/>
  <c r="Q206" i="16"/>
  <c r="B207" i="16"/>
  <c r="C207" i="16"/>
  <c r="D207" i="16"/>
  <c r="E207" i="16"/>
  <c r="F207" i="16"/>
  <c r="G207" i="16"/>
  <c r="H207" i="16"/>
  <c r="I207" i="16"/>
  <c r="J207" i="16"/>
  <c r="B208" i="16"/>
  <c r="C208" i="16"/>
  <c r="D208" i="16"/>
  <c r="E208" i="16"/>
  <c r="F209" i="16"/>
  <c r="G209" i="16"/>
  <c r="H209" i="16"/>
  <c r="I209" i="16"/>
  <c r="J209" i="16"/>
  <c r="K209" i="16"/>
  <c r="L209" i="16"/>
  <c r="M209" i="16"/>
  <c r="N209" i="16"/>
  <c r="O209" i="16"/>
  <c r="B210" i="16"/>
  <c r="C210" i="16"/>
  <c r="E210" i="16"/>
  <c r="F210" i="16"/>
  <c r="P210" i="16"/>
  <c r="B211" i="16"/>
  <c r="C211" i="16"/>
  <c r="D211" i="16"/>
  <c r="E211" i="16"/>
  <c r="I211" i="16"/>
  <c r="J211" i="16"/>
  <c r="B213" i="16"/>
  <c r="C213" i="16"/>
  <c r="D213" i="16"/>
  <c r="E213" i="16"/>
  <c r="F213" i="16"/>
  <c r="G213" i="16"/>
  <c r="H213" i="16"/>
  <c r="I213" i="16"/>
  <c r="J213" i="16"/>
  <c r="H214" i="16"/>
  <c r="I214" i="16"/>
  <c r="J214" i="16"/>
  <c r="K214" i="16"/>
  <c r="L214" i="16"/>
  <c r="M214" i="16"/>
  <c r="N214" i="16"/>
  <c r="O214" i="16"/>
  <c r="Q214" i="16"/>
  <c r="B215" i="16"/>
  <c r="C215" i="16"/>
  <c r="D215" i="16"/>
  <c r="E215" i="16"/>
  <c r="F215" i="16"/>
  <c r="G215" i="16"/>
  <c r="H215" i="16"/>
  <c r="I215" i="16"/>
  <c r="C160" i="16"/>
  <c r="F160" i="16"/>
  <c r="G160" i="16"/>
  <c r="H160" i="16"/>
  <c r="J160" i="16"/>
  <c r="K160" i="16"/>
  <c r="L160" i="16"/>
  <c r="N160" i="16"/>
  <c r="O160" i="16"/>
  <c r="P160" i="16"/>
  <c r="B161" i="16"/>
  <c r="G162" i="16"/>
  <c r="H162" i="16"/>
  <c r="L163" i="16"/>
  <c r="P163" i="16"/>
  <c r="D164" i="16"/>
  <c r="C165" i="16"/>
  <c r="D165" i="16"/>
  <c r="F165" i="16"/>
  <c r="G165" i="16"/>
  <c r="H165" i="16"/>
  <c r="J165" i="16"/>
  <c r="L165" i="16"/>
  <c r="E168" i="16"/>
  <c r="F168" i="16"/>
  <c r="G168" i="16"/>
  <c r="H168" i="16"/>
  <c r="L169" i="16"/>
  <c r="M169" i="16"/>
  <c r="Q169" i="16"/>
  <c r="E170" i="16"/>
  <c r="F170" i="16"/>
  <c r="G170" i="16"/>
  <c r="H170" i="16"/>
  <c r="I170" i="16"/>
  <c r="J170" i="16"/>
  <c r="O170" i="16"/>
  <c r="P170" i="16"/>
  <c r="Q170" i="16"/>
  <c r="G171" i="16"/>
  <c r="H171" i="16"/>
  <c r="L172" i="16"/>
  <c r="M172" i="16"/>
  <c r="N172" i="16"/>
  <c r="O172" i="16"/>
  <c r="P173" i="16"/>
  <c r="Q173" i="16"/>
  <c r="E174" i="16"/>
  <c r="F174" i="16"/>
  <c r="G174" i="16"/>
  <c r="H174" i="16"/>
  <c r="I174" i="16"/>
  <c r="J174" i="16"/>
  <c r="K174" i="16"/>
  <c r="L174" i="16"/>
  <c r="M174" i="16"/>
  <c r="N174" i="16"/>
  <c r="O175" i="16"/>
  <c r="P175" i="16"/>
  <c r="Q175" i="16"/>
  <c r="M176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F179" i="16"/>
  <c r="L179" i="16"/>
  <c r="M179" i="16"/>
  <c r="N179" i="16"/>
  <c r="O179" i="16"/>
  <c r="D180" i="16"/>
  <c r="E180" i="16"/>
  <c r="F180" i="16"/>
  <c r="G184" i="16"/>
  <c r="F185" i="16"/>
  <c r="H185" i="16"/>
  <c r="J185" i="16"/>
  <c r="K185" i="16"/>
  <c r="L185" i="16"/>
  <c r="N185" i="16"/>
  <c r="O185" i="16"/>
  <c r="P185" i="16"/>
  <c r="B186" i="16"/>
  <c r="C186" i="16"/>
  <c r="D186" i="16"/>
  <c r="F186" i="16"/>
  <c r="G186" i="16"/>
  <c r="H186" i="16"/>
  <c r="J186" i="16"/>
  <c r="N186" i="16"/>
  <c r="O186" i="16"/>
  <c r="O188" i="16"/>
  <c r="P188" i="16"/>
  <c r="B189" i="16"/>
  <c r="C189" i="16"/>
  <c r="L189" i="16"/>
  <c r="N189" i="16"/>
  <c r="F190" i="16"/>
  <c r="G190" i="16"/>
  <c r="H190" i="16"/>
  <c r="J190" i="16"/>
  <c r="K190" i="16"/>
  <c r="L190" i="16"/>
  <c r="O191" i="16"/>
  <c r="F193" i="16"/>
  <c r="G193" i="16"/>
  <c r="H193" i="16"/>
  <c r="J193" i="16"/>
  <c r="K193" i="16"/>
  <c r="L193" i="16"/>
  <c r="N193" i="16"/>
  <c r="G194" i="16"/>
  <c r="G195" i="16"/>
  <c r="H195" i="16"/>
  <c r="J195" i="16"/>
  <c r="K195" i="16"/>
  <c r="L195" i="16"/>
  <c r="N195" i="16"/>
  <c r="O195" i="16"/>
  <c r="O198" i="16"/>
  <c r="G201" i="16"/>
  <c r="H201" i="16"/>
  <c r="I201" i="16"/>
  <c r="J201" i="16"/>
  <c r="K201" i="16"/>
  <c r="L201" i="16"/>
  <c r="M201" i="16"/>
  <c r="N201" i="16"/>
  <c r="B202" i="16"/>
  <c r="C202" i="16"/>
  <c r="D202" i="16"/>
  <c r="E202" i="16"/>
  <c r="F202" i="16"/>
  <c r="F203" i="16"/>
  <c r="G203" i="16"/>
  <c r="J205" i="16"/>
  <c r="M205" i="16"/>
  <c r="D206" i="16"/>
  <c r="J206" i="16"/>
  <c r="K206" i="16"/>
  <c r="L206" i="16"/>
  <c r="M206" i="16"/>
  <c r="F208" i="16"/>
  <c r="G208" i="16"/>
  <c r="H208" i="16"/>
  <c r="I208" i="16"/>
  <c r="J208" i="16"/>
  <c r="K208" i="16"/>
  <c r="B209" i="16"/>
  <c r="C209" i="16"/>
  <c r="D209" i="16"/>
  <c r="E209" i="16"/>
  <c r="D210" i="16"/>
  <c r="G210" i="16"/>
  <c r="H210" i="16"/>
  <c r="I210" i="16"/>
  <c r="J210" i="16"/>
  <c r="K210" i="16"/>
  <c r="M210" i="16"/>
  <c r="N210" i="16"/>
  <c r="F211" i="16"/>
  <c r="G211" i="16"/>
  <c r="H211" i="16"/>
  <c r="Q211" i="16"/>
  <c r="B212" i="16"/>
  <c r="C212" i="16"/>
  <c r="D212" i="16"/>
  <c r="E212" i="16"/>
  <c r="F212" i="16"/>
  <c r="G212" i="16"/>
  <c r="M213" i="16"/>
  <c r="N213" i="16"/>
  <c r="B214" i="16"/>
  <c r="C214" i="16"/>
  <c r="D214" i="16"/>
  <c r="E214" i="16"/>
  <c r="F214" i="16"/>
  <c r="G214" i="16"/>
  <c r="P214" i="16"/>
  <c r="J215" i="16"/>
  <c r="N215" i="16"/>
  <c r="B220" i="16"/>
  <c r="E159" i="15"/>
  <c r="F163" i="15"/>
  <c r="G163" i="15"/>
  <c r="H163" i="15"/>
  <c r="K163" i="15"/>
  <c r="D221" i="16"/>
  <c r="F221" i="16"/>
  <c r="K159" i="15"/>
  <c r="L159" i="15"/>
  <c r="M159" i="15"/>
  <c r="N221" i="16"/>
  <c r="O159" i="15"/>
  <c r="P221" i="16"/>
  <c r="Q159" i="15"/>
  <c r="D222" i="16"/>
  <c r="F222" i="16"/>
  <c r="H222" i="16"/>
  <c r="L222" i="16"/>
  <c r="P222" i="16"/>
  <c r="Q222" i="15"/>
  <c r="C161" i="15"/>
  <c r="E161" i="15"/>
  <c r="G161" i="15"/>
  <c r="H161" i="15"/>
  <c r="I161" i="15"/>
  <c r="K161" i="15"/>
  <c r="N223" i="16"/>
  <c r="P223" i="16"/>
  <c r="B224" i="16"/>
  <c r="D224" i="16"/>
  <c r="H224" i="16"/>
  <c r="I162" i="15"/>
  <c r="L224" i="16"/>
  <c r="N224" i="16"/>
  <c r="P224" i="16"/>
  <c r="Q162" i="15"/>
  <c r="F225" i="16"/>
  <c r="G225" i="17"/>
  <c r="H225" i="16"/>
  <c r="J225" i="16"/>
  <c r="N225" i="16"/>
  <c r="O225" i="17"/>
  <c r="D226" i="16"/>
  <c r="F226" i="16"/>
  <c r="G226" i="17"/>
  <c r="J226" i="16"/>
  <c r="K226" i="17"/>
  <c r="L164" i="15"/>
  <c r="N226" i="16"/>
  <c r="O226" i="17"/>
  <c r="B227" i="16"/>
  <c r="C227" i="17"/>
  <c r="D227" i="16"/>
  <c r="F227" i="16"/>
  <c r="G227" i="17"/>
  <c r="I165" i="15"/>
  <c r="L165" i="15"/>
  <c r="M165" i="15"/>
  <c r="O227" i="17"/>
  <c r="B180" i="15"/>
  <c r="C174" i="15"/>
  <c r="D171" i="15"/>
  <c r="E178" i="15"/>
  <c r="J179" i="15"/>
  <c r="M169" i="15"/>
  <c r="N229" i="16"/>
  <c r="B230" i="16"/>
  <c r="H230" i="16"/>
  <c r="I168" i="15"/>
  <c r="J230" i="16"/>
  <c r="K168" i="15"/>
  <c r="L230" i="16"/>
  <c r="N168" i="15"/>
  <c r="O168" i="15"/>
  <c r="P168" i="15"/>
  <c r="D231" i="16"/>
  <c r="F231" i="16"/>
  <c r="H231" i="16"/>
  <c r="J231" i="16"/>
  <c r="N231" i="16"/>
  <c r="O169" i="15"/>
  <c r="Q169" i="15"/>
  <c r="C170" i="15"/>
  <c r="E170" i="15"/>
  <c r="H232" i="16"/>
  <c r="N232" i="16"/>
  <c r="B233" i="16"/>
  <c r="D233" i="16"/>
  <c r="F233" i="16"/>
  <c r="J233" i="16"/>
  <c r="K171" i="15"/>
  <c r="O171" i="15"/>
  <c r="Q171" i="15"/>
  <c r="C234" i="17"/>
  <c r="D234" i="16"/>
  <c r="G234" i="17"/>
  <c r="J234" i="16"/>
  <c r="K234" i="17"/>
  <c r="P172" i="15"/>
  <c r="Q172" i="15"/>
  <c r="B235" i="16"/>
  <c r="D235" i="16"/>
  <c r="F235" i="16"/>
  <c r="L173" i="15"/>
  <c r="N235" i="16"/>
  <c r="P235" i="16"/>
  <c r="Q173" i="15"/>
  <c r="B174" i="15"/>
  <c r="J236" i="16"/>
  <c r="O174" i="15"/>
  <c r="P174" i="15"/>
  <c r="Q174" i="15"/>
  <c r="B175" i="15"/>
  <c r="D175" i="15"/>
  <c r="E175" i="15"/>
  <c r="F175" i="15"/>
  <c r="J175" i="15"/>
  <c r="Q175" i="15"/>
  <c r="B176" i="15"/>
  <c r="D176" i="15"/>
  <c r="O176" i="15"/>
  <c r="P176" i="15"/>
  <c r="Q176" i="15"/>
  <c r="B177" i="15"/>
  <c r="C177" i="15"/>
  <c r="D177" i="15"/>
  <c r="E177" i="15"/>
  <c r="F177" i="15"/>
  <c r="I177" i="15"/>
  <c r="H178" i="15"/>
  <c r="K178" i="15"/>
  <c r="L178" i="15"/>
  <c r="M178" i="15"/>
  <c r="N178" i="15"/>
  <c r="O178" i="15"/>
  <c r="P178" i="15"/>
  <c r="Q178" i="15"/>
  <c r="B179" i="15"/>
  <c r="O179" i="15"/>
  <c r="P179" i="15"/>
  <c r="Q179" i="15"/>
  <c r="H180" i="15"/>
  <c r="I180" i="15"/>
  <c r="L180" i="15"/>
  <c r="N180" i="15"/>
  <c r="O180" i="15"/>
  <c r="P180" i="15"/>
  <c r="Q180" i="15"/>
  <c r="D190" i="15"/>
  <c r="E194" i="15"/>
  <c r="O196" i="15"/>
  <c r="C184" i="15"/>
  <c r="E184" i="15"/>
  <c r="G184" i="15"/>
  <c r="H240" i="16"/>
  <c r="I184" i="15"/>
  <c r="J240" i="16"/>
  <c r="B241" i="16"/>
  <c r="I185" i="15"/>
  <c r="J241" i="16"/>
  <c r="M241" i="15"/>
  <c r="N241" i="16"/>
  <c r="P241" i="16"/>
  <c r="Q185" i="15"/>
  <c r="C186" i="15"/>
  <c r="D186" i="15"/>
  <c r="E186" i="15"/>
  <c r="F242" i="16"/>
  <c r="N242" i="16"/>
  <c r="O186" i="15"/>
  <c r="E187" i="15"/>
  <c r="G187" i="15"/>
  <c r="I187" i="15"/>
  <c r="J243" i="16"/>
  <c r="K187" i="15"/>
  <c r="L243" i="16"/>
  <c r="N243" i="16"/>
  <c r="P243" i="16"/>
  <c r="D244" i="17"/>
  <c r="G188" i="15"/>
  <c r="H188" i="15"/>
  <c r="I188" i="15"/>
  <c r="J244" i="16"/>
  <c r="K188" i="15"/>
  <c r="M188" i="15"/>
  <c r="N188" i="15"/>
  <c r="O188" i="15"/>
  <c r="P188" i="15"/>
  <c r="Q188" i="15"/>
  <c r="C189" i="15"/>
  <c r="D189" i="15"/>
  <c r="E189" i="15"/>
  <c r="F189" i="15"/>
  <c r="G189" i="15"/>
  <c r="I189" i="15"/>
  <c r="L245" i="17"/>
  <c r="K190" i="15"/>
  <c r="L190" i="15"/>
  <c r="N190" i="15"/>
  <c r="O190" i="15"/>
  <c r="P190" i="15"/>
  <c r="Q190" i="15"/>
  <c r="D191" i="15"/>
  <c r="E191" i="15"/>
  <c r="F191" i="15"/>
  <c r="G191" i="15"/>
  <c r="H191" i="15"/>
  <c r="I191" i="15"/>
  <c r="J191" i="15"/>
  <c r="K191" i="15"/>
  <c r="L191" i="15"/>
  <c r="M191" i="15"/>
  <c r="D246" i="17"/>
  <c r="K192" i="15"/>
  <c r="L246" i="17"/>
  <c r="N192" i="15"/>
  <c r="P192" i="15"/>
  <c r="B193" i="15"/>
  <c r="C193" i="15"/>
  <c r="D193" i="15"/>
  <c r="E193" i="15"/>
  <c r="O193" i="15"/>
  <c r="P193" i="15"/>
  <c r="Q193" i="15"/>
  <c r="G194" i="15"/>
  <c r="I194" i="15"/>
  <c r="K194" i="15"/>
  <c r="N194" i="15"/>
  <c r="O194" i="15"/>
  <c r="P194" i="15"/>
  <c r="Q194" i="15"/>
  <c r="B195" i="15"/>
  <c r="C195" i="15"/>
  <c r="K195" i="15"/>
  <c r="L247" i="17"/>
  <c r="P195" i="15"/>
  <c r="Q195" i="15"/>
  <c r="C196" i="15"/>
  <c r="D196" i="15"/>
  <c r="E196" i="15"/>
  <c r="F196" i="15"/>
  <c r="G196" i="15"/>
  <c r="I196" i="15"/>
  <c r="K196" i="15"/>
  <c r="L196" i="15"/>
  <c r="G197" i="15"/>
  <c r="I197" i="15"/>
  <c r="K197" i="15"/>
  <c r="L197" i="15"/>
  <c r="M197" i="15"/>
  <c r="D198" i="15"/>
  <c r="F198" i="15"/>
  <c r="G198" i="15"/>
  <c r="I198" i="15"/>
  <c r="K198" i="15"/>
  <c r="L198" i="15"/>
  <c r="M198" i="15"/>
  <c r="N198" i="15"/>
  <c r="B249" i="16"/>
  <c r="D249" i="16"/>
  <c r="F249" i="16"/>
  <c r="G201" i="15"/>
  <c r="H201" i="15"/>
  <c r="L212" i="15"/>
  <c r="M207" i="15"/>
  <c r="B201" i="15"/>
  <c r="C201" i="15"/>
  <c r="D201" i="15"/>
  <c r="E201" i="15"/>
  <c r="J250" i="16"/>
  <c r="L250" i="16"/>
  <c r="N250" i="16"/>
  <c r="B251" i="16"/>
  <c r="C202" i="15"/>
  <c r="D202" i="15"/>
  <c r="E202" i="15"/>
  <c r="F251" i="16"/>
  <c r="I202" i="15"/>
  <c r="D252" i="16"/>
  <c r="F252" i="16"/>
  <c r="G203" i="15"/>
  <c r="H203" i="15"/>
  <c r="I203" i="15"/>
  <c r="K203" i="15"/>
  <c r="L203" i="15"/>
  <c r="M203" i="15"/>
  <c r="O203" i="15"/>
  <c r="P203" i="15"/>
  <c r="Q203" i="15"/>
  <c r="C204" i="15"/>
  <c r="D253" i="16"/>
  <c r="F253" i="16"/>
  <c r="B254" i="17"/>
  <c r="C205" i="15"/>
  <c r="D254" i="16"/>
  <c r="F205" i="15"/>
  <c r="G205" i="15"/>
  <c r="H205" i="15"/>
  <c r="I205" i="15"/>
  <c r="J205" i="15"/>
  <c r="K205" i="15"/>
  <c r="P254" i="17"/>
  <c r="B255" i="17"/>
  <c r="C206" i="15"/>
  <c r="E206" i="15"/>
  <c r="F206" i="15"/>
  <c r="P255" i="17"/>
  <c r="Q206" i="15"/>
  <c r="B207" i="15"/>
  <c r="C207" i="15"/>
  <c r="D207" i="15"/>
  <c r="E207" i="15"/>
  <c r="I207" i="15"/>
  <c r="J207" i="15"/>
  <c r="B208" i="15"/>
  <c r="C208" i="15"/>
  <c r="D208" i="15"/>
  <c r="E208" i="15"/>
  <c r="F208" i="15"/>
  <c r="G208" i="15"/>
  <c r="H208" i="15"/>
  <c r="I208" i="15"/>
  <c r="J208" i="15"/>
  <c r="B256" i="17"/>
  <c r="D256" i="17"/>
  <c r="H209" i="15"/>
  <c r="I209" i="15"/>
  <c r="J256" i="17"/>
  <c r="K209" i="15"/>
  <c r="L256" i="17"/>
  <c r="M209" i="15"/>
  <c r="N209" i="15"/>
  <c r="O209" i="15"/>
  <c r="Q209" i="15"/>
  <c r="B210" i="15"/>
  <c r="C210" i="15"/>
  <c r="D210" i="15"/>
  <c r="E210" i="15"/>
  <c r="P210" i="15"/>
  <c r="D211" i="15"/>
  <c r="E211" i="15"/>
  <c r="F211" i="15"/>
  <c r="G211" i="15"/>
  <c r="H211" i="15"/>
  <c r="I211" i="15"/>
  <c r="J211" i="15"/>
  <c r="L211" i="15"/>
  <c r="N211" i="15"/>
  <c r="O211" i="15"/>
  <c r="P211" i="15"/>
  <c r="Q211" i="15"/>
  <c r="C212" i="15"/>
  <c r="J257" i="17"/>
  <c r="L257" i="17"/>
  <c r="P257" i="17"/>
  <c r="B213" i="15"/>
  <c r="C213" i="15"/>
  <c r="D213" i="15"/>
  <c r="E213" i="15"/>
  <c r="F213" i="15"/>
  <c r="J213" i="15"/>
  <c r="C214" i="15"/>
  <c r="G214" i="15"/>
  <c r="H214" i="15"/>
  <c r="I214" i="15"/>
  <c r="J214" i="15"/>
  <c r="K214" i="15"/>
  <c r="L214" i="15"/>
  <c r="M214" i="15"/>
  <c r="N214" i="15"/>
  <c r="O214" i="15"/>
  <c r="Q214" i="15"/>
  <c r="C215" i="15"/>
  <c r="D215" i="15"/>
  <c r="E215" i="15"/>
  <c r="G215" i="15"/>
  <c r="J215" i="15"/>
  <c r="E160" i="15"/>
  <c r="F160" i="15"/>
  <c r="G160" i="15"/>
  <c r="H160" i="15"/>
  <c r="I160" i="15"/>
  <c r="K160" i="15"/>
  <c r="L160" i="15"/>
  <c r="M160" i="15"/>
  <c r="M161" i="15"/>
  <c r="N161" i="15"/>
  <c r="P161" i="15"/>
  <c r="Q161" i="15"/>
  <c r="M163" i="15"/>
  <c r="N163" i="15"/>
  <c r="P163" i="15"/>
  <c r="Q163" i="15"/>
  <c r="M164" i="15"/>
  <c r="N164" i="15"/>
  <c r="P164" i="15"/>
  <c r="Q164" i="15"/>
  <c r="B165" i="15"/>
  <c r="C165" i="15"/>
  <c r="E165" i="15"/>
  <c r="F165" i="15"/>
  <c r="G165" i="15"/>
  <c r="N165" i="15"/>
  <c r="O165" i="15"/>
  <c r="P165" i="15"/>
  <c r="Q165" i="15"/>
  <c r="Q168" i="15"/>
  <c r="C169" i="15"/>
  <c r="E169" i="15"/>
  <c r="G169" i="15"/>
  <c r="N169" i="15"/>
  <c r="G170" i="15"/>
  <c r="H170" i="15"/>
  <c r="I170" i="15"/>
  <c r="K170" i="15"/>
  <c r="L170" i="15"/>
  <c r="N170" i="15"/>
  <c r="O170" i="15"/>
  <c r="Q170" i="15"/>
  <c r="K172" i="15"/>
  <c r="O172" i="15"/>
  <c r="C173" i="15"/>
  <c r="F173" i="15"/>
  <c r="K173" i="15"/>
  <c r="M173" i="15"/>
  <c r="N173" i="15"/>
  <c r="O173" i="15"/>
  <c r="N174" i="15"/>
  <c r="G175" i="15"/>
  <c r="H175" i="15"/>
  <c r="I175" i="15"/>
  <c r="K175" i="15"/>
  <c r="L175" i="15"/>
  <c r="M175" i="15"/>
  <c r="N175" i="15"/>
  <c r="O175" i="15"/>
  <c r="P175" i="15"/>
  <c r="N176" i="15"/>
  <c r="G177" i="15"/>
  <c r="H177" i="15"/>
  <c r="K177" i="15"/>
  <c r="L177" i="15"/>
  <c r="M177" i="15"/>
  <c r="N177" i="15"/>
  <c r="O177" i="15"/>
  <c r="P177" i="15"/>
  <c r="Q177" i="15"/>
  <c r="B178" i="15"/>
  <c r="D178" i="15"/>
  <c r="H179" i="15"/>
  <c r="K179" i="15"/>
  <c r="L179" i="15"/>
  <c r="M179" i="15"/>
  <c r="N179" i="15"/>
  <c r="F180" i="15"/>
  <c r="K180" i="15"/>
  <c r="K184" i="15"/>
  <c r="L184" i="15"/>
  <c r="M184" i="15"/>
  <c r="N184" i="15"/>
  <c r="P184" i="15"/>
  <c r="Q184" i="15"/>
  <c r="G185" i="15"/>
  <c r="K185" i="15"/>
  <c r="N185" i="15"/>
  <c r="O185" i="15"/>
  <c r="F186" i="15"/>
  <c r="G186" i="15"/>
  <c r="I186" i="15"/>
  <c r="K186" i="15"/>
  <c r="N186" i="15"/>
  <c r="M187" i="15"/>
  <c r="N187" i="15"/>
  <c r="O187" i="15"/>
  <c r="P187" i="15"/>
  <c r="Q187" i="15"/>
  <c r="C188" i="15"/>
  <c r="D188" i="15"/>
  <c r="E188" i="15"/>
  <c r="F188" i="15"/>
  <c r="K189" i="15"/>
  <c r="L189" i="15"/>
  <c r="M189" i="15"/>
  <c r="N189" i="15"/>
  <c r="O189" i="15"/>
  <c r="C190" i="15"/>
  <c r="E190" i="15"/>
  <c r="F190" i="15"/>
  <c r="N191" i="15"/>
  <c r="D192" i="15"/>
  <c r="F192" i="15"/>
  <c r="G192" i="15"/>
  <c r="I192" i="15"/>
  <c r="O192" i="15"/>
  <c r="F193" i="15"/>
  <c r="G193" i="15"/>
  <c r="H193" i="15"/>
  <c r="I193" i="15"/>
  <c r="J193" i="15"/>
  <c r="K193" i="15"/>
  <c r="L193" i="15"/>
  <c r="M193" i="15"/>
  <c r="N193" i="15"/>
  <c r="D195" i="15"/>
  <c r="E195" i="15"/>
  <c r="F195" i="15"/>
  <c r="G195" i="15"/>
  <c r="I195" i="15"/>
  <c r="L195" i="15"/>
  <c r="N195" i="15"/>
  <c r="O195" i="15"/>
  <c r="N196" i="15"/>
  <c r="F197" i="15"/>
  <c r="N197" i="15"/>
  <c r="O197" i="15"/>
  <c r="P197" i="15"/>
  <c r="Q197" i="15"/>
  <c r="E198" i="15"/>
  <c r="F201" i="15"/>
  <c r="P202" i="15"/>
  <c r="B203" i="15"/>
  <c r="C203" i="15"/>
  <c r="E203" i="15"/>
  <c r="F203" i="15"/>
  <c r="D204" i="15"/>
  <c r="E204" i="15"/>
  <c r="F204" i="15"/>
  <c r="I204" i="15"/>
  <c r="N204" i="15"/>
  <c r="F207" i="15"/>
  <c r="G207" i="15"/>
  <c r="H207" i="15"/>
  <c r="L207" i="15"/>
  <c r="B209" i="15"/>
  <c r="C209" i="15"/>
  <c r="D209" i="15"/>
  <c r="E209" i="15"/>
  <c r="F209" i="15"/>
  <c r="G209" i="15"/>
  <c r="F210" i="15"/>
  <c r="B211" i="15"/>
  <c r="C211" i="15"/>
  <c r="E212" i="15"/>
  <c r="F212" i="15"/>
  <c r="G212" i="15"/>
  <c r="H212" i="15"/>
  <c r="I212" i="15"/>
  <c r="J212" i="15"/>
  <c r="K212" i="15"/>
  <c r="M212" i="15"/>
  <c r="N212" i="15"/>
  <c r="B214" i="15"/>
  <c r="D214" i="15"/>
  <c r="E214" i="15"/>
  <c r="F214" i="15"/>
  <c r="P214" i="15"/>
  <c r="B215" i="15"/>
  <c r="F215" i="15"/>
  <c r="I215" i="15"/>
  <c r="E234" i="15"/>
  <c r="M235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O80" i="14"/>
  <c r="E230" i="15"/>
  <c r="F92" i="14"/>
  <c r="G92" i="14"/>
  <c r="K92" i="14"/>
  <c r="N92" i="14"/>
  <c r="O92" i="14"/>
  <c r="J93" i="14"/>
  <c r="M93" i="14"/>
  <c r="C94" i="14"/>
  <c r="K82" i="14"/>
  <c r="M88" i="14"/>
  <c r="Q34" i="6"/>
  <c r="Q49" i="6"/>
  <c r="M84" i="14"/>
  <c r="L86" i="14"/>
  <c r="M64" i="14"/>
  <c r="M85" i="14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N132" i="6" s="1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G102" i="6" s="1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C76" i="14"/>
  <c r="C105" i="6" s="1"/>
  <c r="D76" i="14"/>
  <c r="E76" i="14"/>
  <c r="E105" i="6" s="1"/>
  <c r="G76" i="14"/>
  <c r="H76" i="14"/>
  <c r="I76" i="14"/>
  <c r="I105" i="6" s="1"/>
  <c r="K76" i="14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J90" i="14"/>
  <c r="K90" i="14"/>
  <c r="M90" i="14"/>
  <c r="N90" i="14"/>
  <c r="O90" i="14"/>
  <c r="B91" i="14"/>
  <c r="F91" i="14"/>
  <c r="G91" i="14"/>
  <c r="J91" i="14"/>
  <c r="K91" i="14"/>
  <c r="M91" i="14"/>
  <c r="N91" i="14"/>
  <c r="O91" i="14"/>
  <c r="F93" i="14"/>
  <c r="G93" i="14"/>
  <c r="K93" i="14"/>
  <c r="N93" i="14"/>
  <c r="O93" i="14"/>
  <c r="B94" i="14"/>
  <c r="B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B112" i="13"/>
  <c r="C112" i="13"/>
  <c r="D112" i="13"/>
  <c r="E112" i="13"/>
  <c r="F112" i="13"/>
  <c r="G112" i="13"/>
  <c r="H112" i="13"/>
  <c r="I112" i="13"/>
  <c r="J112" i="13"/>
  <c r="K112" i="13"/>
  <c r="L112" i="13"/>
  <c r="D54" i="10"/>
  <c r="F54" i="10"/>
  <c r="F99" i="6" s="1"/>
  <c r="H54" i="10"/>
  <c r="H99" i="6" s="1"/>
  <c r="J54" i="10"/>
  <c r="J99" i="6" s="1"/>
  <c r="L54" i="10"/>
  <c r="N54" i="10"/>
  <c r="N99" i="6" s="1"/>
  <c r="P54" i="10"/>
  <c r="P99" i="6" s="1"/>
  <c r="E146" i="13"/>
  <c r="F146" i="13"/>
  <c r="G146" i="13"/>
  <c r="H146" i="13"/>
  <c r="P116" i="13"/>
  <c r="Q116" i="13"/>
  <c r="B117" i="13"/>
  <c r="C117" i="13"/>
  <c r="D117" i="13"/>
  <c r="E117" i="13"/>
  <c r="G117" i="13"/>
  <c r="H117" i="13"/>
  <c r="I117" i="13"/>
  <c r="J117" i="13"/>
  <c r="K117" i="13"/>
  <c r="L117" i="13"/>
  <c r="M117" i="13"/>
  <c r="O117" i="13"/>
  <c r="Q147" i="13"/>
  <c r="B148" i="13"/>
  <c r="C148" i="13"/>
  <c r="D148" i="13"/>
  <c r="K118" i="13"/>
  <c r="L118" i="13"/>
  <c r="M118" i="13"/>
  <c r="N118" i="13"/>
  <c r="O118" i="13"/>
  <c r="P118" i="13"/>
  <c r="Q118" i="13"/>
  <c r="B119" i="13"/>
  <c r="C119" i="13"/>
  <c r="D119" i="13"/>
  <c r="E119" i="13"/>
  <c r="F119" i="13"/>
  <c r="H149" i="13"/>
  <c r="J149" i="13"/>
  <c r="K149" i="13"/>
  <c r="O149" i="13"/>
  <c r="C152" i="13"/>
  <c r="F122" i="13"/>
  <c r="K122" i="13"/>
  <c r="L122" i="13"/>
  <c r="M122" i="13"/>
  <c r="B125" i="13"/>
  <c r="C125" i="13"/>
  <c r="G125" i="13"/>
  <c r="J125" i="13"/>
  <c r="K125" i="13"/>
  <c r="L125" i="13"/>
  <c r="Q125" i="13"/>
  <c r="B129" i="13"/>
  <c r="L129" i="13"/>
  <c r="M129" i="13"/>
  <c r="N129" i="13"/>
  <c r="P129" i="13"/>
  <c r="Q129" i="13"/>
  <c r="B55" i="10"/>
  <c r="B100" i="6" s="1"/>
  <c r="D55" i="10"/>
  <c r="D100" i="6" s="1"/>
  <c r="B99" i="13"/>
  <c r="L99" i="13"/>
  <c r="M99" i="13"/>
  <c r="N99" i="13"/>
  <c r="O99" i="13"/>
  <c r="P99" i="13"/>
  <c r="Q99" i="13"/>
  <c r="B100" i="13"/>
  <c r="C100" i="13"/>
  <c r="D100" i="13"/>
  <c r="E100" i="13"/>
  <c r="F100" i="13"/>
  <c r="G100" i="13"/>
  <c r="H100" i="13"/>
  <c r="I100" i="13"/>
  <c r="J101" i="13"/>
  <c r="K101" i="13"/>
  <c r="L101" i="13"/>
  <c r="M101" i="13"/>
  <c r="N101" i="13"/>
  <c r="O101" i="13"/>
  <c r="P101" i="13"/>
  <c r="Q101" i="13"/>
  <c r="B102" i="13"/>
  <c r="C102" i="13"/>
  <c r="D102" i="13"/>
  <c r="E102" i="13"/>
  <c r="H102" i="13"/>
  <c r="I102" i="13"/>
  <c r="J102" i="13"/>
  <c r="C108" i="13"/>
  <c r="D108" i="13"/>
  <c r="Q108" i="13"/>
  <c r="M112" i="13"/>
  <c r="N112" i="13"/>
  <c r="O112" i="13"/>
  <c r="P112" i="13"/>
  <c r="Q112" i="13"/>
  <c r="B116" i="13"/>
  <c r="C116" i="13"/>
  <c r="D116" i="13"/>
  <c r="E116" i="13"/>
  <c r="F116" i="13"/>
  <c r="G116" i="13"/>
  <c r="H116" i="13"/>
  <c r="I116" i="13"/>
  <c r="J116" i="13"/>
  <c r="K116" i="13"/>
  <c r="N117" i="13"/>
  <c r="P117" i="13"/>
  <c r="Q117" i="13"/>
  <c r="B118" i="13"/>
  <c r="C118" i="13"/>
  <c r="H119" i="13"/>
  <c r="I119" i="13"/>
  <c r="J119" i="13"/>
  <c r="K119" i="13"/>
  <c r="B122" i="13"/>
  <c r="C122" i="13"/>
  <c r="D122" i="13"/>
  <c r="E122" i="13"/>
  <c r="D125" i="13"/>
  <c r="E125" i="13"/>
  <c r="F125" i="13"/>
  <c r="H125" i="13"/>
  <c r="I125" i="13"/>
  <c r="M125" i="13"/>
  <c r="N125" i="13"/>
  <c r="O125" i="13"/>
  <c r="P125" i="13"/>
  <c r="C129" i="13"/>
  <c r="D129" i="13"/>
  <c r="E129" i="13"/>
  <c r="F129" i="13"/>
  <c r="G129" i="13"/>
  <c r="H129" i="13"/>
  <c r="I129" i="13"/>
  <c r="J129" i="13"/>
  <c r="K129" i="13"/>
  <c r="B135" i="13"/>
  <c r="D135" i="13"/>
  <c r="E135" i="13"/>
  <c r="F135" i="13"/>
  <c r="G135" i="13"/>
  <c r="H135" i="13"/>
  <c r="I135" i="13"/>
  <c r="L135" i="13"/>
  <c r="Q135" i="13"/>
  <c r="B136" i="13"/>
  <c r="C136" i="13"/>
  <c r="D136" i="13"/>
  <c r="E136" i="13"/>
  <c r="F136" i="13"/>
  <c r="G136" i="13"/>
  <c r="H136" i="13"/>
  <c r="I136" i="13"/>
  <c r="J136" i="13"/>
  <c r="K136" i="13"/>
  <c r="L136" i="13"/>
  <c r="N136" i="13"/>
  <c r="C137" i="13"/>
  <c r="D137" i="13"/>
  <c r="E137" i="13"/>
  <c r="F137" i="13"/>
  <c r="G137" i="13"/>
  <c r="H137" i="13"/>
  <c r="M137" i="13"/>
  <c r="N137" i="13"/>
  <c r="O137" i="13"/>
  <c r="P137" i="13"/>
  <c r="Q137" i="13"/>
  <c r="B138" i="13"/>
  <c r="C138" i="13"/>
  <c r="B146" i="13"/>
  <c r="C146" i="13"/>
  <c r="D146" i="13"/>
  <c r="I146" i="13"/>
  <c r="J146" i="13"/>
  <c r="K146" i="13"/>
  <c r="B147" i="13"/>
  <c r="C147" i="13"/>
  <c r="D147" i="13"/>
  <c r="E147" i="13"/>
  <c r="N147" i="13"/>
  <c r="P147" i="13"/>
  <c r="M148" i="13"/>
  <c r="N148" i="13"/>
  <c r="O148" i="13"/>
  <c r="P148" i="13"/>
  <c r="Q148" i="13"/>
  <c r="B149" i="13"/>
  <c r="D149" i="13"/>
  <c r="E149" i="13"/>
  <c r="F149" i="13"/>
  <c r="I149" i="13"/>
  <c r="B152" i="13"/>
  <c r="D152" i="13"/>
  <c r="E152" i="13"/>
  <c r="I105" i="12"/>
  <c r="J106" i="12"/>
  <c r="K106" i="12"/>
  <c r="L106" i="12"/>
  <c r="M100" i="12"/>
  <c r="N100" i="12"/>
  <c r="O100" i="12"/>
  <c r="C103" i="12"/>
  <c r="D103" i="12"/>
  <c r="M104" i="12"/>
  <c r="O104" i="12"/>
  <c r="P104" i="12"/>
  <c r="Q104" i="12"/>
  <c r="C105" i="12"/>
  <c r="M105" i="12"/>
  <c r="O105" i="12"/>
  <c r="P105" i="12"/>
  <c r="Q105" i="12"/>
  <c r="M106" i="12"/>
  <c r="O106" i="12"/>
  <c r="P106" i="12"/>
  <c r="Q106" i="12"/>
  <c r="B107" i="12"/>
  <c r="C107" i="12"/>
  <c r="B108" i="12"/>
  <c r="C108" i="12"/>
  <c r="D108" i="12"/>
  <c r="M108" i="12"/>
  <c r="N108" i="12"/>
  <c r="O108" i="12"/>
  <c r="P108" i="12"/>
  <c r="Q108" i="12"/>
  <c r="B143" i="12"/>
  <c r="B110" i="12"/>
  <c r="C110" i="12"/>
  <c r="H110" i="12"/>
  <c r="I110" i="12"/>
  <c r="K110" i="12"/>
  <c r="N110" i="12"/>
  <c r="Q110" i="12"/>
  <c r="M111" i="12"/>
  <c r="N111" i="12"/>
  <c r="O111" i="12"/>
  <c r="P111" i="12"/>
  <c r="Q111" i="12"/>
  <c r="G112" i="12"/>
  <c r="H112" i="12"/>
  <c r="I112" i="12"/>
  <c r="J112" i="12"/>
  <c r="K112" i="12"/>
  <c r="L112" i="12"/>
  <c r="M112" i="12"/>
  <c r="N112" i="12"/>
  <c r="O112" i="12"/>
  <c r="P112" i="12"/>
  <c r="D119" i="12"/>
  <c r="E129" i="12"/>
  <c r="G129" i="12"/>
  <c r="H122" i="12"/>
  <c r="O128" i="12"/>
  <c r="C116" i="12"/>
  <c r="C117" i="12"/>
  <c r="D117" i="12"/>
  <c r="E117" i="12"/>
  <c r="G117" i="12"/>
  <c r="H117" i="12"/>
  <c r="I117" i="12"/>
  <c r="C118" i="12"/>
  <c r="D118" i="12"/>
  <c r="E118" i="12"/>
  <c r="F148" i="12"/>
  <c r="G118" i="12"/>
  <c r="J118" i="12"/>
  <c r="K118" i="12"/>
  <c r="M118" i="12"/>
  <c r="N149" i="12"/>
  <c r="B150" i="12"/>
  <c r="C120" i="12"/>
  <c r="D120" i="12"/>
  <c r="E120" i="12"/>
  <c r="F120" i="12"/>
  <c r="G120" i="12"/>
  <c r="H120" i="12"/>
  <c r="I120" i="12"/>
  <c r="C121" i="12"/>
  <c r="B122" i="12"/>
  <c r="C122" i="12"/>
  <c r="N152" i="12"/>
  <c r="B153" i="12"/>
  <c r="C123" i="12"/>
  <c r="D123" i="12"/>
  <c r="E123" i="12"/>
  <c r="G123" i="12"/>
  <c r="H123" i="12"/>
  <c r="I123" i="12"/>
  <c r="B124" i="12"/>
  <c r="C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B125" i="12"/>
  <c r="C125" i="12"/>
  <c r="D125" i="12"/>
  <c r="F125" i="12"/>
  <c r="G125" i="12"/>
  <c r="H125" i="12"/>
  <c r="I125" i="12"/>
  <c r="C126" i="12"/>
  <c r="D126" i="12"/>
  <c r="E126" i="12"/>
  <c r="F154" i="12"/>
  <c r="G126" i="12"/>
  <c r="H126" i="12"/>
  <c r="I126" i="12"/>
  <c r="J126" i="12"/>
  <c r="K126" i="12"/>
  <c r="L126" i="12"/>
  <c r="M126" i="12"/>
  <c r="N126" i="12"/>
  <c r="O126" i="12"/>
  <c r="P126" i="12"/>
  <c r="B128" i="12"/>
  <c r="C128" i="12"/>
  <c r="D128" i="12"/>
  <c r="E128" i="12"/>
  <c r="F128" i="12"/>
  <c r="G128" i="12"/>
  <c r="H128" i="12"/>
  <c r="I128" i="12"/>
  <c r="B129" i="12"/>
  <c r="C129" i="12"/>
  <c r="D129" i="12"/>
  <c r="F129" i="12"/>
  <c r="H99" i="12"/>
  <c r="I99" i="12"/>
  <c r="J99" i="12"/>
  <c r="K99" i="12"/>
  <c r="L99" i="12"/>
  <c r="M99" i="12"/>
  <c r="N99" i="12"/>
  <c r="J100" i="12"/>
  <c r="K100" i="12"/>
  <c r="L100" i="12"/>
  <c r="P100" i="12"/>
  <c r="Q100" i="12"/>
  <c r="J101" i="12"/>
  <c r="K101" i="12"/>
  <c r="P101" i="12"/>
  <c r="Q101" i="12"/>
  <c r="I102" i="12"/>
  <c r="J102" i="12"/>
  <c r="K102" i="12"/>
  <c r="L102" i="12"/>
  <c r="P102" i="12"/>
  <c r="L103" i="12"/>
  <c r="M103" i="12"/>
  <c r="N103" i="12"/>
  <c r="O103" i="12"/>
  <c r="P103" i="12"/>
  <c r="Q103" i="12"/>
  <c r="J104" i="12"/>
  <c r="K104" i="12"/>
  <c r="L104" i="12"/>
  <c r="J105" i="12"/>
  <c r="K105" i="12"/>
  <c r="L105" i="12"/>
  <c r="J107" i="12"/>
  <c r="K107" i="12"/>
  <c r="L107" i="12"/>
  <c r="M107" i="12"/>
  <c r="N107" i="12"/>
  <c r="O107" i="12"/>
  <c r="P107" i="12"/>
  <c r="Q107" i="12"/>
  <c r="H108" i="12"/>
  <c r="I108" i="12"/>
  <c r="J108" i="12"/>
  <c r="K108" i="12"/>
  <c r="L108" i="12"/>
  <c r="L109" i="12"/>
  <c r="M109" i="12"/>
  <c r="N109" i="12"/>
  <c r="J110" i="12"/>
  <c r="L110" i="12"/>
  <c r="M110" i="12"/>
  <c r="O110" i="12"/>
  <c r="P110" i="12"/>
  <c r="B111" i="12"/>
  <c r="I111" i="12"/>
  <c r="J111" i="12"/>
  <c r="K111" i="12"/>
  <c r="L111" i="12"/>
  <c r="Q112" i="12"/>
  <c r="N117" i="12"/>
  <c r="H118" i="12"/>
  <c r="I118" i="12"/>
  <c r="L118" i="12"/>
  <c r="C119" i="12"/>
  <c r="F119" i="12"/>
  <c r="I119" i="12"/>
  <c r="H121" i="12"/>
  <c r="I121" i="12"/>
  <c r="D124" i="12"/>
  <c r="E125" i="12"/>
  <c r="B127" i="12"/>
  <c r="C127" i="12"/>
  <c r="D127" i="12"/>
  <c r="E127" i="12"/>
  <c r="F127" i="12"/>
  <c r="G127" i="12"/>
  <c r="I129" i="12"/>
  <c r="J135" i="12"/>
  <c r="N136" i="12"/>
  <c r="B137" i="12"/>
  <c r="J137" i="12"/>
  <c r="N137" i="12"/>
  <c r="B138" i="12"/>
  <c r="J138" i="12"/>
  <c r="F105" i="11"/>
  <c r="G105" i="11"/>
  <c r="H111" i="11"/>
  <c r="J111" i="11"/>
  <c r="K134" i="12"/>
  <c r="D99" i="11"/>
  <c r="B103" i="11"/>
  <c r="C103" i="11"/>
  <c r="E103" i="11"/>
  <c r="F103" i="11"/>
  <c r="G103" i="11"/>
  <c r="I103" i="11"/>
  <c r="O139" i="12"/>
  <c r="Q139" i="12"/>
  <c r="E104" i="11"/>
  <c r="L140" i="13"/>
  <c r="N104" i="11"/>
  <c r="O104" i="11"/>
  <c r="P140" i="13"/>
  <c r="Q140" i="12"/>
  <c r="C105" i="11"/>
  <c r="E105" i="11"/>
  <c r="G141" i="12"/>
  <c r="J141" i="12"/>
  <c r="K141" i="12"/>
  <c r="L141" i="13"/>
  <c r="Q141" i="12"/>
  <c r="C142" i="12"/>
  <c r="E106" i="11"/>
  <c r="L142" i="13"/>
  <c r="N106" i="11"/>
  <c r="O106" i="11"/>
  <c r="P142" i="13"/>
  <c r="Q106" i="11"/>
  <c r="C107" i="11"/>
  <c r="D107" i="11"/>
  <c r="E107" i="11"/>
  <c r="F107" i="11"/>
  <c r="I107" i="11"/>
  <c r="J107" i="11"/>
  <c r="K107" i="11"/>
  <c r="L107" i="11"/>
  <c r="M107" i="11"/>
  <c r="B108" i="11"/>
  <c r="P108" i="11"/>
  <c r="Q108" i="11"/>
  <c r="B109" i="11"/>
  <c r="C143" i="12"/>
  <c r="E109" i="11"/>
  <c r="F109" i="11"/>
  <c r="I109" i="11"/>
  <c r="M109" i="11"/>
  <c r="F110" i="11"/>
  <c r="G110" i="11"/>
  <c r="H110" i="11"/>
  <c r="I110" i="11"/>
  <c r="J110" i="11"/>
  <c r="K110" i="11"/>
  <c r="N110" i="11"/>
  <c r="Q110" i="11"/>
  <c r="C111" i="11"/>
  <c r="N111" i="11"/>
  <c r="O111" i="11"/>
  <c r="P111" i="11"/>
  <c r="Q111" i="11"/>
  <c r="F112" i="11"/>
  <c r="G112" i="11"/>
  <c r="H112" i="11"/>
  <c r="K112" i="11"/>
  <c r="L112" i="11"/>
  <c r="O112" i="11"/>
  <c r="P112" i="11"/>
  <c r="Q112" i="11"/>
  <c r="C145" i="12"/>
  <c r="D116" i="11"/>
  <c r="E145" i="12"/>
  <c r="N116" i="11"/>
  <c r="P119" i="11"/>
  <c r="Q119" i="11"/>
  <c r="B116" i="11"/>
  <c r="F116" i="11"/>
  <c r="J116" i="11"/>
  <c r="K116" i="11"/>
  <c r="L116" i="11"/>
  <c r="F117" i="11"/>
  <c r="H117" i="11"/>
  <c r="I117" i="11"/>
  <c r="J117" i="11"/>
  <c r="L117" i="11"/>
  <c r="M117" i="11"/>
  <c r="D118" i="11"/>
  <c r="H118" i="11"/>
  <c r="N118" i="11"/>
  <c r="Q148" i="12"/>
  <c r="B119" i="11"/>
  <c r="F119" i="11"/>
  <c r="H119" i="11"/>
  <c r="I119" i="11"/>
  <c r="J119" i="11"/>
  <c r="L119" i="11"/>
  <c r="M119" i="11"/>
  <c r="D150" i="13"/>
  <c r="F120" i="11"/>
  <c r="H150" i="13"/>
  <c r="I120" i="11"/>
  <c r="J120" i="11"/>
  <c r="K150" i="12"/>
  <c r="L150" i="13"/>
  <c r="O150" i="12"/>
  <c r="Q150" i="12"/>
  <c r="F121" i="11"/>
  <c r="I121" i="11"/>
  <c r="J121" i="11"/>
  <c r="C152" i="12"/>
  <c r="F122" i="11"/>
  <c r="G152" i="12"/>
  <c r="I122" i="11"/>
  <c r="J122" i="11"/>
  <c r="L122" i="11"/>
  <c r="M122" i="11"/>
  <c r="D153" i="13"/>
  <c r="F123" i="11"/>
  <c r="G123" i="11"/>
  <c r="H153" i="13"/>
  <c r="I123" i="11"/>
  <c r="J123" i="11"/>
  <c r="K153" i="12"/>
  <c r="L153" i="13"/>
  <c r="M123" i="11"/>
  <c r="P153" i="13"/>
  <c r="B124" i="11"/>
  <c r="C124" i="11"/>
  <c r="D124" i="11"/>
  <c r="E124" i="11"/>
  <c r="F124" i="11"/>
  <c r="H124" i="11"/>
  <c r="I124" i="11"/>
  <c r="K124" i="11"/>
  <c r="L124" i="11"/>
  <c r="N124" i="11"/>
  <c r="O124" i="11"/>
  <c r="P124" i="11"/>
  <c r="F125" i="11"/>
  <c r="I125" i="11"/>
  <c r="L125" i="11"/>
  <c r="M125" i="11"/>
  <c r="Q125" i="11"/>
  <c r="C126" i="11"/>
  <c r="E126" i="11"/>
  <c r="J126" i="11"/>
  <c r="L154" i="13"/>
  <c r="N126" i="11"/>
  <c r="P154" i="13"/>
  <c r="Q154" i="12"/>
  <c r="B127" i="11"/>
  <c r="C127" i="11"/>
  <c r="H127" i="11"/>
  <c r="I127" i="11"/>
  <c r="J127" i="11"/>
  <c r="L127" i="11"/>
  <c r="F128" i="11"/>
  <c r="G128" i="11"/>
  <c r="H128" i="11"/>
  <c r="I128" i="11"/>
  <c r="J128" i="11"/>
  <c r="C129" i="11"/>
  <c r="F129" i="11"/>
  <c r="G129" i="11"/>
  <c r="H129" i="11"/>
  <c r="I129" i="11"/>
  <c r="K129" i="11"/>
  <c r="M129" i="11"/>
  <c r="K99" i="11"/>
  <c r="M99" i="11"/>
  <c r="N99" i="11"/>
  <c r="O99" i="11"/>
  <c r="P99" i="11"/>
  <c r="Q99" i="11"/>
  <c r="B100" i="11"/>
  <c r="C100" i="11"/>
  <c r="I100" i="11"/>
  <c r="J100" i="11"/>
  <c r="K100" i="11"/>
  <c r="L100" i="11"/>
  <c r="M100" i="11"/>
  <c r="N100" i="11"/>
  <c r="O100" i="11"/>
  <c r="P100" i="11"/>
  <c r="B101" i="11"/>
  <c r="C101" i="11"/>
  <c r="D101" i="11"/>
  <c r="E101" i="11"/>
  <c r="I101" i="11"/>
  <c r="J101" i="11"/>
  <c r="K101" i="11"/>
  <c r="L101" i="11"/>
  <c r="M101" i="11"/>
  <c r="N101" i="11"/>
  <c r="O101" i="11"/>
  <c r="E102" i="11"/>
  <c r="F102" i="11"/>
  <c r="I102" i="11"/>
  <c r="K102" i="11"/>
  <c r="L102" i="11"/>
  <c r="N102" i="11"/>
  <c r="O102" i="11"/>
  <c r="P102" i="11"/>
  <c r="Q102" i="11"/>
  <c r="J103" i="11"/>
  <c r="K103" i="11"/>
  <c r="O103" i="11"/>
  <c r="P103" i="11"/>
  <c r="Q103" i="11"/>
  <c r="B104" i="11"/>
  <c r="I104" i="11"/>
  <c r="J104" i="11"/>
  <c r="K104" i="11"/>
  <c r="L104" i="11"/>
  <c r="M104" i="11"/>
  <c r="B105" i="11"/>
  <c r="N105" i="11"/>
  <c r="O105" i="11"/>
  <c r="P105" i="11"/>
  <c r="Q105" i="11"/>
  <c r="D106" i="11"/>
  <c r="F106" i="11"/>
  <c r="G106" i="11"/>
  <c r="K106" i="11"/>
  <c r="M106" i="11"/>
  <c r="B107" i="11"/>
  <c r="G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B110" i="11"/>
  <c r="C110" i="11"/>
  <c r="D110" i="11"/>
  <c r="E110" i="11"/>
  <c r="L110" i="11"/>
  <c r="M110" i="11"/>
  <c r="O110" i="11"/>
  <c r="P110" i="11"/>
  <c r="B111" i="11"/>
  <c r="E111" i="11"/>
  <c r="B112" i="11"/>
  <c r="C112" i="11"/>
  <c r="D112" i="11"/>
  <c r="E112" i="11"/>
  <c r="M112" i="11"/>
  <c r="N112" i="11"/>
  <c r="G116" i="11"/>
  <c r="H116" i="11"/>
  <c r="I116" i="11"/>
  <c r="C117" i="11"/>
  <c r="K117" i="11"/>
  <c r="B118" i="11"/>
  <c r="C118" i="11"/>
  <c r="E118" i="11"/>
  <c r="F118" i="11"/>
  <c r="G118" i="11"/>
  <c r="I118" i="11"/>
  <c r="J118" i="11"/>
  <c r="K118" i="11"/>
  <c r="L118" i="11"/>
  <c r="B120" i="11"/>
  <c r="C120" i="11"/>
  <c r="D120" i="11"/>
  <c r="K120" i="11"/>
  <c r="B121" i="11"/>
  <c r="P121" i="11"/>
  <c r="B122" i="11"/>
  <c r="C122" i="11"/>
  <c r="D122" i="11"/>
  <c r="H122" i="11"/>
  <c r="K122" i="11"/>
  <c r="L123" i="11"/>
  <c r="G124" i="11"/>
  <c r="J124" i="11"/>
  <c r="M124" i="11"/>
  <c r="C125" i="11"/>
  <c r="D125" i="11"/>
  <c r="E125" i="11"/>
  <c r="G125" i="11"/>
  <c r="H125" i="11"/>
  <c r="J125" i="11"/>
  <c r="K125" i="11"/>
  <c r="F126" i="11"/>
  <c r="I126" i="11"/>
  <c r="L126" i="11"/>
  <c r="M126" i="11"/>
  <c r="F127" i="11"/>
  <c r="G127" i="11"/>
  <c r="K127" i="11"/>
  <c r="K128" i="11"/>
  <c r="L128" i="11"/>
  <c r="N128" i="11"/>
  <c r="O128" i="11"/>
  <c r="P128" i="11"/>
  <c r="Q128" i="11"/>
  <c r="B129" i="11"/>
  <c r="L129" i="11"/>
  <c r="Q152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G63" i="10"/>
  <c r="C29" i="6"/>
  <c r="E29" i="6"/>
  <c r="I29" i="6"/>
  <c r="M29" i="6"/>
  <c r="Q29" i="6"/>
  <c r="E31" i="6"/>
  <c r="K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M35" i="6"/>
  <c r="Q35" i="6"/>
  <c r="C36" i="6"/>
  <c r="E37" i="6"/>
  <c r="K37" i="6"/>
  <c r="K40" i="6"/>
  <c r="M41" i="6"/>
  <c r="Q41" i="6"/>
  <c r="E43" i="6"/>
  <c r="I43" i="6"/>
  <c r="K43" i="6"/>
  <c r="M44" i="6"/>
  <c r="Q44" i="6"/>
  <c r="C45" i="6"/>
  <c r="K45" i="6"/>
  <c r="I46" i="6"/>
  <c r="K46" i="6"/>
  <c r="M47" i="6"/>
  <c r="Q47" i="6"/>
  <c r="C48" i="6"/>
  <c r="E49" i="6"/>
  <c r="I49" i="6"/>
  <c r="K49" i="6"/>
  <c r="C52" i="6"/>
  <c r="E52" i="6"/>
  <c r="F52" i="6"/>
  <c r="G52" i="6"/>
  <c r="H46" i="10"/>
  <c r="I52" i="6"/>
  <c r="J46" i="10"/>
  <c r="K52" i="6"/>
  <c r="L46" i="10"/>
  <c r="M46" i="10"/>
  <c r="O46" i="10"/>
  <c r="P46" i="10"/>
  <c r="Q46" i="10"/>
  <c r="C53" i="6"/>
  <c r="E53" i="6"/>
  <c r="F53" i="6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54" i="10"/>
  <c r="B99" i="6" s="1"/>
  <c r="F55" i="10"/>
  <c r="F100" i="6" s="1"/>
  <c r="H55" i="10"/>
  <c r="H100" i="6" s="1"/>
  <c r="J55" i="10"/>
  <c r="L55" i="10"/>
  <c r="L100" i="6" s="1"/>
  <c r="N55" i="10"/>
  <c r="N100" i="6" s="1"/>
  <c r="P55" i="10"/>
  <c r="P100" i="6" s="1"/>
  <c r="G60" i="10"/>
  <c r="K60" i="10"/>
  <c r="K62" i="10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J134" i="6" s="1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K12" i="6"/>
  <c r="L12" i="6"/>
  <c r="L136" i="6" s="1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D139" i="6" s="1"/>
  <c r="E15" i="6"/>
  <c r="F15" i="6"/>
  <c r="G15" i="6"/>
  <c r="H15" i="6"/>
  <c r="H139" i="6" s="1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M31" i="6"/>
  <c r="Q31" i="6"/>
  <c r="B32" i="6"/>
  <c r="I34" i="6"/>
  <c r="K34" i="6"/>
  <c r="I36" i="6"/>
  <c r="I37" i="6"/>
  <c r="E38" i="6"/>
  <c r="I38" i="6"/>
  <c r="K38" i="6"/>
  <c r="M38" i="6"/>
  <c r="Q38" i="6"/>
  <c r="C40" i="6"/>
  <c r="E40" i="6"/>
  <c r="I40" i="6"/>
  <c r="E45" i="6"/>
  <c r="I45" i="6"/>
  <c r="M46" i="6"/>
  <c r="B52" i="6"/>
  <c r="J52" i="6"/>
  <c r="G53" i="6"/>
  <c r="E55" i="6"/>
  <c r="I55" i="6"/>
  <c r="K55" i="6"/>
  <c r="M55" i="6"/>
  <c r="M130" i="6" s="1"/>
  <c r="C57" i="6"/>
  <c r="E57" i="6"/>
  <c r="I57" i="6"/>
  <c r="K57" i="6"/>
  <c r="I58" i="6"/>
  <c r="K58" i="6"/>
  <c r="M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B69" i="6"/>
  <c r="C69" i="6"/>
  <c r="D69" i="6"/>
  <c r="E69" i="6"/>
  <c r="F69" i="6"/>
  <c r="F142" i="6" s="1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J100" i="6"/>
  <c r="E102" i="6"/>
  <c r="M102" i="6"/>
  <c r="Q102" i="6"/>
  <c r="G105" i="6"/>
  <c r="K105" i="6"/>
  <c r="C108" i="6"/>
  <c r="C109" i="6"/>
  <c r="D110" i="6"/>
  <c r="G110" i="6"/>
  <c r="H110" i="6"/>
  <c r="I110" i="6"/>
  <c r="K110" i="6"/>
  <c r="M110" i="6"/>
  <c r="N110" i="6"/>
  <c r="P110" i="6"/>
  <c r="Q110" i="6"/>
  <c r="B112" i="6"/>
  <c r="D112" i="6"/>
  <c r="F112" i="6"/>
  <c r="H112" i="6"/>
  <c r="J112" i="6"/>
  <c r="L112" i="6"/>
  <c r="N112" i="6"/>
  <c r="P112" i="6"/>
  <c r="B113" i="6"/>
  <c r="D113" i="6"/>
  <c r="F113" i="6"/>
  <c r="H113" i="6"/>
  <c r="J113" i="6"/>
  <c r="L113" i="6"/>
  <c r="N113" i="6"/>
  <c r="P113" i="6"/>
  <c r="B114" i="6"/>
  <c r="D114" i="6"/>
  <c r="F114" i="6"/>
  <c r="H114" i="6"/>
  <c r="J114" i="6"/>
  <c r="L114" i="6"/>
  <c r="N114" i="6"/>
  <c r="P114" i="6"/>
  <c r="C116" i="6"/>
  <c r="E116" i="6"/>
  <c r="G116" i="6"/>
  <c r="I116" i="6"/>
  <c r="K116" i="6"/>
  <c r="M116" i="6"/>
  <c r="O116" i="6"/>
  <c r="Q116" i="6"/>
  <c r="E117" i="6"/>
  <c r="G117" i="6"/>
  <c r="M117" i="6"/>
  <c r="O117" i="6"/>
  <c r="Q117" i="6"/>
  <c r="C118" i="6"/>
  <c r="E118" i="6"/>
  <c r="G118" i="6"/>
  <c r="I118" i="6"/>
  <c r="K118" i="6"/>
  <c r="M118" i="6"/>
  <c r="O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N135" i="6"/>
  <c r="O165" i="6"/>
  <c r="F167" i="6"/>
  <c r="L167" i="6"/>
  <c r="P169" i="6"/>
  <c r="E171" i="6"/>
  <c r="Q171" i="6"/>
  <c r="K173" i="6"/>
  <c r="M173" i="6"/>
  <c r="D174" i="6"/>
  <c r="F174" i="6"/>
  <c r="L174" i="6"/>
  <c r="N174" i="6"/>
  <c r="P174" i="6"/>
  <c r="L175" i="6"/>
  <c r="F176" i="6"/>
  <c r="H176" i="6"/>
  <c r="J176" i="6"/>
  <c r="K176" i="6"/>
  <c r="O176" i="6"/>
  <c r="C177" i="6"/>
  <c r="F177" i="6"/>
  <c r="G177" i="6"/>
  <c r="L177" i="6"/>
  <c r="B178" i="6"/>
  <c r="H178" i="6"/>
  <c r="J178" i="6"/>
  <c r="L178" i="6"/>
  <c r="P178" i="6"/>
  <c r="B179" i="6"/>
  <c r="E179" i="6"/>
  <c r="M179" i="6"/>
  <c r="B19" i="4"/>
  <c r="B43" i="4"/>
  <c r="B8" i="4"/>
  <c r="B59" i="4"/>
  <c r="B53" i="4"/>
  <c r="B6" i="4"/>
  <c r="B16" i="4"/>
  <c r="B23" i="4"/>
  <c r="B28" i="4"/>
  <c r="B9" i="4"/>
  <c r="B24" i="4"/>
  <c r="B55" i="4"/>
  <c r="B25" i="4"/>
  <c r="B26" i="4"/>
  <c r="B35" i="4"/>
  <c r="B29" i="4"/>
  <c r="B54" i="4"/>
  <c r="B11" i="4"/>
  <c r="B44" i="4"/>
  <c r="B18" i="4"/>
  <c r="B31" i="4"/>
  <c r="B58" i="4"/>
  <c r="B40" i="4"/>
  <c r="B50" i="4"/>
  <c r="B41" i="4"/>
  <c r="B39" i="4"/>
  <c r="B33" i="4"/>
  <c r="B48" i="4"/>
  <c r="B60" i="4"/>
  <c r="B36" i="4"/>
  <c r="B61" i="4"/>
  <c r="B21" i="4"/>
  <c r="B20" i="4"/>
  <c r="B45" i="4"/>
  <c r="B38" i="4"/>
  <c r="B4" i="4"/>
  <c r="B30" i="4"/>
  <c r="B51" i="4"/>
  <c r="B13" i="4"/>
  <c r="B10" i="4"/>
  <c r="B15" i="4"/>
  <c r="B5" i="4"/>
  <c r="B49" i="4"/>
  <c r="B14" i="4"/>
  <c r="B56" i="4"/>
  <c r="B46" i="4"/>
  <c r="B34" i="4"/>
  <c r="B66" i="10" l="1"/>
  <c r="B155" i="6" s="1"/>
  <c r="P149" i="6"/>
  <c r="L149" i="6"/>
  <c r="H148" i="6"/>
  <c r="P146" i="6"/>
  <c r="L146" i="6"/>
  <c r="H145" i="6"/>
  <c r="D145" i="6"/>
  <c r="P143" i="6"/>
  <c r="P139" i="6"/>
  <c r="H138" i="6"/>
  <c r="M56" i="6"/>
  <c r="Q37" i="9"/>
  <c r="P37" i="9"/>
  <c r="N37" i="9"/>
  <c r="G56" i="26"/>
  <c r="M37" i="9"/>
  <c r="L140" i="6"/>
  <c r="B146" i="6"/>
  <c r="I136" i="6"/>
  <c r="K37" i="9"/>
  <c r="H136" i="6"/>
  <c r="N150" i="6"/>
  <c r="D148" i="6"/>
  <c r="F148" i="6"/>
  <c r="N147" i="6"/>
  <c r="L147" i="6"/>
  <c r="F147" i="6"/>
  <c r="E123" i="27"/>
  <c r="F144" i="6"/>
  <c r="N142" i="6"/>
  <c r="L143" i="6"/>
  <c r="D142" i="6"/>
  <c r="J144" i="6"/>
  <c r="D138" i="6"/>
  <c r="J139" i="6"/>
  <c r="B138" i="6"/>
  <c r="H140" i="6"/>
  <c r="P138" i="6"/>
  <c r="P140" i="6"/>
  <c r="F140" i="6"/>
  <c r="O140" i="6"/>
  <c r="G139" i="6"/>
  <c r="D140" i="6"/>
  <c r="L138" i="6"/>
  <c r="G136" i="6"/>
  <c r="E136" i="6"/>
  <c r="D135" i="6"/>
  <c r="J136" i="6"/>
  <c r="L135" i="6"/>
  <c r="O135" i="6"/>
  <c r="N125" i="11"/>
  <c r="P121" i="12"/>
  <c r="P128" i="12"/>
  <c r="H101" i="12"/>
  <c r="P99" i="12"/>
  <c r="H100" i="12"/>
  <c r="H106" i="12"/>
  <c r="H104" i="12"/>
  <c r="H107" i="12"/>
  <c r="H102" i="12"/>
  <c r="J118" i="13"/>
  <c r="J148" i="13"/>
  <c r="Q121" i="11"/>
  <c r="F153" i="12"/>
  <c r="N118" i="12"/>
  <c r="N128" i="12"/>
  <c r="N129" i="12"/>
  <c r="N123" i="12"/>
  <c r="N142" i="12"/>
  <c r="N106" i="12"/>
  <c r="N141" i="12"/>
  <c r="N140" i="12"/>
  <c r="N138" i="12"/>
  <c r="F101" i="12"/>
  <c r="D118" i="13"/>
  <c r="P122" i="13"/>
  <c r="P152" i="13"/>
  <c r="P149" i="13"/>
  <c r="P119" i="13"/>
  <c r="H148" i="13"/>
  <c r="H118" i="13"/>
  <c r="G106" i="12"/>
  <c r="G104" i="12"/>
  <c r="O154" i="12"/>
  <c r="O126" i="11"/>
  <c r="G150" i="12"/>
  <c r="O148" i="12"/>
  <c r="O118" i="11"/>
  <c r="G147" i="12"/>
  <c r="O116" i="11"/>
  <c r="O121" i="11"/>
  <c r="O141" i="12"/>
  <c r="M120" i="12"/>
  <c r="M128" i="12"/>
  <c r="M123" i="12"/>
  <c r="E101" i="12"/>
  <c r="O122" i="13"/>
  <c r="O152" i="13"/>
  <c r="G148" i="13"/>
  <c r="G118" i="13"/>
  <c r="O116" i="13"/>
  <c r="O146" i="13"/>
  <c r="B257" i="17"/>
  <c r="B212" i="15"/>
  <c r="B253" i="16"/>
  <c r="B204" i="15"/>
  <c r="J251" i="16"/>
  <c r="J202" i="15"/>
  <c r="B242" i="16"/>
  <c r="B186" i="15"/>
  <c r="B194" i="15"/>
  <c r="B197" i="15"/>
  <c r="B190" i="15"/>
  <c r="B192" i="15"/>
  <c r="B188" i="15"/>
  <c r="B185" i="15"/>
  <c r="B198" i="15"/>
  <c r="J237" i="16"/>
  <c r="J177" i="15"/>
  <c r="B234" i="16"/>
  <c r="B172" i="15"/>
  <c r="B231" i="16"/>
  <c r="B169" i="15"/>
  <c r="J227" i="16"/>
  <c r="J165" i="15"/>
  <c r="B225" i="16"/>
  <c r="B163" i="15"/>
  <c r="J223" i="16"/>
  <c r="J161" i="15"/>
  <c r="B222" i="16"/>
  <c r="B160" i="15"/>
  <c r="J163" i="15"/>
  <c r="J160" i="15"/>
  <c r="L128" i="12"/>
  <c r="L129" i="12"/>
  <c r="L123" i="12"/>
  <c r="L120" i="12"/>
  <c r="Q146" i="13"/>
  <c r="N122" i="13"/>
  <c r="N152" i="13"/>
  <c r="N149" i="13"/>
  <c r="N119" i="13"/>
  <c r="F148" i="13"/>
  <c r="F118" i="13"/>
  <c r="N116" i="13"/>
  <c r="N146" i="13"/>
  <c r="I148" i="13"/>
  <c r="I118" i="13"/>
  <c r="O120" i="11"/>
  <c r="Q117" i="11"/>
  <c r="K128" i="12"/>
  <c r="K119" i="12"/>
  <c r="K116" i="12"/>
  <c r="K129" i="12"/>
  <c r="K123" i="12"/>
  <c r="M149" i="13"/>
  <c r="M119" i="13"/>
  <c r="E148" i="13"/>
  <c r="E118" i="13"/>
  <c r="M116" i="13"/>
  <c r="M146" i="13"/>
  <c r="M15" i="9"/>
  <c r="Q104" i="11"/>
  <c r="G99" i="12"/>
  <c r="B147" i="12"/>
  <c r="B117" i="12"/>
  <c r="J119" i="12"/>
  <c r="J123" i="12"/>
  <c r="J117" i="12"/>
  <c r="L119" i="13"/>
  <c r="L149" i="13"/>
  <c r="L116" i="13"/>
  <c r="L146" i="13"/>
  <c r="C140" i="6"/>
  <c r="P104" i="11"/>
  <c r="M117" i="12"/>
  <c r="O102" i="12"/>
  <c r="Q122" i="12"/>
  <c r="B140" i="6"/>
  <c r="N102" i="12"/>
  <c r="P119" i="12"/>
  <c r="G101" i="12"/>
  <c r="Q119" i="13"/>
  <c r="Q149" i="13"/>
  <c r="L139" i="6"/>
  <c r="H120" i="11"/>
  <c r="M102" i="12"/>
  <c r="O119" i="12"/>
  <c r="O116" i="12"/>
  <c r="E128" i="11"/>
  <c r="G120" i="11"/>
  <c r="G117" i="11"/>
  <c r="P116" i="11"/>
  <c r="N116" i="12"/>
  <c r="O139" i="6"/>
  <c r="G138" i="6"/>
  <c r="O127" i="11"/>
  <c r="E117" i="11"/>
  <c r="M119" i="12"/>
  <c r="M116" i="12"/>
  <c r="B196" i="15"/>
  <c r="E120" i="11"/>
  <c r="N121" i="11"/>
  <c r="L119" i="12"/>
  <c r="L116" i="12"/>
  <c r="Q122" i="13"/>
  <c r="Q152" i="13"/>
  <c r="O123" i="12"/>
  <c r="H111" i="12"/>
  <c r="N105" i="12"/>
  <c r="L151" i="13"/>
  <c r="L121" i="11"/>
  <c r="L143" i="13"/>
  <c r="L109" i="11"/>
  <c r="D141" i="13"/>
  <c r="D105" i="11"/>
  <c r="O121" i="12"/>
  <c r="G111" i="12"/>
  <c r="K139" i="6"/>
  <c r="C138" i="6"/>
  <c r="D127" i="11"/>
  <c r="H123" i="11"/>
  <c r="K151" i="12"/>
  <c r="K121" i="11"/>
  <c r="C138" i="12"/>
  <c r="K136" i="12"/>
  <c r="C135" i="12"/>
  <c r="N121" i="12"/>
  <c r="B125" i="11"/>
  <c r="B117" i="11"/>
  <c r="J109" i="11"/>
  <c r="J143" i="12"/>
  <c r="B106" i="11"/>
  <c r="B142" i="12"/>
  <c r="B102" i="11"/>
  <c r="B135" i="12"/>
  <c r="J136" i="12"/>
  <c r="M121" i="12"/>
  <c r="E116" i="11"/>
  <c r="P106" i="11"/>
  <c r="Q153" i="12"/>
  <c r="Q123" i="11"/>
  <c r="Q101" i="11"/>
  <c r="Q134" i="12"/>
  <c r="Q100" i="11"/>
  <c r="Q107" i="11"/>
  <c r="Q109" i="11"/>
  <c r="N135" i="12"/>
  <c r="L121" i="12"/>
  <c r="J65" i="10"/>
  <c r="J154" i="6" s="1"/>
  <c r="E123" i="11"/>
  <c r="O119" i="11"/>
  <c r="H151" i="13"/>
  <c r="H121" i="11"/>
  <c r="H139" i="13"/>
  <c r="H103" i="11"/>
  <c r="P101" i="11"/>
  <c r="P107" i="11"/>
  <c r="P109" i="11"/>
  <c r="K121" i="12"/>
  <c r="F109" i="12"/>
  <c r="M52" i="6"/>
  <c r="J149" i="6"/>
  <c r="B148" i="6"/>
  <c r="B142" i="6"/>
  <c r="O63" i="10"/>
  <c r="N119" i="11"/>
  <c r="O153" i="12"/>
  <c r="O123" i="11"/>
  <c r="G136" i="12"/>
  <c r="O134" i="12"/>
  <c r="O107" i="11"/>
  <c r="O109" i="11"/>
  <c r="J121" i="12"/>
  <c r="H105" i="12"/>
  <c r="Q124" i="11"/>
  <c r="Q116" i="11"/>
  <c r="M63" i="10"/>
  <c r="N123" i="11"/>
  <c r="N120" i="11"/>
  <c r="N117" i="11"/>
  <c r="N109" i="11"/>
  <c r="N134" i="12"/>
  <c r="K63" i="10"/>
  <c r="Q148" i="11"/>
  <c r="G122" i="11"/>
  <c r="C109" i="11"/>
  <c r="E129" i="11"/>
  <c r="E127" i="11"/>
  <c r="E121" i="11"/>
  <c r="E119" i="11"/>
  <c r="M15" i="7"/>
  <c r="E100" i="11"/>
  <c r="M134" i="12"/>
  <c r="M111" i="11"/>
  <c r="M105" i="11"/>
  <c r="K125" i="12"/>
  <c r="K148" i="13"/>
  <c r="K136" i="6"/>
  <c r="O129" i="11"/>
  <c r="E122" i="11"/>
  <c r="D129" i="11"/>
  <c r="D119" i="11"/>
  <c r="D139" i="13"/>
  <c r="D103" i="11"/>
  <c r="D100" i="11"/>
  <c r="L111" i="11"/>
  <c r="L105" i="11"/>
  <c r="J125" i="12"/>
  <c r="O99" i="12"/>
  <c r="G62" i="10"/>
  <c r="O125" i="11"/>
  <c r="C149" i="12"/>
  <c r="C119" i="11"/>
  <c r="Q121" i="12"/>
  <c r="Q128" i="12"/>
  <c r="Q102" i="12"/>
  <c r="I101" i="12"/>
  <c r="Q99" i="12"/>
  <c r="I100" i="12"/>
  <c r="I106" i="12"/>
  <c r="I109" i="12"/>
  <c r="I104" i="12"/>
  <c r="I107" i="12"/>
  <c r="K102" i="13"/>
  <c r="K50" i="9"/>
  <c r="C101" i="13"/>
  <c r="C49" i="9"/>
  <c r="K99" i="13"/>
  <c r="K135" i="13"/>
  <c r="J138" i="13"/>
  <c r="B101" i="13"/>
  <c r="J99" i="13"/>
  <c r="L204" i="15"/>
  <c r="Q201" i="15"/>
  <c r="Q205" i="15"/>
  <c r="Q213" i="15"/>
  <c r="Q208" i="15"/>
  <c r="Q192" i="15"/>
  <c r="Q246" i="15"/>
  <c r="I169" i="15"/>
  <c r="I176" i="15"/>
  <c r="I174" i="15"/>
  <c r="I172" i="15"/>
  <c r="I164" i="15"/>
  <c r="I163" i="15"/>
  <c r="I138" i="13"/>
  <c r="Q100" i="13"/>
  <c r="I99" i="13"/>
  <c r="P249" i="17"/>
  <c r="P205" i="15"/>
  <c r="P213" i="15"/>
  <c r="P208" i="15"/>
  <c r="P233" i="16"/>
  <c r="P171" i="15"/>
  <c r="H229" i="16"/>
  <c r="H176" i="15"/>
  <c r="H174" i="15"/>
  <c r="H172" i="15"/>
  <c r="H169" i="15"/>
  <c r="H227" i="16"/>
  <c r="H165" i="15"/>
  <c r="H138" i="13"/>
  <c r="P100" i="13"/>
  <c r="H99" i="13"/>
  <c r="O205" i="15"/>
  <c r="O213" i="15"/>
  <c r="O208" i="15"/>
  <c r="O201" i="15"/>
  <c r="O206" i="15"/>
  <c r="G176" i="15"/>
  <c r="G174" i="15"/>
  <c r="G168" i="15"/>
  <c r="G179" i="15"/>
  <c r="G102" i="13"/>
  <c r="G138" i="13"/>
  <c r="O100" i="13"/>
  <c r="O48" i="9"/>
  <c r="G99" i="13"/>
  <c r="G47" i="9"/>
  <c r="D165" i="15"/>
  <c r="N252" i="16"/>
  <c r="N203" i="15"/>
  <c r="N249" i="16"/>
  <c r="N208" i="15"/>
  <c r="N201" i="15"/>
  <c r="N206" i="15"/>
  <c r="N205" i="15"/>
  <c r="N213" i="15"/>
  <c r="F243" i="16"/>
  <c r="F187" i="15"/>
  <c r="F240" i="16"/>
  <c r="F184" i="15"/>
  <c r="N233" i="16"/>
  <c r="N171" i="15"/>
  <c r="F232" i="16"/>
  <c r="F170" i="15"/>
  <c r="F229" i="16"/>
  <c r="F174" i="15"/>
  <c r="F178" i="15"/>
  <c r="F172" i="15"/>
  <c r="F176" i="15"/>
  <c r="F223" i="16"/>
  <c r="F161" i="15"/>
  <c r="F102" i="13"/>
  <c r="F138" i="13"/>
  <c r="N100" i="13"/>
  <c r="F99" i="13"/>
  <c r="E205" i="15"/>
  <c r="E200" i="15" s="1"/>
  <c r="E254" i="15"/>
  <c r="M211" i="15"/>
  <c r="M201" i="15"/>
  <c r="M206" i="15"/>
  <c r="E138" i="13"/>
  <c r="M100" i="13"/>
  <c r="E99" i="13"/>
  <c r="L201" i="15"/>
  <c r="L206" i="15"/>
  <c r="D240" i="16"/>
  <c r="D184" i="15"/>
  <c r="D232" i="16"/>
  <c r="D170" i="15"/>
  <c r="D223" i="16"/>
  <c r="D161" i="15"/>
  <c r="B204" i="17"/>
  <c r="B253" i="17"/>
  <c r="J251" i="17"/>
  <c r="J202" i="17"/>
  <c r="B201" i="17"/>
  <c r="B250" i="17"/>
  <c r="J242" i="17"/>
  <c r="J186" i="17"/>
  <c r="J196" i="17"/>
  <c r="J189" i="17"/>
  <c r="J232" i="17"/>
  <c r="J170" i="17"/>
  <c r="B231" i="17"/>
  <c r="B169" i="17"/>
  <c r="C162" i="17"/>
  <c r="C224" i="17"/>
  <c r="C159" i="17"/>
  <c r="C221" i="17"/>
  <c r="D138" i="13"/>
  <c r="D99" i="13"/>
  <c r="K211" i="15"/>
  <c r="K201" i="15"/>
  <c r="K206" i="15"/>
  <c r="Q127" i="12"/>
  <c r="Q119" i="12"/>
  <c r="M136" i="13"/>
  <c r="J252" i="16"/>
  <c r="J203" i="15"/>
  <c r="J249" i="16"/>
  <c r="J206" i="15"/>
  <c r="B191" i="15"/>
  <c r="B189" i="15"/>
  <c r="B240" i="16"/>
  <c r="B184" i="15"/>
  <c r="B232" i="16"/>
  <c r="B170" i="15"/>
  <c r="B223" i="16"/>
  <c r="B161" i="15"/>
  <c r="J221" i="16"/>
  <c r="J159" i="15"/>
  <c r="P127" i="12"/>
  <c r="P122" i="12"/>
  <c r="Q212" i="15"/>
  <c r="Q210" i="15"/>
  <c r="Q204" i="15"/>
  <c r="I213" i="15"/>
  <c r="Q186" i="15"/>
  <c r="Q242" i="15"/>
  <c r="Q196" i="15"/>
  <c r="Q191" i="15"/>
  <c r="Q198" i="15"/>
  <c r="I178" i="15"/>
  <c r="I173" i="15"/>
  <c r="I171" i="15"/>
  <c r="I159" i="15"/>
  <c r="O127" i="12"/>
  <c r="O122" i="12"/>
  <c r="D169" i="15"/>
  <c r="P204" i="15"/>
  <c r="P196" i="15"/>
  <c r="P191" i="15"/>
  <c r="H171" i="15"/>
  <c r="H221" i="16"/>
  <c r="H159" i="15"/>
  <c r="L256" i="16"/>
  <c r="H10" i="7"/>
  <c r="N127" i="12"/>
  <c r="N202" i="15"/>
  <c r="E173" i="15"/>
  <c r="G178" i="15"/>
  <c r="G159" i="15"/>
  <c r="M127" i="12"/>
  <c r="M122" i="12"/>
  <c r="O210" i="15"/>
  <c r="M202" i="15"/>
  <c r="D173" i="15"/>
  <c r="L127" i="12"/>
  <c r="L122" i="12"/>
  <c r="N210" i="15"/>
  <c r="K202" i="15"/>
  <c r="K140" i="6"/>
  <c r="C139" i="6"/>
  <c r="I134" i="6"/>
  <c r="J145" i="6"/>
  <c r="J142" i="6"/>
  <c r="H101" i="11"/>
  <c r="J99" i="11"/>
  <c r="M145" i="12"/>
  <c r="M10" i="7"/>
  <c r="M102" i="11"/>
  <c r="H129" i="12"/>
  <c r="K127" i="12"/>
  <c r="K122" i="12"/>
  <c r="K109" i="12"/>
  <c r="K103" i="12"/>
  <c r="M210" i="15"/>
  <c r="E180" i="15"/>
  <c r="B173" i="15"/>
  <c r="J140" i="6"/>
  <c r="B139" i="6"/>
  <c r="G101" i="11"/>
  <c r="G99" i="11"/>
  <c r="D128" i="11"/>
  <c r="D117" i="11"/>
  <c r="L10" i="7"/>
  <c r="L99" i="11"/>
  <c r="J109" i="12"/>
  <c r="J127" i="12"/>
  <c r="J149" i="12"/>
  <c r="B148" i="12"/>
  <c r="J146" i="12"/>
  <c r="B141" i="12"/>
  <c r="B140" i="12"/>
  <c r="C46" i="6"/>
  <c r="C34" i="6"/>
  <c r="L210" i="15"/>
  <c r="L187" i="15"/>
  <c r="D180" i="15"/>
  <c r="E176" i="15"/>
  <c r="N159" i="15"/>
  <c r="L251" i="16"/>
  <c r="G134" i="6"/>
  <c r="K105" i="11"/>
  <c r="F101" i="11"/>
  <c r="F99" i="11"/>
  <c r="C128" i="11"/>
  <c r="K148" i="12"/>
  <c r="C147" i="12"/>
  <c r="K145" i="12"/>
  <c r="K15" i="7"/>
  <c r="C15" i="7"/>
  <c r="K138" i="12"/>
  <c r="I127" i="12"/>
  <c r="Q125" i="12"/>
  <c r="I122" i="12"/>
  <c r="Q117" i="12"/>
  <c r="I116" i="12"/>
  <c r="I15" i="8"/>
  <c r="I103" i="12"/>
  <c r="J210" i="15"/>
  <c r="P206" i="15"/>
  <c r="F202" i="15"/>
  <c r="E134" i="6"/>
  <c r="B128" i="11"/>
  <c r="J129" i="11"/>
  <c r="J106" i="11"/>
  <c r="B99" i="11"/>
  <c r="N122" i="12"/>
  <c r="N119" i="12"/>
  <c r="H127" i="12"/>
  <c r="P125" i="12"/>
  <c r="H119" i="12"/>
  <c r="P117" i="12"/>
  <c r="H116" i="12"/>
  <c r="H15" i="8"/>
  <c r="H109" i="12"/>
  <c r="P10" i="8"/>
  <c r="H103" i="12"/>
  <c r="Q64" i="14"/>
  <c r="Q56" i="6" s="1"/>
  <c r="Q131" i="6" s="1"/>
  <c r="Q48" i="6"/>
  <c r="I47" i="6"/>
  <c r="Q45" i="6"/>
  <c r="I41" i="6"/>
  <c r="I210" i="15"/>
  <c r="L168" i="15"/>
  <c r="P162" i="15"/>
  <c r="J171" i="16"/>
  <c r="J179" i="16"/>
  <c r="J172" i="16"/>
  <c r="J169" i="16"/>
  <c r="O138" i="6"/>
  <c r="N149" i="6"/>
  <c r="N143" i="6"/>
  <c r="Q129" i="11"/>
  <c r="Q151" i="12"/>
  <c r="Q146" i="12"/>
  <c r="I145" i="12"/>
  <c r="I15" i="7"/>
  <c r="I111" i="11"/>
  <c r="I106" i="11"/>
  <c r="I10" i="7"/>
  <c r="I99" i="11"/>
  <c r="O125" i="12"/>
  <c r="G122" i="12"/>
  <c r="G121" i="12"/>
  <c r="G119" i="12"/>
  <c r="O117" i="12"/>
  <c r="G116" i="12"/>
  <c r="G26" i="8"/>
  <c r="O10" i="8"/>
  <c r="G103" i="12"/>
  <c r="O101" i="12"/>
  <c r="L100" i="13"/>
  <c r="Q102" i="13"/>
  <c r="I137" i="13"/>
  <c r="I101" i="13"/>
  <c r="P64" i="14"/>
  <c r="P85" i="14" s="1"/>
  <c r="B202" i="15"/>
  <c r="G171" i="15"/>
  <c r="C136" i="6"/>
  <c r="C134" i="6"/>
  <c r="K111" i="11"/>
  <c r="P151" i="13"/>
  <c r="H15" i="7"/>
  <c r="P15" i="7"/>
  <c r="P143" i="13"/>
  <c r="H142" i="13"/>
  <c r="H141" i="13"/>
  <c r="H140" i="13"/>
  <c r="P139" i="13"/>
  <c r="D122" i="12"/>
  <c r="N125" i="12"/>
  <c r="F151" i="12"/>
  <c r="F149" i="12"/>
  <c r="N147" i="12"/>
  <c r="F146" i="12"/>
  <c r="F103" i="12"/>
  <c r="N101" i="12"/>
  <c r="P102" i="13"/>
  <c r="H101" i="13"/>
  <c r="P135" i="13"/>
  <c r="G35" i="6"/>
  <c r="F171" i="15"/>
  <c r="H162" i="15"/>
  <c r="D150" i="6"/>
  <c r="L148" i="6"/>
  <c r="L145" i="6"/>
  <c r="O151" i="12"/>
  <c r="O146" i="12"/>
  <c r="G145" i="12"/>
  <c r="G15" i="7"/>
  <c r="O15" i="7"/>
  <c r="O10" i="7"/>
  <c r="G10" i="7"/>
  <c r="G138" i="12"/>
  <c r="O136" i="12"/>
  <c r="M125" i="12"/>
  <c r="E122" i="12"/>
  <c r="E121" i="12"/>
  <c r="E119" i="12"/>
  <c r="E116" i="12"/>
  <c r="M10" i="8"/>
  <c r="E103" i="12"/>
  <c r="M101" i="12"/>
  <c r="O102" i="13"/>
  <c r="O50" i="9"/>
  <c r="G49" i="9"/>
  <c r="O135" i="13"/>
  <c r="O47" i="9"/>
  <c r="F96" i="14"/>
  <c r="F157" i="6" s="1"/>
  <c r="L209" i="15"/>
  <c r="P198" i="15"/>
  <c r="E171" i="15"/>
  <c r="H168" i="15"/>
  <c r="G162" i="15"/>
  <c r="N127" i="11"/>
  <c r="N122" i="11"/>
  <c r="F15" i="7"/>
  <c r="F111" i="11"/>
  <c r="N107" i="11"/>
  <c r="F104" i="11"/>
  <c r="F10" i="7"/>
  <c r="F138" i="12"/>
  <c r="L125" i="12"/>
  <c r="D121" i="12"/>
  <c r="L117" i="12"/>
  <c r="D116" i="12"/>
  <c r="L15" i="8"/>
  <c r="L101" i="12"/>
  <c r="F117" i="13"/>
  <c r="F147" i="13"/>
  <c r="N102" i="13"/>
  <c r="F101" i="13"/>
  <c r="N135" i="13"/>
  <c r="E96" i="14"/>
  <c r="E157" i="6" s="1"/>
  <c r="M48" i="6"/>
  <c r="E47" i="6"/>
  <c r="M45" i="6"/>
  <c r="E41" i="6"/>
  <c r="M213" i="15"/>
  <c r="J209" i="15"/>
  <c r="F162" i="15"/>
  <c r="M208" i="15"/>
  <c r="E179" i="15"/>
  <c r="E172" i="15"/>
  <c r="E163" i="15"/>
  <c r="M103" i="11"/>
  <c r="E99" i="11"/>
  <c r="K120" i="12"/>
  <c r="K117" i="12"/>
  <c r="C100" i="12"/>
  <c r="M102" i="13"/>
  <c r="E101" i="13"/>
  <c r="M135" i="13"/>
  <c r="C171" i="15"/>
  <c r="E162" i="15"/>
  <c r="L215" i="15"/>
  <c r="L213" i="15"/>
  <c r="D257" i="17"/>
  <c r="D212" i="15"/>
  <c r="L208" i="15"/>
  <c r="L202" i="15"/>
  <c r="D197" i="15"/>
  <c r="D239" i="17"/>
  <c r="D179" i="15"/>
  <c r="L229" i="16"/>
  <c r="L169" i="15"/>
  <c r="L176" i="15"/>
  <c r="D163" i="15"/>
  <c r="L223" i="16"/>
  <c r="L161" i="15"/>
  <c r="L162" i="15"/>
  <c r="L163" i="15"/>
  <c r="M211" i="16"/>
  <c r="M208" i="16"/>
  <c r="J128" i="12"/>
  <c r="B151" i="12"/>
  <c r="J147" i="12"/>
  <c r="B146" i="12"/>
  <c r="B139" i="12"/>
  <c r="B100" i="12"/>
  <c r="J135" i="13"/>
  <c r="L102" i="13"/>
  <c r="D101" i="13"/>
  <c r="C47" i="6"/>
  <c r="C41" i="6"/>
  <c r="C35" i="6"/>
  <c r="O204" i="15"/>
  <c r="P185" i="15"/>
  <c r="I179" i="15"/>
  <c r="B162" i="15"/>
  <c r="K215" i="15"/>
  <c r="K213" i="15"/>
  <c r="K208" i="15"/>
  <c r="K207" i="15"/>
  <c r="C198" i="15"/>
  <c r="C194" i="15"/>
  <c r="C197" i="15"/>
  <c r="C179" i="15"/>
  <c r="K169" i="15"/>
  <c r="K176" i="15"/>
  <c r="K167" i="15" s="1"/>
  <c r="K227" i="17"/>
  <c r="K165" i="15"/>
  <c r="C225" i="17"/>
  <c r="C163" i="15"/>
  <c r="D251" i="16"/>
  <c r="L241" i="16"/>
  <c r="J137" i="13"/>
  <c r="E46" i="6"/>
  <c r="E34" i="6"/>
  <c r="M215" i="15"/>
  <c r="M205" i="15"/>
  <c r="E174" i="15"/>
  <c r="M162" i="15"/>
  <c r="L208" i="16"/>
  <c r="G179" i="16"/>
  <c r="K215" i="16"/>
  <c r="K207" i="16"/>
  <c r="K202" i="16"/>
  <c r="C169" i="16"/>
  <c r="K171" i="16"/>
  <c r="K161" i="16"/>
  <c r="P162" i="17"/>
  <c r="C253" i="17"/>
  <c r="C204" i="17"/>
  <c r="K190" i="17"/>
  <c r="K196" i="17"/>
  <c r="G187" i="17"/>
  <c r="O201" i="16"/>
  <c r="O206" i="16"/>
  <c r="G163" i="16"/>
  <c r="G164" i="16"/>
  <c r="M163" i="19"/>
  <c r="F173" i="16"/>
  <c r="F171" i="16"/>
  <c r="F164" i="16"/>
  <c r="F159" i="16"/>
  <c r="E246" i="20"/>
  <c r="E210" i="19"/>
  <c r="M241" i="20"/>
  <c r="M198" i="19"/>
  <c r="E209" i="19"/>
  <c r="E206" i="19"/>
  <c r="E196" i="19"/>
  <c r="E201" i="19"/>
  <c r="E232" i="20"/>
  <c r="E232" i="19"/>
  <c r="M231" i="20"/>
  <c r="M231" i="19"/>
  <c r="E163" i="19"/>
  <c r="E170" i="19"/>
  <c r="E164" i="19"/>
  <c r="E161" i="19"/>
  <c r="L246" i="16"/>
  <c r="L235" i="16"/>
  <c r="L173" i="16"/>
  <c r="D159" i="16"/>
  <c r="D162" i="16"/>
  <c r="C159" i="16"/>
  <c r="C162" i="16"/>
  <c r="J180" i="16"/>
  <c r="J173" i="16"/>
  <c r="J164" i="16"/>
  <c r="J159" i="16"/>
  <c r="B159" i="16"/>
  <c r="B162" i="16"/>
  <c r="O250" i="17"/>
  <c r="N250" i="17"/>
  <c r="P189" i="16"/>
  <c r="P198" i="16"/>
  <c r="O204" i="17"/>
  <c r="G171" i="17"/>
  <c r="G233" i="17"/>
  <c r="F243" i="17"/>
  <c r="F187" i="17"/>
  <c r="N241" i="17"/>
  <c r="N185" i="17"/>
  <c r="F240" i="17"/>
  <c r="F184" i="17"/>
  <c r="O212" i="15"/>
  <c r="G180" i="15"/>
  <c r="G173" i="15"/>
  <c r="K213" i="16"/>
  <c r="E187" i="17"/>
  <c r="E243" i="17"/>
  <c r="E173" i="17"/>
  <c r="E235" i="17"/>
  <c r="E171" i="17"/>
  <c r="E233" i="17"/>
  <c r="F223" i="17"/>
  <c r="F161" i="17"/>
  <c r="D10" i="8"/>
  <c r="K26" i="9"/>
  <c r="C10" i="9"/>
  <c r="C50" i="9"/>
  <c r="K100" i="13"/>
  <c r="K48" i="9"/>
  <c r="C99" i="13"/>
  <c r="C47" i="9"/>
  <c r="G90" i="14"/>
  <c r="F194" i="15"/>
  <c r="L252" i="16"/>
  <c r="K169" i="16"/>
  <c r="D187" i="17"/>
  <c r="D243" i="17"/>
  <c r="D171" i="17"/>
  <c r="D233" i="17"/>
  <c r="M162" i="17"/>
  <c r="M224" i="17"/>
  <c r="C15" i="8"/>
  <c r="K26" i="8"/>
  <c r="J100" i="13"/>
  <c r="F90" i="14"/>
  <c r="M40" i="6"/>
  <c r="M34" i="6"/>
  <c r="E197" i="15"/>
  <c r="E183" i="15" s="1"/>
  <c r="O191" i="15"/>
  <c r="E192" i="15"/>
  <c r="E185" i="15"/>
  <c r="E168" i="15"/>
  <c r="E164" i="15"/>
  <c r="K172" i="16"/>
  <c r="F163" i="16"/>
  <c r="K253" i="17"/>
  <c r="K204" i="17"/>
  <c r="K197" i="17"/>
  <c r="K192" i="17"/>
  <c r="K188" i="17"/>
  <c r="C187" i="17"/>
  <c r="C243" i="17"/>
  <c r="J142" i="12"/>
  <c r="J140" i="12"/>
  <c r="B102" i="12"/>
  <c r="Q15" i="9"/>
  <c r="D194" i="15"/>
  <c r="L172" i="15"/>
  <c r="E176" i="16"/>
  <c r="I169" i="16"/>
  <c r="D163" i="16"/>
  <c r="K189" i="17"/>
  <c r="K183" i="17" s="1"/>
  <c r="J253" i="17"/>
  <c r="J204" i="17"/>
  <c r="J197" i="17"/>
  <c r="J192" i="17"/>
  <c r="J188" i="17"/>
  <c r="B240" i="17"/>
  <c r="B184" i="17"/>
  <c r="B233" i="17"/>
  <c r="B171" i="17"/>
  <c r="K162" i="17"/>
  <c r="K224" i="17"/>
  <c r="C223" i="17"/>
  <c r="C161" i="17"/>
  <c r="E166" i="19"/>
  <c r="E158" i="19"/>
  <c r="Q109" i="12"/>
  <c r="I10" i="8"/>
  <c r="P15" i="9"/>
  <c r="P10" i="9"/>
  <c r="O94" i="14"/>
  <c r="K210" i="15"/>
  <c r="K204" i="15"/>
  <c r="C185" i="15"/>
  <c r="K174" i="15"/>
  <c r="C168" i="15"/>
  <c r="C226" i="17"/>
  <c r="K225" i="17"/>
  <c r="I172" i="16"/>
  <c r="H169" i="16"/>
  <c r="P159" i="17"/>
  <c r="I253" i="17"/>
  <c r="I204" i="17"/>
  <c r="Q186" i="17"/>
  <c r="Q242" i="17"/>
  <c r="I185" i="17"/>
  <c r="I241" i="17"/>
  <c r="Q192" i="17"/>
  <c r="Q188" i="17"/>
  <c r="Q232" i="17"/>
  <c r="Q170" i="17"/>
  <c r="P109" i="12"/>
  <c r="H10" i="8"/>
  <c r="G50" i="9"/>
  <c r="O15" i="9"/>
  <c r="O10" i="9"/>
  <c r="O49" i="9"/>
  <c r="G48" i="9"/>
  <c r="N94" i="14"/>
  <c r="C90" i="14"/>
  <c r="J204" i="15"/>
  <c r="D250" i="16"/>
  <c r="Q208" i="16"/>
  <c r="G169" i="16"/>
  <c r="C250" i="17"/>
  <c r="H223" i="17"/>
  <c r="O159" i="17"/>
  <c r="H253" i="17"/>
  <c r="H204" i="17"/>
  <c r="P186" i="17"/>
  <c r="P242" i="17"/>
  <c r="H185" i="17"/>
  <c r="H241" i="17"/>
  <c r="P232" i="17"/>
  <c r="P170" i="17"/>
  <c r="K102" i="18"/>
  <c r="K165" i="6" s="1"/>
  <c r="O109" i="12"/>
  <c r="G108" i="12"/>
  <c r="O26" i="8"/>
  <c r="N15" i="9"/>
  <c r="N10" i="9"/>
  <c r="B90" i="14"/>
  <c r="Q215" i="15"/>
  <c r="Q207" i="15"/>
  <c r="I206" i="15"/>
  <c r="I201" i="15"/>
  <c r="Q189" i="15"/>
  <c r="I190" i="15"/>
  <c r="Q160" i="15"/>
  <c r="L249" i="16"/>
  <c r="P208" i="16"/>
  <c r="K179" i="16"/>
  <c r="F169" i="16"/>
  <c r="G223" i="17"/>
  <c r="N159" i="17"/>
  <c r="G253" i="17"/>
  <c r="G204" i="17"/>
  <c r="G185" i="17"/>
  <c r="G241" i="17"/>
  <c r="H164" i="17"/>
  <c r="H162" i="17"/>
  <c r="H224" i="17"/>
  <c r="H159" i="17"/>
  <c r="H221" i="17"/>
  <c r="N143" i="12"/>
  <c r="F108" i="12"/>
  <c r="F10" i="8"/>
  <c r="E15" i="9"/>
  <c r="E250" i="15"/>
  <c r="P215" i="15"/>
  <c r="P207" i="15"/>
  <c r="H206" i="15"/>
  <c r="P189" i="15"/>
  <c r="P160" i="15"/>
  <c r="O208" i="16"/>
  <c r="L192" i="16"/>
  <c r="N207" i="16"/>
  <c r="N202" i="16"/>
  <c r="F197" i="16"/>
  <c r="F194" i="16"/>
  <c r="F176" i="16"/>
  <c r="F172" i="16"/>
  <c r="N164" i="16"/>
  <c r="F206" i="17"/>
  <c r="F204" i="17"/>
  <c r="F253" i="17"/>
  <c r="N76" i="14"/>
  <c r="N105" i="6" s="1"/>
  <c r="N196" i="17"/>
  <c r="N232" i="17"/>
  <c r="N170" i="17"/>
  <c r="G164" i="17"/>
  <c r="G162" i="17"/>
  <c r="G224" i="17"/>
  <c r="P51" i="18"/>
  <c r="P60" i="6" s="1"/>
  <c r="M15" i="8"/>
  <c r="E108" i="12"/>
  <c r="E10" i="8"/>
  <c r="L15" i="9"/>
  <c r="D26" i="9"/>
  <c r="L10" i="9"/>
  <c r="L137" i="13"/>
  <c r="O215" i="15"/>
  <c r="O207" i="15"/>
  <c r="G206" i="15"/>
  <c r="O202" i="15"/>
  <c r="O198" i="15"/>
  <c r="O184" i="15"/>
  <c r="G190" i="15"/>
  <c r="O164" i="15"/>
  <c r="D246" i="16"/>
  <c r="N208" i="16"/>
  <c r="M215" i="16"/>
  <c r="M207" i="16"/>
  <c r="M202" i="16"/>
  <c r="E179" i="16"/>
  <c r="E172" i="16"/>
  <c r="E169" i="16"/>
  <c r="E163" i="16"/>
  <c r="E160" i="16"/>
  <c r="K202" i="17"/>
  <c r="E206" i="17"/>
  <c r="E204" i="17"/>
  <c r="E253" i="17"/>
  <c r="E185" i="17"/>
  <c r="E241" i="17"/>
  <c r="F164" i="17"/>
  <c r="E203" i="19"/>
  <c r="E199" i="19"/>
  <c r="E162" i="19"/>
  <c r="C15" i="9"/>
  <c r="K10" i="9"/>
  <c r="C48" i="9"/>
  <c r="N215" i="15"/>
  <c r="N207" i="15"/>
  <c r="F179" i="15"/>
  <c r="L215" i="16"/>
  <c r="L207" i="16"/>
  <c r="L202" i="16"/>
  <c r="L245" i="16"/>
  <c r="D176" i="16"/>
  <c r="D169" i="16"/>
  <c r="L171" i="16"/>
  <c r="D160" i="16"/>
  <c r="E240" i="17"/>
  <c r="L190" i="17"/>
  <c r="L196" i="17"/>
  <c r="E164" i="17"/>
  <c r="P210" i="19"/>
  <c r="E210" i="20"/>
  <c r="M184" i="20"/>
  <c r="M182" i="20"/>
  <c r="M180" i="20"/>
  <c r="M177" i="20"/>
  <c r="I197" i="21"/>
  <c r="M167" i="23"/>
  <c r="L184" i="20"/>
  <c r="L182" i="20"/>
  <c r="L180" i="20"/>
  <c r="D230" i="20"/>
  <c r="N162" i="24"/>
  <c r="F207" i="19"/>
  <c r="F201" i="19"/>
  <c r="K190" i="20"/>
  <c r="K188" i="20"/>
  <c r="K184" i="20"/>
  <c r="K182" i="20"/>
  <c r="K177" i="20"/>
  <c r="P246" i="21"/>
  <c r="P210" i="21"/>
  <c r="H207" i="21"/>
  <c r="H203" i="21"/>
  <c r="P240" i="21"/>
  <c r="P197" i="21"/>
  <c r="H230" i="21"/>
  <c r="H179" i="21"/>
  <c r="M174" i="24"/>
  <c r="M173" i="24"/>
  <c r="M170" i="24"/>
  <c r="M169" i="24"/>
  <c r="M164" i="24"/>
  <c r="M148" i="24"/>
  <c r="M145" i="24"/>
  <c r="K183" i="20"/>
  <c r="J190" i="20"/>
  <c r="J188" i="20"/>
  <c r="J184" i="20"/>
  <c r="J182" i="20"/>
  <c r="H163" i="21"/>
  <c r="G203" i="21"/>
  <c r="G230" i="21"/>
  <c r="G179" i="21"/>
  <c r="G176" i="21"/>
  <c r="G227" i="21"/>
  <c r="G163" i="21"/>
  <c r="N246" i="21"/>
  <c r="N210" i="21"/>
  <c r="N240" i="21"/>
  <c r="N197" i="21"/>
  <c r="N163" i="21"/>
  <c r="N220" i="21"/>
  <c r="H76" i="22"/>
  <c r="H167" i="6" s="1"/>
  <c r="E167" i="23"/>
  <c r="O238" i="21"/>
  <c r="E196" i="21"/>
  <c r="E239" i="21"/>
  <c r="E176" i="21"/>
  <c r="E227" i="21"/>
  <c r="K175" i="25"/>
  <c r="K211" i="25"/>
  <c r="K209" i="25"/>
  <c r="K171" i="25"/>
  <c r="K194" i="25"/>
  <c r="K146" i="25"/>
  <c r="C193" i="25"/>
  <c r="C145" i="25"/>
  <c r="C140" i="25"/>
  <c r="C189" i="25"/>
  <c r="C183" i="25"/>
  <c r="C132" i="25"/>
  <c r="K130" i="25"/>
  <c r="K181" i="25"/>
  <c r="J183" i="19"/>
  <c r="L246" i="21"/>
  <c r="L210" i="21"/>
  <c r="L199" i="21"/>
  <c r="L207" i="21"/>
  <c r="Q167" i="23"/>
  <c r="Q139" i="23"/>
  <c r="Q133" i="23"/>
  <c r="Q130" i="23"/>
  <c r="J175" i="25"/>
  <c r="J211" i="25"/>
  <c r="J209" i="25"/>
  <c r="J171" i="25"/>
  <c r="I183" i="19"/>
  <c r="Q166" i="19"/>
  <c r="K237" i="21"/>
  <c r="J148" i="28"/>
  <c r="J112" i="27"/>
  <c r="N72" i="26"/>
  <c r="N129" i="28"/>
  <c r="N124" i="28"/>
  <c r="F113" i="28"/>
  <c r="F71" i="26"/>
  <c r="F114" i="28"/>
  <c r="J199" i="21"/>
  <c r="J207" i="21"/>
  <c r="J163" i="21"/>
  <c r="J220" i="21"/>
  <c r="M165" i="23"/>
  <c r="G164" i="23"/>
  <c r="G204" i="23"/>
  <c r="O170" i="23"/>
  <c r="O164" i="23"/>
  <c r="H175" i="25"/>
  <c r="H211" i="25"/>
  <c r="H209" i="25"/>
  <c r="H171" i="25"/>
  <c r="H165" i="25"/>
  <c r="H205" i="25"/>
  <c r="G246" i="20"/>
  <c r="O241" i="20"/>
  <c r="O220" i="20"/>
  <c r="I206" i="21"/>
  <c r="I207" i="21"/>
  <c r="M144" i="23"/>
  <c r="E164" i="23"/>
  <c r="E204" i="23"/>
  <c r="M170" i="23"/>
  <c r="M164" i="23"/>
  <c r="L74" i="22"/>
  <c r="L174" i="24"/>
  <c r="L169" i="24"/>
  <c r="L146" i="24"/>
  <c r="L145" i="24"/>
  <c r="L159" i="24"/>
  <c r="L150" i="24"/>
  <c r="I190" i="17"/>
  <c r="H168" i="19"/>
  <c r="I163" i="19"/>
  <c r="G159" i="19"/>
  <c r="L202" i="19"/>
  <c r="L241" i="20"/>
  <c r="L195" i="19"/>
  <c r="D234" i="20"/>
  <c r="D181" i="19"/>
  <c r="L172" i="19"/>
  <c r="D159" i="19"/>
  <c r="Q187" i="20"/>
  <c r="Q181" i="20"/>
  <c r="M218" i="21"/>
  <c r="B217" i="21"/>
  <c r="G215" i="21"/>
  <c r="N177" i="21"/>
  <c r="N206" i="21"/>
  <c r="N200" i="21"/>
  <c r="N241" i="21"/>
  <c r="N198" i="21"/>
  <c r="F163" i="21"/>
  <c r="F220" i="21"/>
  <c r="K170" i="23"/>
  <c r="K164" i="23"/>
  <c r="O212" i="16"/>
  <c r="O210" i="16"/>
  <c r="O204" i="16"/>
  <c r="O189" i="16"/>
  <c r="O183" i="16" s="1"/>
  <c r="G178" i="16"/>
  <c r="G173" i="16"/>
  <c r="G159" i="16"/>
  <c r="I189" i="17"/>
  <c r="P196" i="17"/>
  <c r="H190" i="17"/>
  <c r="E244" i="19"/>
  <c r="H163" i="19"/>
  <c r="E159" i="19"/>
  <c r="K202" i="19"/>
  <c r="K195" i="19"/>
  <c r="C207" i="19"/>
  <c r="C232" i="20"/>
  <c r="K231" i="20"/>
  <c r="K172" i="19"/>
  <c r="K163" i="19"/>
  <c r="P180" i="20"/>
  <c r="H244" i="20"/>
  <c r="P181" i="20"/>
  <c r="P160" i="20"/>
  <c r="L218" i="21"/>
  <c r="Q216" i="21"/>
  <c r="I199" i="21"/>
  <c r="M177" i="21"/>
  <c r="E228" i="21"/>
  <c r="E177" i="21"/>
  <c r="E161" i="21"/>
  <c r="E218" i="21"/>
  <c r="M159" i="21"/>
  <c r="M216" i="21"/>
  <c r="E158" i="21"/>
  <c r="E215" i="21"/>
  <c r="L164" i="24"/>
  <c r="J174" i="24"/>
  <c r="J167" i="24"/>
  <c r="J169" i="24"/>
  <c r="J164" i="24"/>
  <c r="J145" i="24"/>
  <c r="J159" i="24"/>
  <c r="N212" i="16"/>
  <c r="N204" i="16"/>
  <c r="F192" i="16"/>
  <c r="F188" i="16"/>
  <c r="F178" i="16"/>
  <c r="F162" i="16"/>
  <c r="O196" i="17"/>
  <c r="O189" i="17"/>
  <c r="G190" i="17"/>
  <c r="P164" i="17"/>
  <c r="G177" i="19"/>
  <c r="E168" i="19"/>
  <c r="J202" i="19"/>
  <c r="J198" i="19"/>
  <c r="J195" i="19"/>
  <c r="J190" i="19"/>
  <c r="J177" i="19"/>
  <c r="J170" i="19"/>
  <c r="J167" i="19"/>
  <c r="G199" i="20"/>
  <c r="O160" i="20"/>
  <c r="K218" i="21"/>
  <c r="P216" i="21"/>
  <c r="L177" i="21"/>
  <c r="L241" i="21"/>
  <c r="L198" i="21"/>
  <c r="L235" i="21"/>
  <c r="L191" i="21"/>
  <c r="D228" i="21"/>
  <c r="D177" i="21"/>
  <c r="Q168" i="23"/>
  <c r="Q166" i="23"/>
  <c r="Q157" i="23"/>
  <c r="Q155" i="23"/>
  <c r="Q149" i="23"/>
  <c r="Q147" i="23"/>
  <c r="Q144" i="23"/>
  <c r="I139" i="23"/>
  <c r="Q138" i="23"/>
  <c r="Q131" i="23"/>
  <c r="M212" i="16"/>
  <c r="M204" i="16"/>
  <c r="E197" i="16"/>
  <c r="E194" i="16"/>
  <c r="E192" i="16"/>
  <c r="E190" i="16"/>
  <c r="E188" i="16"/>
  <c r="E185" i="16"/>
  <c r="E178" i="16"/>
  <c r="E173" i="16"/>
  <c r="E164" i="16"/>
  <c r="E162" i="16"/>
  <c r="F207" i="17"/>
  <c r="F205" i="17"/>
  <c r="N189" i="17"/>
  <c r="F242" i="17"/>
  <c r="F186" i="17"/>
  <c r="O164" i="17"/>
  <c r="D51" i="18"/>
  <c r="D60" i="6" s="1"/>
  <c r="Q230" i="19"/>
  <c r="P176" i="19"/>
  <c r="Q158" i="19"/>
  <c r="Q244" i="20"/>
  <c r="I202" i="19"/>
  <c r="Q196" i="19"/>
  <c r="I231" i="20"/>
  <c r="Q229" i="20"/>
  <c r="Q223" i="20"/>
  <c r="I167" i="19"/>
  <c r="I221" i="20"/>
  <c r="I218" i="20"/>
  <c r="Q241" i="21"/>
  <c r="J218" i="21"/>
  <c r="O216" i="21"/>
  <c r="C185" i="21"/>
  <c r="K177" i="21"/>
  <c r="P155" i="23"/>
  <c r="P149" i="23"/>
  <c r="P147" i="23"/>
  <c r="P144" i="23"/>
  <c r="L257" i="16"/>
  <c r="L255" i="16"/>
  <c r="L247" i="16"/>
  <c r="D194" i="16"/>
  <c r="D244" i="16"/>
  <c r="L242" i="16"/>
  <c r="L187" i="16"/>
  <c r="D178" i="16"/>
  <c r="L176" i="16"/>
  <c r="E207" i="17"/>
  <c r="E205" i="17"/>
  <c r="N164" i="17"/>
  <c r="I96" i="18"/>
  <c r="Q215" i="19"/>
  <c r="K203" i="19"/>
  <c r="D163" i="19"/>
  <c r="P158" i="19"/>
  <c r="P207" i="19"/>
  <c r="H202" i="19"/>
  <c r="H200" i="19"/>
  <c r="H241" i="20"/>
  <c r="P239" i="20"/>
  <c r="H170" i="19"/>
  <c r="P223" i="21"/>
  <c r="H167" i="19"/>
  <c r="H218" i="20"/>
  <c r="E199" i="20"/>
  <c r="M181" i="20"/>
  <c r="O241" i="21"/>
  <c r="I218" i="21"/>
  <c r="N216" i="21"/>
  <c r="J177" i="21"/>
  <c r="J241" i="21"/>
  <c r="J198" i="21"/>
  <c r="J235" i="21"/>
  <c r="J191" i="21"/>
  <c r="B161" i="21"/>
  <c r="B218" i="21"/>
  <c r="J159" i="21"/>
  <c r="J216" i="21"/>
  <c r="B158" i="21"/>
  <c r="B215" i="21"/>
  <c r="O158" i="23"/>
  <c r="O168" i="23"/>
  <c r="O208" i="23"/>
  <c r="O155" i="23"/>
  <c r="O149" i="23"/>
  <c r="O147" i="23"/>
  <c r="K212" i="16"/>
  <c r="K204" i="16"/>
  <c r="C194" i="16"/>
  <c r="K187" i="16"/>
  <c r="K176" i="16"/>
  <c r="C164" i="16"/>
  <c r="K163" i="16"/>
  <c r="D242" i="17"/>
  <c r="D186" i="17"/>
  <c r="D177" i="17"/>
  <c r="M164" i="17"/>
  <c r="E96" i="18"/>
  <c r="H190" i="19"/>
  <c r="H184" i="19"/>
  <c r="L176" i="19"/>
  <c r="O158" i="19"/>
  <c r="O244" i="20"/>
  <c r="G202" i="19"/>
  <c r="G241" i="20"/>
  <c r="O239" i="20"/>
  <c r="G182" i="19"/>
  <c r="G170" i="19"/>
  <c r="O223" i="20"/>
  <c r="G167" i="19"/>
  <c r="G221" i="20"/>
  <c r="G218" i="20"/>
  <c r="L246" i="20"/>
  <c r="D207" i="20"/>
  <c r="D244" i="20"/>
  <c r="D242" i="20"/>
  <c r="D239" i="20"/>
  <c r="L230" i="20"/>
  <c r="D180" i="20"/>
  <c r="D219" i="20"/>
  <c r="M241" i="21"/>
  <c r="H218" i="21"/>
  <c r="J210" i="21"/>
  <c r="H177" i="21"/>
  <c r="M171" i="23"/>
  <c r="F171" i="23"/>
  <c r="F209" i="24"/>
  <c r="N155" i="23"/>
  <c r="N195" i="24"/>
  <c r="N147" i="23"/>
  <c r="J204" i="16"/>
  <c r="J187" i="16"/>
  <c r="J176" i="16"/>
  <c r="B164" i="16"/>
  <c r="C207" i="17"/>
  <c r="C205" i="17"/>
  <c r="C242" i="17"/>
  <c r="C186" i="17"/>
  <c r="P198" i="19"/>
  <c r="G190" i="19"/>
  <c r="K176" i="19"/>
  <c r="N209" i="19"/>
  <c r="N207" i="19"/>
  <c r="F202" i="19"/>
  <c r="N201" i="19"/>
  <c r="F198" i="19"/>
  <c r="N196" i="19"/>
  <c r="F195" i="19"/>
  <c r="L233" i="20"/>
  <c r="E196" i="20"/>
  <c r="I179" i="20"/>
  <c r="C207" i="20"/>
  <c r="K179" i="20"/>
  <c r="C178" i="20"/>
  <c r="K172" i="20"/>
  <c r="G218" i="21"/>
  <c r="H210" i="21"/>
  <c r="P198" i="21"/>
  <c r="H206" i="21"/>
  <c r="P203" i="21"/>
  <c r="P199" i="21"/>
  <c r="H241" i="21"/>
  <c r="H198" i="21"/>
  <c r="P160" i="21"/>
  <c r="P217" i="21"/>
  <c r="C198" i="23"/>
  <c r="K171" i="23"/>
  <c r="E211" i="23"/>
  <c r="E175" i="23"/>
  <c r="M172" i="23"/>
  <c r="M166" i="23"/>
  <c r="E205" i="23"/>
  <c r="E165" i="23"/>
  <c r="M157" i="23"/>
  <c r="M149" i="23"/>
  <c r="M147" i="23"/>
  <c r="K74" i="26"/>
  <c r="K171" i="6" s="1"/>
  <c r="I212" i="16"/>
  <c r="I206" i="16"/>
  <c r="I204" i="16"/>
  <c r="Q198" i="16"/>
  <c r="Q196" i="16"/>
  <c r="Q191" i="16"/>
  <c r="Q189" i="16"/>
  <c r="Q187" i="16"/>
  <c r="I176" i="16"/>
  <c r="B207" i="17"/>
  <c r="B205" i="17"/>
  <c r="B242" i="17"/>
  <c r="B186" i="17"/>
  <c r="K164" i="17"/>
  <c r="D184" i="19"/>
  <c r="K166" i="19"/>
  <c r="M209" i="19"/>
  <c r="E245" i="20"/>
  <c r="M244" i="20"/>
  <c r="E202" i="19"/>
  <c r="M239" i="20"/>
  <c r="M235" i="20"/>
  <c r="E231" i="20"/>
  <c r="M223" i="20"/>
  <c r="E167" i="19"/>
  <c r="E218" i="20"/>
  <c r="M216" i="20"/>
  <c r="D227" i="20"/>
  <c r="B209" i="20"/>
  <c r="G224" i="21"/>
  <c r="F218" i="21"/>
  <c r="F210" i="21"/>
  <c r="I197" i="23"/>
  <c r="L172" i="24"/>
  <c r="L157" i="24"/>
  <c r="D139" i="24"/>
  <c r="D130" i="24"/>
  <c r="P213" i="16"/>
  <c r="H257" i="16"/>
  <c r="P207" i="16"/>
  <c r="H206" i="16"/>
  <c r="H204" i="16"/>
  <c r="P196" i="16"/>
  <c r="P187" i="16"/>
  <c r="P184" i="16"/>
  <c r="H176" i="16"/>
  <c r="H172" i="16"/>
  <c r="P169" i="16"/>
  <c r="I196" i="17"/>
  <c r="Q197" i="17"/>
  <c r="Q190" i="17"/>
  <c r="J164" i="17"/>
  <c r="I95" i="18"/>
  <c r="L198" i="19"/>
  <c r="C176" i="19"/>
  <c r="I166" i="19"/>
  <c r="L209" i="19"/>
  <c r="L203" i="19"/>
  <c r="D202" i="19"/>
  <c r="L239" i="20"/>
  <c r="D190" i="19"/>
  <c r="D231" i="20"/>
  <c r="D218" i="20"/>
  <c r="L216" i="20"/>
  <c r="D164" i="20"/>
  <c r="Q206" i="20"/>
  <c r="Q202" i="20"/>
  <c r="Q198" i="20"/>
  <c r="Q195" i="20"/>
  <c r="Q190" i="20"/>
  <c r="Q184" i="20"/>
  <c r="Q167" i="20"/>
  <c r="Q161" i="20"/>
  <c r="I228" i="21"/>
  <c r="H191" i="21"/>
  <c r="K166" i="23"/>
  <c r="K157" i="23"/>
  <c r="K149" i="23"/>
  <c r="K144" i="23"/>
  <c r="C186" i="23"/>
  <c r="C135" i="23"/>
  <c r="O213" i="16"/>
  <c r="O207" i="16"/>
  <c r="O202" i="16"/>
  <c r="G176" i="16"/>
  <c r="G172" i="16"/>
  <c r="O169" i="16"/>
  <c r="J160" i="17"/>
  <c r="P210" i="17"/>
  <c r="P197" i="17"/>
  <c r="P190" i="17"/>
  <c r="P188" i="17"/>
  <c r="I164" i="17"/>
  <c r="E95" i="18"/>
  <c r="O75" i="18"/>
  <c r="O40" i="9"/>
  <c r="O37" i="9" s="1"/>
  <c r="Q220" i="19"/>
  <c r="C183" i="19"/>
  <c r="K209" i="19"/>
  <c r="K196" i="19"/>
  <c r="K235" i="20"/>
  <c r="C233" i="20"/>
  <c r="C231" i="20"/>
  <c r="C228" i="20"/>
  <c r="K182" i="19"/>
  <c r="K162" i="19"/>
  <c r="C161" i="19"/>
  <c r="D224" i="20"/>
  <c r="H203" i="20"/>
  <c r="H246" i="20"/>
  <c r="P245" i="20"/>
  <c r="P202" i="20"/>
  <c r="P243" i="20"/>
  <c r="P195" i="20"/>
  <c r="P190" i="20"/>
  <c r="P184" i="20"/>
  <c r="P177" i="20"/>
  <c r="P167" i="20"/>
  <c r="P161" i="20"/>
  <c r="G240" i="21"/>
  <c r="E224" i="21"/>
  <c r="B210" i="21"/>
  <c r="J172" i="24"/>
  <c r="B66" i="37"/>
  <c r="B81" i="37"/>
  <c r="D72" i="49"/>
  <c r="D55" i="49"/>
  <c r="L53" i="49"/>
  <c r="L70" i="49"/>
  <c r="D52" i="49"/>
  <c r="D69" i="49"/>
  <c r="M135" i="28"/>
  <c r="M97" i="28"/>
  <c r="L134" i="29"/>
  <c r="K146" i="29"/>
  <c r="K110" i="29"/>
  <c r="M115" i="32"/>
  <c r="M86" i="31"/>
  <c r="M90" i="31"/>
  <c r="M106" i="31"/>
  <c r="M95" i="31"/>
  <c r="D35" i="46"/>
  <c r="D34" i="46"/>
  <c r="C182" i="25"/>
  <c r="O118" i="27"/>
  <c r="E114" i="28"/>
  <c r="D155" i="28"/>
  <c r="L128" i="28"/>
  <c r="L129" i="28"/>
  <c r="K134" i="29"/>
  <c r="L106" i="31"/>
  <c r="L99" i="31"/>
  <c r="L97" i="31"/>
  <c r="L95" i="31"/>
  <c r="L102" i="31"/>
  <c r="D136" i="29"/>
  <c r="K112" i="33"/>
  <c r="K97" i="31"/>
  <c r="K102" i="31"/>
  <c r="J186" i="25"/>
  <c r="P144" i="25"/>
  <c r="J51" i="26"/>
  <c r="O109" i="27"/>
  <c r="N151" i="28"/>
  <c r="F148" i="28"/>
  <c r="N146" i="28"/>
  <c r="C136" i="29"/>
  <c r="I134" i="29"/>
  <c r="H146" i="29"/>
  <c r="H110" i="29"/>
  <c r="N91" i="31"/>
  <c r="B108" i="31"/>
  <c r="B123" i="31"/>
  <c r="H85" i="32"/>
  <c r="F102" i="28"/>
  <c r="I146" i="29"/>
  <c r="L137" i="29"/>
  <c r="M91" i="31"/>
  <c r="O138" i="24"/>
  <c r="O136" i="24"/>
  <c r="O134" i="24"/>
  <c r="E166" i="25"/>
  <c r="Q59" i="26"/>
  <c r="Q56" i="26" s="1"/>
  <c r="D114" i="27"/>
  <c r="L128" i="27"/>
  <c r="L125" i="27"/>
  <c r="P113" i="28"/>
  <c r="E109" i="28"/>
  <c r="K137" i="29"/>
  <c r="H37" i="30"/>
  <c r="H174" i="6" s="1"/>
  <c r="N102" i="31"/>
  <c r="H90" i="31"/>
  <c r="H99" i="31"/>
  <c r="H93" i="31"/>
  <c r="J186" i="24"/>
  <c r="J184" i="24"/>
  <c r="B183" i="24"/>
  <c r="J181" i="24"/>
  <c r="B180" i="24"/>
  <c r="C147" i="25"/>
  <c r="O113" i="27"/>
  <c r="K143" i="29"/>
  <c r="D109" i="28"/>
  <c r="K120" i="29"/>
  <c r="E99" i="29"/>
  <c r="E137" i="29"/>
  <c r="E96" i="29"/>
  <c r="E134" i="29"/>
  <c r="K91" i="31"/>
  <c r="Q136" i="23"/>
  <c r="M168" i="24"/>
  <c r="M166" i="24"/>
  <c r="M163" i="24"/>
  <c r="M157" i="24"/>
  <c r="E133" i="24"/>
  <c r="B140" i="25"/>
  <c r="B118" i="27"/>
  <c r="L124" i="28"/>
  <c r="C109" i="28"/>
  <c r="I137" i="29"/>
  <c r="L120" i="29"/>
  <c r="D99" i="29"/>
  <c r="D137" i="29"/>
  <c r="L97" i="29"/>
  <c r="L135" i="29"/>
  <c r="D96" i="29"/>
  <c r="D134" i="29"/>
  <c r="N87" i="31"/>
  <c r="N84" i="31"/>
  <c r="N105" i="31"/>
  <c r="N99" i="31"/>
  <c r="N97" i="31"/>
  <c r="N93" i="31"/>
  <c r="F99" i="31"/>
  <c r="F97" i="31"/>
  <c r="F93" i="31"/>
  <c r="L168" i="24"/>
  <c r="L166" i="24"/>
  <c r="L163" i="24"/>
  <c r="L149" i="24"/>
  <c r="D133" i="24"/>
  <c r="J181" i="25"/>
  <c r="J78" i="22"/>
  <c r="J169" i="6" s="1"/>
  <c r="D118" i="27"/>
  <c r="L113" i="27"/>
  <c r="I158" i="29"/>
  <c r="Q149" i="29"/>
  <c r="I143" i="29"/>
  <c r="Q138" i="29"/>
  <c r="K124" i="28"/>
  <c r="O156" i="29"/>
  <c r="K101" i="29"/>
  <c r="M94" i="31"/>
  <c r="M87" i="31"/>
  <c r="M84" i="31"/>
  <c r="M105" i="31"/>
  <c r="E122" i="33"/>
  <c r="E104" i="31"/>
  <c r="M102" i="31"/>
  <c r="M99" i="31"/>
  <c r="E121" i="33"/>
  <c r="M97" i="31"/>
  <c r="N120" i="33"/>
  <c r="O112" i="27"/>
  <c r="D109" i="27"/>
  <c r="P120" i="27"/>
  <c r="N156" i="29"/>
  <c r="I101" i="29"/>
  <c r="N108" i="31"/>
  <c r="J168" i="24"/>
  <c r="J166" i="24"/>
  <c r="J163" i="24"/>
  <c r="B170" i="24"/>
  <c r="B133" i="24"/>
  <c r="B132" i="25"/>
  <c r="H78" i="22"/>
  <c r="H169" i="6" s="1"/>
  <c r="O120" i="27"/>
  <c r="O115" i="27"/>
  <c r="O108" i="27"/>
  <c r="L158" i="28"/>
  <c r="P108" i="28"/>
  <c r="M156" i="29"/>
  <c r="C109" i="29"/>
  <c r="M108" i="31"/>
  <c r="K94" i="31"/>
  <c r="K87" i="31"/>
  <c r="K84" i="31"/>
  <c r="N149" i="28"/>
  <c r="F146" i="28"/>
  <c r="F143" i="28"/>
  <c r="H158" i="28"/>
  <c r="Q108" i="29"/>
  <c r="K108" i="31"/>
  <c r="K90" i="31"/>
  <c r="H102" i="32"/>
  <c r="M116" i="33"/>
  <c r="H34" i="34"/>
  <c r="H35" i="34"/>
  <c r="N66" i="37"/>
  <c r="N81" i="37"/>
  <c r="C233" i="21"/>
  <c r="L166" i="23"/>
  <c r="H172" i="24"/>
  <c r="H168" i="24"/>
  <c r="H166" i="24"/>
  <c r="H163" i="24"/>
  <c r="H147" i="24"/>
  <c r="I211" i="25"/>
  <c r="Q204" i="25"/>
  <c r="E195" i="25"/>
  <c r="Q192" i="25"/>
  <c r="B181" i="25"/>
  <c r="G171" i="25"/>
  <c r="O131" i="25"/>
  <c r="F78" i="22"/>
  <c r="F169" i="6" s="1"/>
  <c r="K112" i="27"/>
  <c r="E158" i="29"/>
  <c r="M153" i="29"/>
  <c r="M120" i="27"/>
  <c r="E151" i="29"/>
  <c r="M115" i="27"/>
  <c r="M149" i="29"/>
  <c r="M111" i="27"/>
  <c r="M108" i="27"/>
  <c r="E143" i="29"/>
  <c r="M140" i="29"/>
  <c r="M138" i="29"/>
  <c r="L153" i="28"/>
  <c r="I97" i="28"/>
  <c r="I104" i="28"/>
  <c r="K112" i="29"/>
  <c r="I87" i="31"/>
  <c r="J146" i="25"/>
  <c r="E136" i="25"/>
  <c r="H97" i="28"/>
  <c r="H104" i="28"/>
  <c r="I112" i="29"/>
  <c r="B211" i="24"/>
  <c r="B209" i="24"/>
  <c r="J206" i="24"/>
  <c r="B205" i="24"/>
  <c r="J163" i="23"/>
  <c r="J157" i="23"/>
  <c r="J197" i="24"/>
  <c r="J195" i="24"/>
  <c r="B194" i="24"/>
  <c r="J192" i="24"/>
  <c r="B186" i="24"/>
  <c r="B184" i="24"/>
  <c r="J182" i="24"/>
  <c r="F172" i="24"/>
  <c r="F168" i="24"/>
  <c r="N148" i="24"/>
  <c r="F147" i="24"/>
  <c r="G211" i="25"/>
  <c r="E171" i="25"/>
  <c r="M163" i="25"/>
  <c r="G146" i="25"/>
  <c r="M131" i="25"/>
  <c r="D78" i="22"/>
  <c r="D169" i="6" s="1"/>
  <c r="H112" i="27"/>
  <c r="E105" i="27"/>
  <c r="C128" i="27"/>
  <c r="K115" i="27"/>
  <c r="K113" i="27"/>
  <c r="K108" i="27"/>
  <c r="C109" i="27"/>
  <c r="O158" i="28"/>
  <c r="O128" i="28"/>
  <c r="G150" i="28"/>
  <c r="G145" i="28"/>
  <c r="O121" i="28"/>
  <c r="O112" i="28"/>
  <c r="G97" i="28"/>
  <c r="G104" i="28"/>
  <c r="O155" i="29"/>
  <c r="O66" i="35"/>
  <c r="O60" i="35"/>
  <c r="O55" i="35"/>
  <c r="O63" i="35"/>
  <c r="O56" i="35"/>
  <c r="E116" i="28"/>
  <c r="E112" i="28"/>
  <c r="N128" i="28"/>
  <c r="N125" i="28"/>
  <c r="F118" i="28"/>
  <c r="N121" i="28"/>
  <c r="N112" i="28"/>
  <c r="N100" i="31"/>
  <c r="H108" i="32"/>
  <c r="H106" i="32"/>
  <c r="H95" i="32"/>
  <c r="H94" i="32"/>
  <c r="H90" i="32"/>
  <c r="H88" i="32"/>
  <c r="P91" i="32"/>
  <c r="P95" i="32"/>
  <c r="O207" i="21"/>
  <c r="O203" i="21"/>
  <c r="O201" i="21"/>
  <c r="O199" i="21"/>
  <c r="G166" i="21"/>
  <c r="P173" i="23"/>
  <c r="P169" i="23"/>
  <c r="H163" i="23"/>
  <c r="P159" i="23"/>
  <c r="P158" i="23"/>
  <c r="P145" i="23"/>
  <c r="K167" i="24"/>
  <c r="L173" i="24"/>
  <c r="L170" i="24"/>
  <c r="D147" i="24"/>
  <c r="D131" i="24"/>
  <c r="B211" i="25"/>
  <c r="M189" i="25"/>
  <c r="H163" i="25"/>
  <c r="P149" i="25"/>
  <c r="D146" i="25"/>
  <c r="G131" i="25"/>
  <c r="N71" i="26"/>
  <c r="K58" i="26"/>
  <c r="K117" i="6" s="1"/>
  <c r="Q127" i="27"/>
  <c r="I120" i="27"/>
  <c r="I115" i="27"/>
  <c r="I111" i="27"/>
  <c r="I108" i="27"/>
  <c r="H150" i="28"/>
  <c r="D116" i="28"/>
  <c r="D112" i="28"/>
  <c r="M158" i="28"/>
  <c r="M128" i="28"/>
  <c r="E118" i="28"/>
  <c r="E150" i="28"/>
  <c r="E145" i="28"/>
  <c r="M121" i="28"/>
  <c r="M112" i="28"/>
  <c r="M137" i="28"/>
  <c r="M99" i="28"/>
  <c r="K155" i="29"/>
  <c r="G105" i="29"/>
  <c r="L107" i="31"/>
  <c r="N103" i="31"/>
  <c r="L93" i="31"/>
  <c r="N158" i="20"/>
  <c r="N199" i="21"/>
  <c r="M185" i="23"/>
  <c r="O173" i="23"/>
  <c r="O169" i="23"/>
  <c r="G168" i="23"/>
  <c r="G166" i="23"/>
  <c r="G163" i="23"/>
  <c r="O159" i="23"/>
  <c r="G149" i="23"/>
  <c r="O148" i="23"/>
  <c r="G134" i="23"/>
  <c r="K174" i="24"/>
  <c r="B157" i="24"/>
  <c r="K173" i="24"/>
  <c r="K170" i="24"/>
  <c r="C147" i="24"/>
  <c r="K145" i="24"/>
  <c r="C26" i="8"/>
  <c r="C136" i="24"/>
  <c r="C134" i="24"/>
  <c r="C131" i="24"/>
  <c r="L203" i="25"/>
  <c r="K189" i="25"/>
  <c r="E163" i="25"/>
  <c r="C146" i="25"/>
  <c r="F135" i="25"/>
  <c r="I58" i="26"/>
  <c r="I117" i="6" s="1"/>
  <c r="E140" i="27"/>
  <c r="E133" i="27" s="1"/>
  <c r="P127" i="27"/>
  <c r="P118" i="27"/>
  <c r="H115" i="27"/>
  <c r="D118" i="28"/>
  <c r="L121" i="28"/>
  <c r="L112" i="28"/>
  <c r="D104" i="28"/>
  <c r="D102" i="28"/>
  <c r="J155" i="29"/>
  <c r="G127" i="29"/>
  <c r="Q111" i="29"/>
  <c r="C105" i="29"/>
  <c r="J114" i="29"/>
  <c r="B102" i="29"/>
  <c r="B100" i="29"/>
  <c r="J107" i="31"/>
  <c r="M103" i="31"/>
  <c r="K100" i="31"/>
  <c r="J93" i="31"/>
  <c r="N91" i="32"/>
  <c r="N108" i="32"/>
  <c r="N105" i="32"/>
  <c r="M158" i="20"/>
  <c r="M199" i="21"/>
  <c r="N174" i="23"/>
  <c r="N173" i="23"/>
  <c r="N169" i="23"/>
  <c r="N159" i="23"/>
  <c r="F131" i="23"/>
  <c r="J173" i="24"/>
  <c r="J170" i="24"/>
  <c r="B147" i="24"/>
  <c r="B134" i="24"/>
  <c r="B131" i="24"/>
  <c r="J132" i="24"/>
  <c r="P145" i="25"/>
  <c r="P77" i="22"/>
  <c r="P168" i="6" s="1"/>
  <c r="K120" i="27"/>
  <c r="D115" i="27"/>
  <c r="O129" i="27"/>
  <c r="O127" i="27"/>
  <c r="O124" i="27"/>
  <c r="O116" i="27"/>
  <c r="G115" i="27"/>
  <c r="G113" i="27"/>
  <c r="G108" i="27"/>
  <c r="K128" i="28"/>
  <c r="C157" i="28"/>
  <c r="C118" i="28"/>
  <c r="C114" i="28"/>
  <c r="K113" i="28"/>
  <c r="C141" i="28"/>
  <c r="K137" i="28"/>
  <c r="K99" i="28"/>
  <c r="C127" i="29"/>
  <c r="I154" i="29"/>
  <c r="I124" i="29"/>
  <c r="I116" i="29"/>
  <c r="I114" i="29"/>
  <c r="I102" i="29"/>
  <c r="I100" i="29"/>
  <c r="C37" i="30"/>
  <c r="C174" i="6" s="1"/>
  <c r="I107" i="31"/>
  <c r="L103" i="31"/>
  <c r="F100" i="31"/>
  <c r="I93" i="31"/>
  <c r="M89" i="31"/>
  <c r="K106" i="31"/>
  <c r="K95" i="31"/>
  <c r="E94" i="33"/>
  <c r="D217" i="20"/>
  <c r="M182" i="23"/>
  <c r="M173" i="23"/>
  <c r="M169" i="23"/>
  <c r="M159" i="23"/>
  <c r="M148" i="23"/>
  <c r="I174" i="24"/>
  <c r="I173" i="24"/>
  <c r="I170" i="24"/>
  <c r="I169" i="24"/>
  <c r="I167" i="24"/>
  <c r="I164" i="24"/>
  <c r="I150" i="24"/>
  <c r="Q139" i="24"/>
  <c r="Q135" i="24"/>
  <c r="Q133" i="24"/>
  <c r="Q130" i="24"/>
  <c r="E160" i="25"/>
  <c r="C135" i="25"/>
  <c r="Q75" i="26"/>
  <c r="Q172" i="6" s="1"/>
  <c r="I74" i="26"/>
  <c r="I171" i="6" s="1"/>
  <c r="K111" i="27"/>
  <c r="F120" i="27"/>
  <c r="F115" i="27"/>
  <c r="J113" i="28"/>
  <c r="J115" i="28"/>
  <c r="J108" i="28"/>
  <c r="B97" i="28"/>
  <c r="B102" i="28"/>
  <c r="B96" i="28"/>
  <c r="B100" i="28"/>
  <c r="G155" i="29"/>
  <c r="Q126" i="29"/>
  <c r="H116" i="29"/>
  <c r="H112" i="29"/>
  <c r="B37" i="30"/>
  <c r="B174" i="6" s="1"/>
  <c r="B34" i="30"/>
  <c r="B35" i="30"/>
  <c r="H107" i="31"/>
  <c r="K103" i="31"/>
  <c r="L89" i="31"/>
  <c r="J108" i="31"/>
  <c r="J95" i="31"/>
  <c r="B93" i="31"/>
  <c r="B119" i="31"/>
  <c r="H107" i="32"/>
  <c r="K158" i="20"/>
  <c r="C200" i="21"/>
  <c r="L173" i="23"/>
  <c r="L169" i="23"/>
  <c r="L159" i="23"/>
  <c r="D147" i="23"/>
  <c r="H174" i="24"/>
  <c r="H173" i="24"/>
  <c r="H170" i="24"/>
  <c r="H167" i="24"/>
  <c r="H164" i="24"/>
  <c r="P170" i="24"/>
  <c r="H150" i="24"/>
  <c r="H145" i="24"/>
  <c r="P152" i="24"/>
  <c r="P139" i="24"/>
  <c r="P130" i="24"/>
  <c r="F203" i="25"/>
  <c r="L149" i="25"/>
  <c r="B135" i="25"/>
  <c r="N77" i="22"/>
  <c r="N168" i="6" s="1"/>
  <c r="J111" i="27"/>
  <c r="M118" i="27"/>
  <c r="M114" i="27"/>
  <c r="E111" i="27"/>
  <c r="M109" i="27"/>
  <c r="E108" i="27"/>
  <c r="H100" i="28"/>
  <c r="Q156" i="28"/>
  <c r="Q149" i="28"/>
  <c r="I113" i="28"/>
  <c r="I108" i="28"/>
  <c r="I139" i="28"/>
  <c r="I137" i="28"/>
  <c r="I99" i="28"/>
  <c r="Q135" i="28"/>
  <c r="F155" i="29"/>
  <c r="O128" i="29"/>
  <c r="G116" i="29"/>
  <c r="F107" i="31"/>
  <c r="J103" i="31"/>
  <c r="K89" i="31"/>
  <c r="I108" i="31"/>
  <c r="Q122" i="32"/>
  <c r="Q104" i="31"/>
  <c r="I95" i="31"/>
  <c r="Q108" i="31"/>
  <c r="Q85" i="31"/>
  <c r="Q90" i="31"/>
  <c r="Q106" i="31"/>
  <c r="Q88" i="31"/>
  <c r="K173" i="23"/>
  <c r="K169" i="23"/>
  <c r="C168" i="23"/>
  <c r="C163" i="23"/>
  <c r="C162" i="23" s="1"/>
  <c r="K159" i="23"/>
  <c r="K148" i="23"/>
  <c r="G174" i="24"/>
  <c r="G173" i="24"/>
  <c r="G170" i="24"/>
  <c r="G169" i="24"/>
  <c r="G167" i="24"/>
  <c r="G159" i="24"/>
  <c r="G150" i="24"/>
  <c r="G148" i="24"/>
  <c r="G145" i="24"/>
  <c r="O139" i="24"/>
  <c r="O135" i="24"/>
  <c r="O133" i="24"/>
  <c r="O130" i="24"/>
  <c r="M157" i="25"/>
  <c r="O56" i="26"/>
  <c r="G74" i="26"/>
  <c r="G171" i="6" s="1"/>
  <c r="G120" i="27"/>
  <c r="G111" i="27"/>
  <c r="L129" i="27"/>
  <c r="L127" i="27"/>
  <c r="L116" i="27"/>
  <c r="H99" i="28"/>
  <c r="P120" i="28"/>
  <c r="P115" i="28"/>
  <c r="H113" i="28"/>
  <c r="H108" i="28"/>
  <c r="E155" i="29"/>
  <c r="F114" i="29"/>
  <c r="H36" i="30"/>
  <c r="I103" i="31"/>
  <c r="J89" i="31"/>
  <c r="N85" i="31"/>
  <c r="H108" i="31"/>
  <c r="H106" i="31"/>
  <c r="H95" i="31"/>
  <c r="H94" i="31"/>
  <c r="P85" i="31"/>
  <c r="P90" i="31"/>
  <c r="P106" i="31"/>
  <c r="P88" i="31"/>
  <c r="H97" i="32"/>
  <c r="J84" i="32"/>
  <c r="J105" i="32"/>
  <c r="I203" i="21"/>
  <c r="J173" i="23"/>
  <c r="J170" i="23"/>
  <c r="J169" i="23"/>
  <c r="J159" i="23"/>
  <c r="J148" i="23"/>
  <c r="F174" i="24"/>
  <c r="F173" i="24"/>
  <c r="F170" i="24"/>
  <c r="F167" i="24"/>
  <c r="F159" i="24"/>
  <c r="F150" i="24"/>
  <c r="F145" i="24"/>
  <c r="N146" i="24"/>
  <c r="F138" i="24"/>
  <c r="L58" i="22"/>
  <c r="L111" i="6" s="1"/>
  <c r="M56" i="26"/>
  <c r="D120" i="27"/>
  <c r="O114" i="27"/>
  <c r="D111" i="27"/>
  <c r="M129" i="28"/>
  <c r="G155" i="28"/>
  <c r="O135" i="28"/>
  <c r="G134" i="28"/>
  <c r="E127" i="29"/>
  <c r="E157" i="29"/>
  <c r="E116" i="29"/>
  <c r="M146" i="29"/>
  <c r="M110" i="29"/>
  <c r="E56" i="26"/>
  <c r="H103" i="31"/>
  <c r="I89" i="31"/>
  <c r="M85" i="31"/>
  <c r="O112" i="33"/>
  <c r="O85" i="31"/>
  <c r="O90" i="31"/>
  <c r="O106" i="31"/>
  <c r="O88" i="31"/>
  <c r="H93" i="32"/>
  <c r="I84" i="32"/>
  <c r="I105" i="32"/>
  <c r="Q93" i="33"/>
  <c r="Q55" i="35"/>
  <c r="B57" i="39"/>
  <c r="P57" i="35"/>
  <c r="I34" i="42"/>
  <c r="I37" i="42"/>
  <c r="I177" i="6" s="1"/>
  <c r="O67" i="35"/>
  <c r="O65" i="35"/>
  <c r="O61" i="35"/>
  <c r="O57" i="35"/>
  <c r="B67" i="36"/>
  <c r="B65" i="36"/>
  <c r="B61" i="36"/>
  <c r="B58" i="36"/>
  <c r="B57" i="36"/>
  <c r="B55" i="36"/>
  <c r="E67" i="40"/>
  <c r="E61" i="40"/>
  <c r="E58" i="40"/>
  <c r="E57" i="40"/>
  <c r="H37" i="42"/>
  <c r="H177" i="6" s="1"/>
  <c r="N61" i="35"/>
  <c r="N58" i="35"/>
  <c r="N57" i="35"/>
  <c r="N52" i="35"/>
  <c r="I73" i="37"/>
  <c r="D67" i="40"/>
  <c r="K57" i="40"/>
  <c r="K67" i="40"/>
  <c r="Q75" i="41"/>
  <c r="O74" i="41"/>
  <c r="O53" i="41"/>
  <c r="O59" i="41"/>
  <c r="O57" i="41"/>
  <c r="E37" i="42"/>
  <c r="E177" i="6" s="1"/>
  <c r="E35" i="42"/>
  <c r="C37" i="38"/>
  <c r="C176" i="6" s="1"/>
  <c r="C35" i="38"/>
  <c r="L64" i="39"/>
  <c r="L63" i="39"/>
  <c r="L60" i="39"/>
  <c r="L75" i="40"/>
  <c r="I57" i="40"/>
  <c r="I36" i="38"/>
  <c r="I61" i="40"/>
  <c r="D37" i="42"/>
  <c r="D177" i="6" s="1"/>
  <c r="D35" i="42"/>
  <c r="P97" i="33"/>
  <c r="H37" i="34"/>
  <c r="H175" i="6" s="1"/>
  <c r="B37" i="38"/>
  <c r="B176" i="6" s="1"/>
  <c r="B34" i="38"/>
  <c r="K64" i="39"/>
  <c r="K63" i="39"/>
  <c r="K60" i="39"/>
  <c r="H57" i="40"/>
  <c r="H67" i="40"/>
  <c r="J63" i="41"/>
  <c r="G57" i="40"/>
  <c r="G67" i="40"/>
  <c r="L53" i="41"/>
  <c r="L74" i="41"/>
  <c r="B37" i="42"/>
  <c r="B177" i="6" s="1"/>
  <c r="B35" i="42"/>
  <c r="K53" i="41"/>
  <c r="K74" i="41"/>
  <c r="C64" i="44"/>
  <c r="C70" i="44"/>
  <c r="C36" i="42"/>
  <c r="E54" i="40"/>
  <c r="E64" i="40"/>
  <c r="E36" i="38"/>
  <c r="E84" i="44"/>
  <c r="I53" i="41"/>
  <c r="I74" i="41"/>
  <c r="M93" i="31"/>
  <c r="O105" i="32"/>
  <c r="O102" i="32"/>
  <c r="O99" i="32"/>
  <c r="O97" i="32"/>
  <c r="O93" i="32"/>
  <c r="I115" i="33"/>
  <c r="K100" i="33"/>
  <c r="K89" i="33"/>
  <c r="Q60" i="35"/>
  <c r="M58" i="35"/>
  <c r="H64" i="36"/>
  <c r="H60" i="36"/>
  <c r="M51" i="37"/>
  <c r="K63" i="40"/>
  <c r="K60" i="40"/>
  <c r="K56" i="40"/>
  <c r="K54" i="40"/>
  <c r="K51" i="40"/>
  <c r="C55" i="40"/>
  <c r="C64" i="40"/>
  <c r="C36" i="38"/>
  <c r="H74" i="41"/>
  <c r="H53" i="41"/>
  <c r="H55" i="41"/>
  <c r="H56" i="41"/>
  <c r="C86" i="44"/>
  <c r="C68" i="43"/>
  <c r="K85" i="44"/>
  <c r="K67" i="43"/>
  <c r="C84" i="44"/>
  <c r="C66" i="43"/>
  <c r="J120" i="28"/>
  <c r="B101" i="28"/>
  <c r="K113" i="29"/>
  <c r="C114" i="29"/>
  <c r="E84" i="31"/>
  <c r="L105" i="31"/>
  <c r="L100" i="31"/>
  <c r="N102" i="32"/>
  <c r="N97" i="32"/>
  <c r="N84" i="32"/>
  <c r="J105" i="33"/>
  <c r="J100" i="33"/>
  <c r="J99" i="33"/>
  <c r="J97" i="33"/>
  <c r="J93" i="33"/>
  <c r="J89" i="33"/>
  <c r="G64" i="36"/>
  <c r="G54" i="36"/>
  <c r="L51" i="37"/>
  <c r="K51" i="37"/>
  <c r="K72" i="37"/>
  <c r="C51" i="40"/>
  <c r="J66" i="40"/>
  <c r="J64" i="40"/>
  <c r="J63" i="40"/>
  <c r="J60" i="40"/>
  <c r="J56" i="40"/>
  <c r="J54" i="40"/>
  <c r="J51" i="40"/>
  <c r="O63" i="41"/>
  <c r="O60" i="41"/>
  <c r="O56" i="41"/>
  <c r="G74" i="41"/>
  <c r="G53" i="41"/>
  <c r="L85" i="43"/>
  <c r="M82" i="44"/>
  <c r="I148" i="29"/>
  <c r="I109" i="27"/>
  <c r="Q143" i="29"/>
  <c r="Q159" i="28"/>
  <c r="I129" i="28"/>
  <c r="I120" i="28"/>
  <c r="B128" i="29"/>
  <c r="J120" i="29"/>
  <c r="K107" i="31"/>
  <c r="K105" i="31"/>
  <c r="C122" i="33"/>
  <c r="K99" i="31"/>
  <c r="C121" i="33"/>
  <c r="K120" i="33"/>
  <c r="M102" i="32"/>
  <c r="M97" i="32"/>
  <c r="Q106" i="33"/>
  <c r="I105" i="33"/>
  <c r="I99" i="33"/>
  <c r="Q94" i="33"/>
  <c r="I93" i="33"/>
  <c r="Q90" i="33"/>
  <c r="I89" i="33"/>
  <c r="M60" i="35"/>
  <c r="F64" i="36"/>
  <c r="M55" i="40"/>
  <c r="I64" i="40"/>
  <c r="I63" i="40"/>
  <c r="I60" i="40"/>
  <c r="I56" i="40"/>
  <c r="I54" i="40"/>
  <c r="I51" i="40"/>
  <c r="N66" i="41"/>
  <c r="N81" i="41"/>
  <c r="N63" i="41"/>
  <c r="N60" i="41"/>
  <c r="N56" i="41"/>
  <c r="F74" i="41"/>
  <c r="F53" i="41"/>
  <c r="F65" i="41"/>
  <c r="H133" i="28"/>
  <c r="H129" i="28"/>
  <c r="H120" i="28"/>
  <c r="P116" i="28"/>
  <c r="P112" i="28"/>
  <c r="H111" i="28"/>
  <c r="P109" i="28"/>
  <c r="H102" i="28"/>
  <c r="I120" i="29"/>
  <c r="Q116" i="29"/>
  <c r="E93" i="31"/>
  <c r="L100" i="32"/>
  <c r="L97" i="32"/>
  <c r="L87" i="32"/>
  <c r="P106" i="33"/>
  <c r="H105" i="33"/>
  <c r="H100" i="33"/>
  <c r="H99" i="33"/>
  <c r="H97" i="33"/>
  <c r="P94" i="33"/>
  <c r="H93" i="33"/>
  <c r="P90" i="33"/>
  <c r="H89" i="33"/>
  <c r="E66" i="36"/>
  <c r="E64" i="36"/>
  <c r="E54" i="36"/>
  <c r="Q55" i="37"/>
  <c r="L55" i="40"/>
  <c r="H64" i="40"/>
  <c r="H63" i="40"/>
  <c r="H60" i="40"/>
  <c r="H56" i="40"/>
  <c r="H54" i="40"/>
  <c r="H51" i="40"/>
  <c r="O55" i="41"/>
  <c r="M60" i="41"/>
  <c r="M56" i="41"/>
  <c r="E53" i="41"/>
  <c r="E74" i="41"/>
  <c r="M51" i="41"/>
  <c r="M72" i="41"/>
  <c r="E81" i="44"/>
  <c r="O101" i="27"/>
  <c r="O96" i="27"/>
  <c r="G120" i="28"/>
  <c r="O118" i="28"/>
  <c r="G115" i="28"/>
  <c r="O114" i="28"/>
  <c r="O148" i="28"/>
  <c r="H120" i="29"/>
  <c r="P116" i="29"/>
  <c r="K97" i="32"/>
  <c r="O106" i="33"/>
  <c r="G105" i="33"/>
  <c r="G99" i="33"/>
  <c r="O94" i="33"/>
  <c r="O90" i="33"/>
  <c r="G89" i="33"/>
  <c r="Q66" i="35"/>
  <c r="Q54" i="35"/>
  <c r="D64" i="36"/>
  <c r="O66" i="37"/>
  <c r="L61" i="40"/>
  <c r="K55" i="40"/>
  <c r="G66" i="40"/>
  <c r="G64" i="40"/>
  <c r="G63" i="40"/>
  <c r="G56" i="40"/>
  <c r="G54" i="40"/>
  <c r="G51" i="40"/>
  <c r="L60" i="41"/>
  <c r="L56" i="41"/>
  <c r="F133" i="28"/>
  <c r="N127" i="28"/>
  <c r="F120" i="28"/>
  <c r="N118" i="28"/>
  <c r="N116" i="28"/>
  <c r="F115" i="28"/>
  <c r="N114" i="28"/>
  <c r="F111" i="28"/>
  <c r="N109" i="28"/>
  <c r="F108" i="28"/>
  <c r="F100" i="28"/>
  <c r="O116" i="29"/>
  <c r="G100" i="29"/>
  <c r="M37" i="30"/>
  <c r="M174" i="6" s="1"/>
  <c r="P103" i="31"/>
  <c r="H97" i="31"/>
  <c r="P91" i="31"/>
  <c r="J100" i="32"/>
  <c r="J99" i="32"/>
  <c r="J87" i="32"/>
  <c r="B87" i="32"/>
  <c r="N106" i="33"/>
  <c r="F105" i="33"/>
  <c r="F99" i="33"/>
  <c r="F97" i="33"/>
  <c r="N94" i="33"/>
  <c r="F93" i="33"/>
  <c r="N90" i="33"/>
  <c r="F89" i="33"/>
  <c r="N88" i="33"/>
  <c r="P64" i="35"/>
  <c r="L66" i="37"/>
  <c r="G63" i="37"/>
  <c r="G60" i="37"/>
  <c r="G56" i="37"/>
  <c r="K61" i="40"/>
  <c r="I55" i="40"/>
  <c r="K56" i="41"/>
  <c r="B76" i="44"/>
  <c r="M101" i="27"/>
  <c r="M96" i="27"/>
  <c r="E101" i="27"/>
  <c r="E120" i="28"/>
  <c r="M118" i="28"/>
  <c r="E115" i="28"/>
  <c r="M114" i="28"/>
  <c r="M148" i="28"/>
  <c r="E138" i="28"/>
  <c r="F120" i="29"/>
  <c r="N114" i="29"/>
  <c r="O103" i="31"/>
  <c r="O91" i="31"/>
  <c r="I99" i="32"/>
  <c r="Q95" i="32"/>
  <c r="Q88" i="32"/>
  <c r="I87" i="32"/>
  <c r="M106" i="33"/>
  <c r="E105" i="33"/>
  <c r="E99" i="33"/>
  <c r="E97" i="33"/>
  <c r="M90" i="33"/>
  <c r="M66" i="35"/>
  <c r="O54" i="35"/>
  <c r="F63" i="37"/>
  <c r="H55" i="40"/>
  <c r="J60" i="41"/>
  <c r="J56" i="41"/>
  <c r="C68" i="44"/>
  <c r="D133" i="28"/>
  <c r="D120" i="28"/>
  <c r="L118" i="28"/>
  <c r="L116" i="28"/>
  <c r="D115" i="28"/>
  <c r="L114" i="28"/>
  <c r="D111" i="28"/>
  <c r="L109" i="28"/>
  <c r="D108" i="28"/>
  <c r="D100" i="28"/>
  <c r="D95" i="28" s="1"/>
  <c r="M116" i="29"/>
  <c r="M114" i="29"/>
  <c r="E100" i="29"/>
  <c r="N106" i="31"/>
  <c r="F102" i="31"/>
  <c r="N95" i="31"/>
  <c r="N94" i="31"/>
  <c r="N88" i="31"/>
  <c r="P103" i="32"/>
  <c r="H100" i="32"/>
  <c r="H87" i="32"/>
  <c r="P85" i="32"/>
  <c r="L106" i="33"/>
  <c r="D105" i="33"/>
  <c r="D97" i="33"/>
  <c r="L94" i="33"/>
  <c r="L90" i="33"/>
  <c r="L88" i="33"/>
  <c r="N66" i="35"/>
  <c r="N64" i="35"/>
  <c r="N63" i="35"/>
  <c r="N60" i="35"/>
  <c r="N54" i="35"/>
  <c r="E63" i="37"/>
  <c r="E60" i="37"/>
  <c r="E56" i="37"/>
  <c r="E54" i="37"/>
  <c r="E75" i="37"/>
  <c r="C60" i="40"/>
  <c r="G55" i="40"/>
  <c r="L89" i="44"/>
  <c r="L89" i="43"/>
  <c r="L87" i="44"/>
  <c r="L87" i="43"/>
  <c r="K101" i="27"/>
  <c r="C101" i="27"/>
  <c r="K118" i="28"/>
  <c r="C115" i="28"/>
  <c r="K114" i="28"/>
  <c r="C147" i="28"/>
  <c r="L114" i="29"/>
  <c r="E97" i="31"/>
  <c r="M123" i="32"/>
  <c r="E102" i="31"/>
  <c r="G102" i="32"/>
  <c r="G100" i="32"/>
  <c r="O95" i="32"/>
  <c r="O88" i="32"/>
  <c r="G87" i="32"/>
  <c r="O85" i="32"/>
  <c r="K106" i="33"/>
  <c r="C105" i="33"/>
  <c r="C99" i="33"/>
  <c r="C97" i="33"/>
  <c r="C93" i="33"/>
  <c r="M64" i="35"/>
  <c r="M54" i="35"/>
  <c r="E55" i="37"/>
  <c r="D63" i="37"/>
  <c r="D60" i="37"/>
  <c r="D56" i="37"/>
  <c r="D54" i="37"/>
  <c r="D75" i="37"/>
  <c r="G37" i="38"/>
  <c r="G176" i="6" s="1"/>
  <c r="C85" i="44"/>
  <c r="C67" i="43"/>
  <c r="B133" i="28"/>
  <c r="J118" i="28"/>
  <c r="K114" i="29"/>
  <c r="C100" i="29"/>
  <c r="K102" i="29"/>
  <c r="L108" i="31"/>
  <c r="L90" i="31"/>
  <c r="L88" i="31"/>
  <c r="D84" i="31"/>
  <c r="F100" i="32"/>
  <c r="F93" i="32"/>
  <c r="F87" i="32"/>
  <c r="N85" i="32"/>
  <c r="J106" i="33"/>
  <c r="B105" i="33"/>
  <c r="B99" i="33"/>
  <c r="B97" i="33"/>
  <c r="J94" i="33"/>
  <c r="B93" i="33"/>
  <c r="J90" i="33"/>
  <c r="J88" i="33"/>
  <c r="L64" i="35"/>
  <c r="L63" i="35"/>
  <c r="L60" i="35"/>
  <c r="G74" i="37"/>
  <c r="D55" i="37"/>
  <c r="C63" i="37"/>
  <c r="C56" i="37"/>
  <c r="C54" i="37"/>
  <c r="C75" i="37"/>
  <c r="E67" i="39"/>
  <c r="E61" i="39"/>
  <c r="E58" i="39"/>
  <c r="E57" i="39"/>
  <c r="C66" i="44"/>
  <c r="Q87" i="51"/>
  <c r="E78" i="52"/>
  <c r="O57" i="48"/>
  <c r="E77" i="52"/>
  <c r="C73" i="45"/>
  <c r="J37" i="50"/>
  <c r="J179" i="6" s="1"/>
  <c r="N67" i="44"/>
  <c r="G76" i="45"/>
  <c r="C53" i="48"/>
  <c r="E76" i="52"/>
  <c r="C68" i="45"/>
  <c r="E88" i="52"/>
  <c r="I53" i="47"/>
  <c r="I75" i="48"/>
  <c r="Q74" i="48"/>
  <c r="I68" i="48"/>
  <c r="K70" i="49"/>
  <c r="C72" i="44"/>
  <c r="D73" i="45"/>
  <c r="D72" i="45"/>
  <c r="D68" i="45"/>
  <c r="D37" i="46"/>
  <c r="D178" i="6" s="1"/>
  <c r="J62" i="47"/>
  <c r="L56" i="49"/>
  <c r="Q80" i="51"/>
  <c r="Q89" i="51"/>
  <c r="Q81" i="51"/>
  <c r="Q76" i="51"/>
  <c r="E89" i="52"/>
  <c r="E81" i="52"/>
  <c r="B72" i="44"/>
  <c r="C72" i="45"/>
  <c r="I59" i="47"/>
  <c r="I57" i="47"/>
  <c r="I55" i="47"/>
  <c r="O62" i="48"/>
  <c r="O59" i="48"/>
  <c r="O52" i="48"/>
  <c r="P81" i="51"/>
  <c r="E87" i="52"/>
  <c r="D81" i="52"/>
  <c r="I62" i="47"/>
  <c r="C55" i="49"/>
  <c r="C81" i="52"/>
  <c r="C80" i="52"/>
  <c r="G88" i="45"/>
  <c r="I61" i="47"/>
  <c r="I77" i="48"/>
  <c r="B81" i="52"/>
  <c r="I52" i="47"/>
  <c r="E77" i="48"/>
  <c r="P58" i="49"/>
  <c r="O89" i="45"/>
  <c r="M35" i="50"/>
  <c r="I60" i="41"/>
  <c r="F52" i="47"/>
  <c r="D62" i="47"/>
  <c r="E76" i="48"/>
  <c r="O69" i="49"/>
  <c r="L58" i="49"/>
  <c r="K54" i="49"/>
  <c r="K87" i="51"/>
  <c r="K81" i="51"/>
  <c r="E85" i="52"/>
  <c r="Q87" i="53"/>
  <c r="Q78" i="53"/>
  <c r="O51" i="35"/>
  <c r="C66" i="36"/>
  <c r="C64" i="36"/>
  <c r="C63" i="36"/>
  <c r="C60" i="36"/>
  <c r="C56" i="36"/>
  <c r="C54" i="36"/>
  <c r="C51" i="36"/>
  <c r="P65" i="37"/>
  <c r="P37" i="38"/>
  <c r="P176" i="6" s="1"/>
  <c r="F64" i="39"/>
  <c r="F63" i="39"/>
  <c r="F60" i="39"/>
  <c r="F66" i="40"/>
  <c r="F64" i="40"/>
  <c r="F63" i="40"/>
  <c r="F60" i="40"/>
  <c r="F56" i="40"/>
  <c r="F54" i="40"/>
  <c r="F51" i="40"/>
  <c r="P63" i="43"/>
  <c r="L76" i="44"/>
  <c r="M71" i="45"/>
  <c r="E75" i="48"/>
  <c r="Q73" i="48"/>
  <c r="N69" i="49"/>
  <c r="K58" i="49"/>
  <c r="H54" i="49"/>
  <c r="N106" i="52"/>
  <c r="P87" i="53"/>
  <c r="B64" i="36"/>
  <c r="B63" i="36"/>
  <c r="B60" i="36"/>
  <c r="B51" i="36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O73" i="43"/>
  <c r="C76" i="44"/>
  <c r="K76" i="44"/>
  <c r="I84" i="45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N73" i="43"/>
  <c r="B70" i="44"/>
  <c r="B67" i="44"/>
  <c r="B64" i="44"/>
  <c r="J76" i="44"/>
  <c r="H84" i="45"/>
  <c r="K68" i="45"/>
  <c r="N72" i="47"/>
  <c r="G62" i="48"/>
  <c r="O61" i="48"/>
  <c r="O56" i="48"/>
  <c r="J71" i="49"/>
  <c r="F89" i="51"/>
  <c r="H87" i="51"/>
  <c r="P85" i="51"/>
  <c r="H81" i="51"/>
  <c r="D85" i="52"/>
  <c r="D74" i="52"/>
  <c r="N87" i="53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51" i="35"/>
  <c r="G67" i="36"/>
  <c r="G61" i="36"/>
  <c r="G57" i="36"/>
  <c r="G52" i="36"/>
  <c r="D65" i="37"/>
  <c r="L65" i="37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L57" i="41"/>
  <c r="L55" i="41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51" i="35"/>
  <c r="F61" i="36"/>
  <c r="F57" i="36"/>
  <c r="C57" i="37"/>
  <c r="K65" i="37"/>
  <c r="I67" i="39"/>
  <c r="I61" i="39"/>
  <c r="I58" i="39"/>
  <c r="I57" i="39"/>
  <c r="I65" i="40"/>
  <c r="I58" i="40"/>
  <c r="I72" i="41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Q88" i="51"/>
  <c r="J78" i="5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F75" i="49"/>
  <c r="F71" i="49"/>
  <c r="P61" i="49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H90" i="52"/>
  <c r="J87" i="53"/>
  <c r="J80" i="53"/>
  <c r="Q60" i="37"/>
  <c r="G61" i="39"/>
  <c r="G58" i="39"/>
  <c r="G57" i="39"/>
  <c r="G65" i="40"/>
  <c r="G61" i="40"/>
  <c r="G58" i="40"/>
  <c r="I55" i="41"/>
  <c r="Q85" i="44"/>
  <c r="I66" i="43"/>
  <c r="M73" i="44"/>
  <c r="Q69" i="48"/>
  <c r="B62" i="48"/>
  <c r="M61" i="49"/>
  <c r="N60" i="49"/>
  <c r="G104" i="51"/>
  <c r="C87" i="51"/>
  <c r="C78" i="51"/>
  <c r="O89" i="52"/>
  <c r="O87" i="52"/>
  <c r="O81" i="52"/>
  <c r="O80" i="52"/>
  <c r="I87" i="53"/>
  <c r="Q77" i="53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P55" i="41"/>
  <c r="P90" i="44"/>
  <c r="P85" i="44"/>
  <c r="D67" i="44"/>
  <c r="C60" i="47"/>
  <c r="I60" i="48"/>
  <c r="I73" i="48"/>
  <c r="I70" i="48"/>
  <c r="M60" i="49"/>
  <c r="J90" i="51"/>
  <c r="J82" i="51"/>
  <c r="J74" i="51"/>
  <c r="F106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I51" i="6" s="1"/>
  <c r="I128" i="6" s="1"/>
  <c r="O59" i="10"/>
  <c r="M59" i="10"/>
  <c r="G59" i="10"/>
  <c r="G46" i="10"/>
  <c r="G51" i="6" s="1"/>
  <c r="G128" i="6" s="1"/>
  <c r="I59" i="10"/>
  <c r="F46" i="10"/>
  <c r="C60" i="10"/>
  <c r="E59" i="10"/>
  <c r="E46" i="10"/>
  <c r="L51" i="6"/>
  <c r="D46" i="10"/>
  <c r="O47" i="6"/>
  <c r="O38" i="6"/>
  <c r="K29" i="6"/>
  <c r="C59" i="10"/>
  <c r="C46" i="10"/>
  <c r="B53" i="6"/>
  <c r="B65" i="10"/>
  <c r="B154" i="6" s="1"/>
  <c r="B46" i="10"/>
  <c r="K59" i="10"/>
  <c r="K46" i="10"/>
  <c r="K51" i="6" s="1"/>
  <c r="K128" i="6" s="1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M131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K183" i="16"/>
  <c r="O87" i="6"/>
  <c r="J66" i="10"/>
  <c r="J155" i="6" s="1"/>
  <c r="K123" i="11"/>
  <c r="N139" i="12"/>
  <c r="N103" i="1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H98" i="11" s="1"/>
  <c r="Q129" i="12"/>
  <c r="B99" i="12"/>
  <c r="J152" i="12"/>
  <c r="J122" i="12"/>
  <c r="K152" i="13"/>
  <c r="O138" i="13"/>
  <c r="O136" i="13"/>
  <c r="O129" i="13"/>
  <c r="B86" i="14"/>
  <c r="N7" i="6"/>
  <c r="N131" i="6" s="1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P167" i="15" s="1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O183" i="17" s="1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O220" i="17"/>
  <c r="O160" i="15"/>
  <c r="Q213" i="16"/>
  <c r="B195" i="16"/>
  <c r="C188" i="16"/>
  <c r="G183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O158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L85" i="14"/>
  <c r="C187" i="15"/>
  <c r="D164" i="15"/>
  <c r="D158" i="15" s="1"/>
  <c r="C162" i="15"/>
  <c r="C160" i="15"/>
  <c r="J220" i="16"/>
  <c r="J164" i="15"/>
  <c r="L213" i="16"/>
  <c r="C174" i="16"/>
  <c r="K158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183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H183" i="17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9" i="15"/>
  <c r="L186" i="16"/>
  <c r="B176" i="16"/>
  <c r="K211" i="16"/>
  <c r="G240" i="17"/>
  <c r="Q243" i="17"/>
  <c r="Q187" i="17"/>
  <c r="I169" i="17"/>
  <c r="I231" i="17"/>
  <c r="O163" i="17"/>
  <c r="G160" i="17"/>
  <c r="G222" i="17"/>
  <c r="Q160" i="17"/>
  <c r="Q158" i="17" s="1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P200" i="17" s="1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P176" i="16"/>
  <c r="P167" i="16" s="1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O176" i="16"/>
  <c r="O167" i="16" s="1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G175" i="19" s="1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I194" i="19" s="1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4" i="20" s="1"/>
  <c r="I198" i="20"/>
  <c r="Q182" i="20"/>
  <c r="Q179" i="20"/>
  <c r="Q188" i="20"/>
  <c r="D241" i="17"/>
  <c r="D183" i="17"/>
  <c r="P174" i="17"/>
  <c r="N224" i="17"/>
  <c r="N162" i="17"/>
  <c r="B223" i="17"/>
  <c r="B161" i="17"/>
  <c r="F221" i="17"/>
  <c r="F159" i="17"/>
  <c r="F158" i="17" s="1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157" i="20" s="1"/>
  <c r="L215" i="20"/>
  <c r="F77" i="22"/>
  <c r="F168" i="6" s="1"/>
  <c r="F69" i="22"/>
  <c r="K211" i="23"/>
  <c r="K175" i="23"/>
  <c r="O166" i="23"/>
  <c r="O206" i="23"/>
  <c r="O194" i="23"/>
  <c r="O146" i="23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J183" i="17" s="1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G78" i="18" s="1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F162" i="24" s="1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129" i="24" s="1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N129" i="24" s="1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I129" i="23" s="1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E169" i="25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O123" i="28" s="1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95" i="28" s="1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07" i="28" s="1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G107" i="28" s="1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E107" i="28" s="1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23" i="28" s="1"/>
  <c r="H155" i="28"/>
  <c r="C154" i="29"/>
  <c r="C124" i="29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P95" i="28" s="1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51" i="47" s="1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D50" i="37" s="1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O107" i="29" s="1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C107" i="29" s="1"/>
  <c r="M108" i="29"/>
  <c r="M107" i="29" s="1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M123" i="29" s="1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H83" i="31" s="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J156" i="29"/>
  <c r="E144" i="29"/>
  <c r="Q122" i="33"/>
  <c r="E118" i="33"/>
  <c r="N103" i="32"/>
  <c r="N100" i="32"/>
  <c r="P89" i="32"/>
  <c r="P86" i="32"/>
  <c r="P83" i="32" s="1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N83" i="32" s="1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B62" i="45" s="1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G62" i="44" s="1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N50" i="41" s="1"/>
  <c r="O66" i="41"/>
  <c r="O50" i="41" s="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G51" i="47" s="1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H62" i="45" s="1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50" i="41" s="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G62" i="45" s="1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50" i="41" s="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M72" i="51" s="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G157" i="19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B194" i="19" s="1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O157" i="20"/>
  <c r="P93" i="6"/>
  <c r="B10" i="7"/>
  <c r="I115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J115" i="12"/>
  <c r="N63" i="10"/>
  <c r="N145" i="12"/>
  <c r="F63" i="10"/>
  <c r="F145" i="12"/>
  <c r="B183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F194" i="19" s="1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33" i="6"/>
  <c r="E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B15" i="7"/>
  <c r="M115" i="11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F183" i="17"/>
  <c r="D167" i="17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B175" i="19" s="1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33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Q200" i="16"/>
  <c r="M200" i="16"/>
  <c r="I200" i="16"/>
  <c r="E200" i="16"/>
  <c r="Q167" i="16"/>
  <c r="M167" i="16"/>
  <c r="I167" i="16"/>
  <c r="I183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Q158" i="16" s="1"/>
  <c r="M158" i="16"/>
  <c r="I159" i="16"/>
  <c r="E158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O115" i="11"/>
  <c r="K115" i="11"/>
  <c r="G115" i="11"/>
  <c r="O98" i="11"/>
  <c r="K98" i="11"/>
  <c r="P115" i="12"/>
  <c r="H115" i="12"/>
  <c r="D115" i="12"/>
  <c r="P98" i="12"/>
  <c r="L98" i="12"/>
  <c r="H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I200" i="15"/>
  <c r="I183" i="15"/>
  <c r="Q167" i="15"/>
  <c r="M167" i="15"/>
  <c r="E167" i="15"/>
  <c r="Q158" i="15"/>
  <c r="M158" i="15"/>
  <c r="I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7" i="6" s="1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O157" i="19"/>
  <c r="P175" i="20"/>
  <c r="G157" i="20"/>
  <c r="Q50" i="10"/>
  <c r="M50" i="10"/>
  <c r="I50" i="10"/>
  <c r="E50" i="10"/>
  <c r="Q51" i="6"/>
  <c r="Q128" i="6" s="1"/>
  <c r="M51" i="6"/>
  <c r="M128" i="6" s="1"/>
  <c r="E51" i="6"/>
  <c r="E128" i="6" s="1"/>
  <c r="M57" i="10"/>
  <c r="I61" i="10"/>
  <c r="J115" i="11"/>
  <c r="F115" i="11"/>
  <c r="B115" i="11"/>
  <c r="F98" i="11"/>
  <c r="B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115" i="12"/>
  <c r="G115" i="12"/>
  <c r="C115" i="12"/>
  <c r="O98" i="12"/>
  <c r="K98" i="12"/>
  <c r="N100" i="14"/>
  <c r="N161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L200" i="15"/>
  <c r="H200" i="15"/>
  <c r="D200" i="15"/>
  <c r="L183" i="15"/>
  <c r="D183" i="15"/>
  <c r="L167" i="15"/>
  <c r="H167" i="15"/>
  <c r="P158" i="15"/>
  <c r="L158" i="15"/>
  <c r="H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L183" i="16"/>
  <c r="H183" i="16"/>
  <c r="D183" i="16"/>
  <c r="P158" i="16"/>
  <c r="L158" i="16"/>
  <c r="H158" i="16"/>
  <c r="D158" i="16"/>
  <c r="D227" i="17"/>
  <c r="K96" i="18"/>
  <c r="O90" i="18"/>
  <c r="O242" i="19"/>
  <c r="C231" i="19"/>
  <c r="G223" i="19"/>
  <c r="G215" i="19"/>
  <c r="D175" i="20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D53" i="10"/>
  <c r="O50" i="10"/>
  <c r="K50" i="10"/>
  <c r="G50" i="10"/>
  <c r="C50" i="10"/>
  <c r="O51" i="6"/>
  <c r="O128" i="6" s="1"/>
  <c r="C51" i="6"/>
  <c r="C57" i="10"/>
  <c r="L115" i="11"/>
  <c r="D115" i="11"/>
  <c r="P98" i="11"/>
  <c r="D98" i="11"/>
  <c r="E115" i="12"/>
  <c r="Q98" i="12"/>
  <c r="M98" i="12"/>
  <c r="I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80" i="14"/>
  <c r="H6" i="6"/>
  <c r="H130" i="6" s="1"/>
  <c r="H80" i="14"/>
  <c r="D6" i="6"/>
  <c r="D130" i="6" s="1"/>
  <c r="D80" i="14"/>
  <c r="J200" i="15"/>
  <c r="F200" i="15"/>
  <c r="B200" i="15"/>
  <c r="N183" i="15"/>
  <c r="F183" i="15"/>
  <c r="N167" i="15"/>
  <c r="J167" i="15"/>
  <c r="J158" i="15"/>
  <c r="F158" i="15"/>
  <c r="B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L200" i="16"/>
  <c r="H200" i="16"/>
  <c r="D200" i="16"/>
  <c r="L167" i="16"/>
  <c r="H167" i="16"/>
  <c r="D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Q194" i="19"/>
  <c r="K157" i="19"/>
  <c r="N243" i="20"/>
  <c r="C157" i="20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M172" i="19"/>
  <c r="I172" i="19"/>
  <c r="E172" i="19"/>
  <c r="E157" i="19"/>
  <c r="O194" i="20"/>
  <c r="K194" i="20"/>
  <c r="J194" i="21"/>
  <c r="O194" i="21"/>
  <c r="K194" i="21"/>
  <c r="K181" i="21"/>
  <c r="K187" i="21"/>
  <c r="K226" i="21"/>
  <c r="K80" i="18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C162" i="24"/>
  <c r="Q162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K200" i="15"/>
  <c r="C200" i="15"/>
  <c r="O183" i="15"/>
  <c r="K183" i="15"/>
  <c r="G183" i="15"/>
  <c r="C183" i="15"/>
  <c r="O167" i="15"/>
  <c r="G167" i="15"/>
  <c r="C167" i="15"/>
  <c r="O158" i="15"/>
  <c r="G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J200" i="16"/>
  <c r="F200" i="16"/>
  <c r="B200" i="16"/>
  <c r="N183" i="16"/>
  <c r="J183" i="16"/>
  <c r="F183" i="16"/>
  <c r="B183" i="16"/>
  <c r="N167" i="16"/>
  <c r="J167" i="16"/>
  <c r="N158" i="16"/>
  <c r="J158" i="16"/>
  <c r="F158" i="16"/>
  <c r="B158" i="16"/>
  <c r="H257" i="17"/>
  <c r="H256" i="17"/>
  <c r="H255" i="17"/>
  <c r="H254" i="17"/>
  <c r="H237" i="17"/>
  <c r="H236" i="17"/>
  <c r="H234" i="17"/>
  <c r="H216" i="17"/>
  <c r="G183" i="17"/>
  <c r="C183" i="17"/>
  <c r="H181" i="17"/>
  <c r="K158" i="17"/>
  <c r="C158" i="17"/>
  <c r="I94" i="18"/>
  <c r="M89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P157" i="20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K166" i="21"/>
  <c r="C166" i="21"/>
  <c r="O222" i="21"/>
  <c r="K222" i="21"/>
  <c r="G165" i="21"/>
  <c r="C222" i="21"/>
  <c r="O164" i="21"/>
  <c r="O221" i="21"/>
  <c r="K164" i="21"/>
  <c r="G221" i="21"/>
  <c r="C164" i="21"/>
  <c r="O162" i="21"/>
  <c r="O219" i="21"/>
  <c r="K219" i="21"/>
  <c r="G162" i="21"/>
  <c r="C219" i="21"/>
  <c r="C68" i="22"/>
  <c r="C191" i="23"/>
  <c r="M129" i="23"/>
  <c r="E129" i="23"/>
  <c r="P203" i="24"/>
  <c r="G162" i="24"/>
  <c r="Q183" i="17"/>
  <c r="M183" i="17"/>
  <c r="E183" i="17"/>
  <c r="M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K175" i="19"/>
  <c r="P194" i="20"/>
  <c r="G175" i="20"/>
  <c r="C175" i="20"/>
  <c r="P58" i="22"/>
  <c r="P111" i="6" s="1"/>
  <c r="D58" i="22"/>
  <c r="D111" i="6" s="1"/>
  <c r="D76" i="22"/>
  <c r="D167" i="6" s="1"/>
  <c r="O202" i="23"/>
  <c r="B143" i="23"/>
  <c r="Q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O162" i="24"/>
  <c r="N58" i="22"/>
  <c r="N111" i="6" s="1"/>
  <c r="N76" i="22"/>
  <c r="N167" i="6" s="1"/>
  <c r="L107" i="27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Q162" i="23"/>
  <c r="I162" i="23"/>
  <c r="E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L194" i="19"/>
  <c r="H194" i="19"/>
  <c r="D194" i="19"/>
  <c r="L175" i="19"/>
  <c r="H175" i="19"/>
  <c r="D175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94" i="20"/>
  <c r="M194" i="20"/>
  <c r="Q175" i="20"/>
  <c r="M175" i="20"/>
  <c r="E175" i="20"/>
  <c r="Q157" i="20"/>
  <c r="M157" i="20"/>
  <c r="I157" i="20"/>
  <c r="E157" i="20"/>
  <c r="K244" i="21"/>
  <c r="G243" i="21"/>
  <c r="C242" i="21"/>
  <c r="C232" i="21"/>
  <c r="J70" i="22"/>
  <c r="J69" i="22"/>
  <c r="J68" i="22"/>
  <c r="E68" i="22"/>
  <c r="H58" i="22"/>
  <c r="H111" i="6" s="1"/>
  <c r="Q55" i="22"/>
  <c r="M55" i="22"/>
  <c r="I55" i="22"/>
  <c r="E55" i="22"/>
  <c r="D50" i="22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B107" i="27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M143" i="23"/>
  <c r="I143" i="23"/>
  <c r="F210" i="24"/>
  <c r="B200" i="24"/>
  <c r="F188" i="24"/>
  <c r="N185" i="24"/>
  <c r="Q71" i="26"/>
  <c r="Q143" i="28"/>
  <c r="Q70" i="26"/>
  <c r="Q133" i="28"/>
  <c r="Q194" i="21"/>
  <c r="I194" i="21"/>
  <c r="E194" i="21"/>
  <c r="N55" i="22"/>
  <c r="J55" i="22"/>
  <c r="F55" i="22"/>
  <c r="B55" i="22"/>
  <c r="N50" i="22"/>
  <c r="N64" i="6" s="1"/>
  <c r="N137" i="6" s="1"/>
  <c r="J50" i="22"/>
  <c r="F50" i="22"/>
  <c r="F75" i="22" s="1"/>
  <c r="F166" i="6" s="1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B143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P107" i="27"/>
  <c r="F108" i="27"/>
  <c r="P123" i="27"/>
  <c r="L123" i="27"/>
  <c r="H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K123" i="29"/>
  <c r="E123" i="29"/>
  <c r="K83" i="31"/>
  <c r="C83" i="31"/>
  <c r="M121" i="32"/>
  <c r="M60" i="22"/>
  <c r="M148" i="25"/>
  <c r="M160" i="25"/>
  <c r="M191" i="25"/>
  <c r="M200" i="25"/>
  <c r="M154" i="25"/>
  <c r="E60" i="22"/>
  <c r="E152" i="25"/>
  <c r="E157" i="25"/>
  <c r="Q95" i="27"/>
  <c r="I95" i="27"/>
  <c r="L83" i="32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E187" i="25"/>
  <c r="M59" i="22"/>
  <c r="M112" i="6" s="1"/>
  <c r="M134" i="25"/>
  <c r="M137" i="25"/>
  <c r="M139" i="25"/>
  <c r="M136" i="25"/>
  <c r="M138" i="25"/>
  <c r="M141" i="25"/>
  <c r="M180" i="25"/>
  <c r="Q123" i="27"/>
  <c r="I123" i="27"/>
  <c r="N107" i="27"/>
  <c r="H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E107" i="29"/>
  <c r="Q83" i="31"/>
  <c r="M83" i="31"/>
  <c r="E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G50" i="35"/>
  <c r="N67" i="35"/>
  <c r="N82" i="36"/>
  <c r="N82" i="35"/>
  <c r="J67" i="35"/>
  <c r="J82" i="35"/>
  <c r="J66" i="35"/>
  <c r="J81" i="35"/>
  <c r="J81" i="36"/>
  <c r="B66" i="35"/>
  <c r="B81" i="35"/>
  <c r="Q50" i="36"/>
  <c r="J83" i="32"/>
  <c r="F83" i="32"/>
  <c r="B83" i="32"/>
  <c r="K50" i="35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Q107" i="27" s="1"/>
  <c r="M112" i="27"/>
  <c r="I112" i="27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B123" i="28"/>
  <c r="N107" i="28"/>
  <c r="J107" i="28"/>
  <c r="B107" i="28"/>
  <c r="N95" i="28"/>
  <c r="J95" i="28"/>
  <c r="F95" i="28"/>
  <c r="B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83" i="33" s="1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123" i="28"/>
  <c r="L123" i="28"/>
  <c r="D123" i="28"/>
  <c r="L107" i="28"/>
  <c r="D107" i="28"/>
  <c r="L95" i="28"/>
  <c r="H95" i="28"/>
  <c r="O123" i="29"/>
  <c r="C123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I107" i="29"/>
  <c r="M95" i="29"/>
  <c r="E95" i="29"/>
  <c r="J35" i="30"/>
  <c r="B121" i="31"/>
  <c r="B117" i="31"/>
  <c r="B83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P50" i="37"/>
  <c r="M80" i="37"/>
  <c r="Q79" i="37"/>
  <c r="M79" i="37"/>
  <c r="M78" i="37"/>
  <c r="I78" i="37"/>
  <c r="M77" i="37"/>
  <c r="M76" i="37"/>
  <c r="M71" i="37"/>
  <c r="N35" i="38"/>
  <c r="F35" i="38"/>
  <c r="N50" i="40"/>
  <c r="J50" i="40"/>
  <c r="F50" i="40"/>
  <c r="Q123" i="29"/>
  <c r="I123" i="29"/>
  <c r="G107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C62" i="43"/>
  <c r="E62" i="44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O6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P62" i="45"/>
  <c r="L51" i="48"/>
  <c r="D51" i="48"/>
  <c r="P50" i="40"/>
  <c r="L50" i="40"/>
  <c r="D50" i="40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O62" i="44"/>
  <c r="C89" i="45"/>
  <c r="C87" i="45"/>
  <c r="C86" i="45"/>
  <c r="C85" i="45"/>
  <c r="C80" i="45"/>
  <c r="F62" i="45"/>
  <c r="H51" i="49"/>
  <c r="M80" i="39"/>
  <c r="M79" i="39"/>
  <c r="M78" i="39"/>
  <c r="Q81" i="40"/>
  <c r="Q50" i="40"/>
  <c r="M50" i="40"/>
  <c r="I50" i="40"/>
  <c r="J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62" i="44"/>
  <c r="F62" i="44"/>
  <c r="B62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G51" i="48"/>
  <c r="E55" i="48"/>
  <c r="E72" i="48"/>
  <c r="E53" i="48"/>
  <c r="E70" i="48"/>
  <c r="M69" i="48"/>
  <c r="M52" i="48"/>
  <c r="E52" i="48"/>
  <c r="E51" i="48" s="1"/>
  <c r="E69" i="48"/>
  <c r="M51" i="49"/>
  <c r="E51" i="49"/>
  <c r="Q64" i="49"/>
  <c r="Q77" i="49"/>
  <c r="I64" i="49"/>
  <c r="I77" i="49"/>
  <c r="Q58" i="49"/>
  <c r="Q75" i="49"/>
  <c r="I58" i="49"/>
  <c r="I51" i="49" s="1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M62" i="45"/>
  <c r="I62" i="45"/>
  <c r="E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51" i="48" s="1"/>
  <c r="K70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N72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G37" i="50"/>
  <c r="G179" i="6" s="1"/>
  <c r="Q35" i="50"/>
  <c r="E35" i="50"/>
  <c r="Q34" i="50"/>
  <c r="M34" i="50"/>
  <c r="I34" i="50"/>
  <c r="E34" i="50"/>
  <c r="O86" i="51"/>
  <c r="I74" i="51"/>
  <c r="I72" i="51" s="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P72" i="52"/>
  <c r="L72" i="52"/>
  <c r="J72" i="51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64" i="10"/>
  <c r="L153" i="6" s="1"/>
  <c r="L98" i="6"/>
  <c r="D103" i="6"/>
  <c r="D104" i="6"/>
  <c r="N51" i="6"/>
  <c r="N58" i="10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72" i="14"/>
  <c r="D101" i="6" s="1"/>
  <c r="D100" i="14"/>
  <c r="D161" i="6" s="1"/>
  <c r="L98" i="14"/>
  <c r="L159" i="6" s="1"/>
  <c r="D98" i="14"/>
  <c r="D159" i="6" s="1"/>
  <c r="D97" i="14"/>
  <c r="D158" i="6" s="1"/>
  <c r="P75" i="22"/>
  <c r="P166" i="6" s="1"/>
  <c r="H75" i="22"/>
  <c r="B107" i="29"/>
  <c r="Q42" i="6"/>
  <c r="M42" i="6"/>
  <c r="I42" i="6"/>
  <c r="E42" i="6"/>
  <c r="Q39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I123" i="28"/>
  <c r="E123" i="28"/>
  <c r="O95" i="28"/>
  <c r="G95" i="28"/>
  <c r="P107" i="29"/>
  <c r="H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J56" i="26" s="1"/>
  <c r="J115" i="6" s="1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F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D64" i="6"/>
  <c r="D137" i="6" s="1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I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P102" i="29"/>
  <c r="L102" i="29"/>
  <c r="H102" i="29"/>
  <c r="D102" i="29"/>
  <c r="P100" i="29"/>
  <c r="L100" i="29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C83" i="32"/>
  <c r="B122" i="33"/>
  <c r="N112" i="33"/>
  <c r="C42" i="6"/>
  <c r="O39" i="6"/>
  <c r="K39" i="6"/>
  <c r="G39" i="6"/>
  <c r="C39" i="6"/>
  <c r="O30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K123" i="28"/>
  <c r="G123" i="28"/>
  <c r="C123" i="28"/>
  <c r="M95" i="28"/>
  <c r="I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D83" i="31"/>
  <c r="B118" i="6"/>
  <c r="B116" i="6"/>
  <c r="F68" i="6"/>
  <c r="F141" i="6" s="1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O107" i="28"/>
  <c r="K107" i="28"/>
  <c r="C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P143" i="24"/>
  <c r="P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K50" i="37"/>
  <c r="G50" i="37"/>
  <c r="C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H92" i="18"/>
  <c r="H102" i="18"/>
  <c r="H165" i="6" s="1"/>
  <c r="D92" i="18"/>
  <c r="D102" i="18"/>
  <c r="D165" i="6" s="1"/>
  <c r="P91" i="18"/>
  <c r="L91" i="18"/>
  <c r="H91" i="18"/>
  <c r="D91" i="18"/>
  <c r="D101" i="18"/>
  <c r="D164" i="6" s="1"/>
  <c r="P90" i="18"/>
  <c r="L90" i="18"/>
  <c r="H90" i="18"/>
  <c r="H100" i="18"/>
  <c r="H163" i="6" s="1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C158" i="25"/>
  <c r="O200" i="25"/>
  <c r="K200" i="25"/>
  <c r="G200" i="25"/>
  <c r="C200" i="25"/>
  <c r="O199" i="25"/>
  <c r="K199" i="25"/>
  <c r="G199" i="25"/>
  <c r="C199" i="25"/>
  <c r="O151" i="25"/>
  <c r="O198" i="25"/>
  <c r="K198" i="25"/>
  <c r="G198" i="25"/>
  <c r="C150" i="25"/>
  <c r="C198" i="25"/>
  <c r="O196" i="25"/>
  <c r="K196" i="25"/>
  <c r="G196" i="25"/>
  <c r="C196" i="25"/>
  <c r="O137" i="25"/>
  <c r="K141" i="25"/>
  <c r="G138" i="25"/>
  <c r="G141" i="25"/>
  <c r="C141" i="25"/>
  <c r="O188" i="25"/>
  <c r="K188" i="25"/>
  <c r="G188" i="25"/>
  <c r="C188" i="25"/>
  <c r="C138" i="25"/>
  <c r="C137" i="25"/>
  <c r="O187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O107" i="27"/>
  <c r="K107" i="27"/>
  <c r="G107" i="27"/>
  <c r="O95" i="27"/>
  <c r="K95" i="27"/>
  <c r="G95" i="27"/>
  <c r="C95" i="27"/>
  <c r="O158" i="29"/>
  <c r="O158" i="27"/>
  <c r="K158" i="29"/>
  <c r="K158" i="27"/>
  <c r="K153" i="27" s="1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I51" i="48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Q72" i="51"/>
  <c r="E72" i="51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G51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E51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N62" i="45" l="1"/>
  <c r="F157" i="19"/>
  <c r="C194" i="21"/>
  <c r="H143" i="24"/>
  <c r="I50" i="36"/>
  <c r="J62" i="45"/>
  <c r="B194" i="21"/>
  <c r="H183" i="15"/>
  <c r="C51" i="47"/>
  <c r="O51" i="48"/>
  <c r="Q62" i="45"/>
  <c r="C50" i="36"/>
  <c r="D62" i="45"/>
  <c r="L83" i="31"/>
  <c r="I83" i="32"/>
  <c r="O83" i="33"/>
  <c r="M50" i="35"/>
  <c r="Q129" i="24"/>
  <c r="C107" i="27"/>
  <c r="D51" i="49"/>
  <c r="O158" i="17"/>
  <c r="K175" i="20"/>
  <c r="E167" i="16"/>
  <c r="G158" i="17"/>
  <c r="H158" i="17"/>
  <c r="M226" i="19"/>
  <c r="E158" i="15"/>
  <c r="P183" i="15"/>
  <c r="I115" i="12"/>
  <c r="K115" i="12"/>
  <c r="M115" i="12"/>
  <c r="Q183" i="15"/>
  <c r="Q115" i="12"/>
  <c r="F167" i="15"/>
  <c r="L98" i="11"/>
  <c r="Q98" i="11"/>
  <c r="N98" i="12"/>
  <c r="N115" i="12"/>
  <c r="L115" i="12"/>
  <c r="K72" i="51"/>
  <c r="M62" i="44"/>
  <c r="O51" i="49"/>
  <c r="J62" i="44"/>
  <c r="K62" i="44"/>
  <c r="G83" i="32"/>
  <c r="I83" i="31"/>
  <c r="E162" i="24"/>
  <c r="Q107" i="28"/>
  <c r="D123" i="27"/>
  <c r="D129" i="24"/>
  <c r="J143" i="23"/>
  <c r="M162" i="23"/>
  <c r="O175" i="20"/>
  <c r="B158" i="17"/>
  <c r="B167" i="15"/>
  <c r="I62" i="43"/>
  <c r="B75" i="22"/>
  <c r="B166" i="6" s="1"/>
  <c r="G94" i="18"/>
  <c r="C51" i="48"/>
  <c r="B50" i="41"/>
  <c r="E83" i="33"/>
  <c r="L50" i="37"/>
  <c r="M143" i="24"/>
  <c r="H194" i="21"/>
  <c r="P157" i="19"/>
  <c r="G194" i="19"/>
  <c r="C194" i="20"/>
  <c r="I98" i="11"/>
  <c r="H107" i="28"/>
  <c r="M107" i="27"/>
  <c r="N200" i="16"/>
  <c r="F107" i="28"/>
  <c r="G83" i="33"/>
  <c r="H50" i="40"/>
  <c r="K50" i="40"/>
  <c r="O83" i="31"/>
  <c r="E50" i="41"/>
  <c r="D107" i="27"/>
  <c r="J107" i="27"/>
  <c r="K158" i="15"/>
  <c r="Q50" i="41"/>
  <c r="E50" i="37"/>
  <c r="P50" i="41"/>
  <c r="F50" i="41"/>
  <c r="I50" i="37"/>
  <c r="Q183" i="16"/>
  <c r="I62" i="44"/>
  <c r="F56" i="26"/>
  <c r="F115" i="6" s="1"/>
  <c r="M50" i="36"/>
  <c r="K200" i="16"/>
  <c r="H162" i="24"/>
  <c r="I162" i="24"/>
  <c r="J162" i="24"/>
  <c r="L162" i="24"/>
  <c r="L143" i="24"/>
  <c r="M162" i="24"/>
  <c r="C143" i="24"/>
  <c r="D162" i="24"/>
  <c r="G143" i="23"/>
  <c r="F194" i="21"/>
  <c r="F143" i="23"/>
  <c r="N143" i="23"/>
  <c r="L95" i="29"/>
  <c r="N158" i="17"/>
  <c r="N98" i="11"/>
  <c r="G98" i="11"/>
  <c r="C115" i="11"/>
  <c r="M98" i="11"/>
  <c r="H115" i="11"/>
  <c r="K42" i="6"/>
  <c r="M200" i="15"/>
  <c r="N158" i="15"/>
  <c r="Q200" i="15"/>
  <c r="B183" i="15"/>
  <c r="N64" i="10"/>
  <c r="N153" i="6" s="1"/>
  <c r="N157" i="20"/>
  <c r="K107" i="29"/>
  <c r="Q95" i="28"/>
  <c r="E95" i="27"/>
  <c r="G115" i="6"/>
  <c r="G123" i="29"/>
  <c r="L158" i="17"/>
  <c r="B157" i="19"/>
  <c r="Q50" i="35"/>
  <c r="P115" i="11"/>
  <c r="B72" i="52"/>
  <c r="N51" i="47"/>
  <c r="I71" i="39"/>
  <c r="J98" i="11"/>
  <c r="J88" i="18"/>
  <c r="H72" i="53"/>
  <c r="H83" i="33"/>
  <c r="Q143" i="23"/>
  <c r="I183" i="17"/>
  <c r="M72" i="52"/>
  <c r="L83" i="33"/>
  <c r="P130" i="6"/>
  <c r="P194" i="21"/>
  <c r="J72" i="52"/>
  <c r="H72" i="52"/>
  <c r="D72" i="52"/>
  <c r="E72" i="52"/>
  <c r="G72" i="51"/>
  <c r="C72" i="51"/>
  <c r="Q51" i="49"/>
  <c r="N51" i="49"/>
  <c r="P51" i="49"/>
  <c r="P51" i="48"/>
  <c r="J51" i="47"/>
  <c r="I51" i="47"/>
  <c r="Q51" i="47"/>
  <c r="L62" i="45"/>
  <c r="C62" i="44"/>
  <c r="L62" i="44"/>
  <c r="L80" i="43"/>
  <c r="K62" i="43"/>
  <c r="E62" i="43"/>
  <c r="M50" i="41"/>
  <c r="L50" i="41"/>
  <c r="H50" i="41"/>
  <c r="E50" i="40"/>
  <c r="B50" i="40"/>
  <c r="G50" i="40"/>
  <c r="Q50" i="37"/>
  <c r="E50" i="36"/>
  <c r="O50" i="36"/>
  <c r="K50" i="36"/>
  <c r="G50" i="36"/>
  <c r="B50" i="35"/>
  <c r="O50" i="35"/>
  <c r="F39" i="6"/>
  <c r="D83" i="33"/>
  <c r="C83" i="33"/>
  <c r="K83" i="32"/>
  <c r="H83" i="32"/>
  <c r="E83" i="32"/>
  <c r="Q83" i="32"/>
  <c r="M83" i="32"/>
  <c r="O83" i="32"/>
  <c r="N83" i="31"/>
  <c r="G83" i="31"/>
  <c r="J83" i="31"/>
  <c r="F73" i="26"/>
  <c r="F170" i="6" s="1"/>
  <c r="D56" i="26"/>
  <c r="D115" i="6" s="1"/>
  <c r="F123" i="29"/>
  <c r="J123" i="29"/>
  <c r="Q107" i="29"/>
  <c r="K75" i="26"/>
  <c r="K172" i="6" s="1"/>
  <c r="P56" i="26"/>
  <c r="P115" i="6" s="1"/>
  <c r="D107" i="29"/>
  <c r="P123" i="29"/>
  <c r="C95" i="28"/>
  <c r="Q123" i="28"/>
  <c r="J39" i="6"/>
  <c r="Q143" i="27"/>
  <c r="M76" i="22"/>
  <c r="M167" i="6" s="1"/>
  <c r="M129" i="24"/>
  <c r="G129" i="24"/>
  <c r="F129" i="24"/>
  <c r="G143" i="24"/>
  <c r="O129" i="24"/>
  <c r="K143" i="24"/>
  <c r="L129" i="24"/>
  <c r="Q143" i="24"/>
  <c r="B162" i="24"/>
  <c r="D143" i="24"/>
  <c r="N143" i="24"/>
  <c r="I143" i="24"/>
  <c r="K129" i="24"/>
  <c r="B129" i="24"/>
  <c r="E143" i="24"/>
  <c r="C129" i="24"/>
  <c r="I129" i="24"/>
  <c r="O143" i="24"/>
  <c r="J129" i="24"/>
  <c r="E129" i="24"/>
  <c r="D129" i="23"/>
  <c r="K143" i="23"/>
  <c r="E143" i="23"/>
  <c r="H143" i="23"/>
  <c r="O143" i="23"/>
  <c r="L129" i="23"/>
  <c r="L143" i="23"/>
  <c r="J162" i="23"/>
  <c r="P129" i="23"/>
  <c r="D143" i="23"/>
  <c r="B39" i="6"/>
  <c r="O191" i="23"/>
  <c r="D30" i="6"/>
  <c r="L194" i="21"/>
  <c r="M194" i="21"/>
  <c r="L102" i="18"/>
  <c r="L165" i="6" s="1"/>
  <c r="E194" i="20"/>
  <c r="G194" i="20"/>
  <c r="I175" i="20"/>
  <c r="L175" i="20"/>
  <c r="P175" i="19"/>
  <c r="P194" i="19"/>
  <c r="H157" i="19"/>
  <c r="Q157" i="19"/>
  <c r="D157" i="19"/>
  <c r="M157" i="19"/>
  <c r="E194" i="19"/>
  <c r="F175" i="19"/>
  <c r="M194" i="19"/>
  <c r="L157" i="19"/>
  <c r="G99" i="18"/>
  <c r="G162" i="6" s="1"/>
  <c r="C200" i="17"/>
  <c r="N183" i="17"/>
  <c r="P158" i="17"/>
  <c r="F200" i="17"/>
  <c r="P167" i="17"/>
  <c r="B167" i="16"/>
  <c r="P200" i="16"/>
  <c r="G167" i="16"/>
  <c r="G158" i="16"/>
  <c r="M183" i="16"/>
  <c r="F167" i="16"/>
  <c r="P200" i="15"/>
  <c r="G200" i="15"/>
  <c r="D167" i="15"/>
  <c r="J183" i="15"/>
  <c r="N200" i="15"/>
  <c r="C158" i="15"/>
  <c r="M183" i="15"/>
  <c r="I167" i="15"/>
  <c r="Q85" i="14"/>
  <c r="C98" i="12"/>
  <c r="E98" i="12"/>
  <c r="B115" i="12"/>
  <c r="F98" i="12"/>
  <c r="D98" i="12"/>
  <c r="F115" i="12"/>
  <c r="B98" i="12"/>
  <c r="G98" i="12"/>
  <c r="C98" i="11"/>
  <c r="Q115" i="11"/>
  <c r="N115" i="11"/>
  <c r="G42" i="6"/>
  <c r="Q115" i="6"/>
  <c r="N72" i="52"/>
  <c r="Q76" i="26"/>
  <c r="Q173" i="6" s="1"/>
  <c r="Q118" i="6"/>
  <c r="D206" i="17"/>
  <c r="E200" i="17"/>
  <c r="H15" i="9"/>
  <c r="I26" i="8"/>
  <c r="I5" i="8" s="1"/>
  <c r="L15" i="7"/>
  <c r="K134" i="25"/>
  <c r="M175" i="21"/>
  <c r="N83" i="33"/>
  <c r="L130" i="6"/>
  <c r="C175" i="19"/>
  <c r="J73" i="26"/>
  <c r="J170" i="6" s="1"/>
  <c r="J68" i="6"/>
  <c r="J141" i="6" s="1"/>
  <c r="F10" i="9"/>
  <c r="L50" i="36"/>
  <c r="C148" i="25"/>
  <c r="G160" i="25"/>
  <c r="B123" i="29"/>
  <c r="K167" i="17"/>
  <c r="J143" i="24"/>
  <c r="D216" i="17"/>
  <c r="I75" i="26"/>
  <c r="I172" i="6" s="1"/>
  <c r="I15" i="9"/>
  <c r="J10" i="8"/>
  <c r="H26" i="8"/>
  <c r="H5" i="8" s="1"/>
  <c r="N26" i="9"/>
  <c r="N5" i="9" s="1"/>
  <c r="N51" i="9" s="1"/>
  <c r="Q26" i="9"/>
  <c r="N50" i="37"/>
  <c r="M26" i="7"/>
  <c r="M5" i="7" s="1"/>
  <c r="K15" i="9"/>
  <c r="K5" i="9" s="1"/>
  <c r="E10" i="7"/>
  <c r="L26" i="9"/>
  <c r="L5" i="9" s="1"/>
  <c r="N26" i="8"/>
  <c r="Q15" i="7"/>
  <c r="P26" i="9"/>
  <c r="P5" i="9" s="1"/>
  <c r="K47" i="9"/>
  <c r="F62" i="43"/>
  <c r="M51" i="48"/>
  <c r="G157" i="21"/>
  <c r="K167" i="16"/>
  <c r="J26" i="9"/>
  <c r="N10" i="8"/>
  <c r="K136" i="25"/>
  <c r="B157" i="20"/>
  <c r="M123" i="27"/>
  <c r="E115" i="6"/>
  <c r="K56" i="26"/>
  <c r="C10" i="8"/>
  <c r="I107" i="27"/>
  <c r="E143" i="25"/>
  <c r="H62" i="44"/>
  <c r="N194" i="19"/>
  <c r="G10" i="8"/>
  <c r="G15" i="8"/>
  <c r="F72" i="52"/>
  <c r="M72" i="53"/>
  <c r="O173" i="21"/>
  <c r="O62" i="45"/>
  <c r="D15" i="9"/>
  <c r="M10" i="9"/>
  <c r="F26" i="8"/>
  <c r="D10" i="7"/>
  <c r="K137" i="25"/>
  <c r="G150" i="25"/>
  <c r="M33" i="6"/>
  <c r="J15" i="9"/>
  <c r="I10" i="9"/>
  <c r="P15" i="8"/>
  <c r="C10" i="7"/>
  <c r="O167" i="25"/>
  <c r="E175" i="19"/>
  <c r="J157" i="20"/>
  <c r="P62" i="44"/>
  <c r="K62" i="45"/>
  <c r="N15" i="8"/>
  <c r="P26" i="8"/>
  <c r="E26" i="8"/>
  <c r="O26" i="9"/>
  <c r="O5" i="9" s="1"/>
  <c r="K138" i="25"/>
  <c r="K150" i="25"/>
  <c r="Q167" i="17"/>
  <c r="C175" i="21"/>
  <c r="J99" i="14"/>
  <c r="J160" i="6" s="1"/>
  <c r="L26" i="8"/>
  <c r="E26" i="9"/>
  <c r="J26" i="8"/>
  <c r="D15" i="7"/>
  <c r="J15" i="7"/>
  <c r="O138" i="25"/>
  <c r="F50" i="37"/>
  <c r="F95" i="27"/>
  <c r="D95" i="27"/>
  <c r="M175" i="19"/>
  <c r="Q26" i="8"/>
  <c r="Q10" i="7"/>
  <c r="Q62" i="44"/>
  <c r="D10" i="9"/>
  <c r="F15" i="8"/>
  <c r="K15" i="8"/>
  <c r="Q50" i="39"/>
  <c r="P129" i="25"/>
  <c r="C152" i="25"/>
  <c r="L104" i="6"/>
  <c r="M58" i="22"/>
  <c r="M75" i="22" s="1"/>
  <c r="M166" i="6" s="1"/>
  <c r="H95" i="27"/>
  <c r="J33" i="6"/>
  <c r="G194" i="21"/>
  <c r="D157" i="20"/>
  <c r="P183" i="17"/>
  <c r="L10" i="8"/>
  <c r="P10" i="7"/>
  <c r="J51" i="49"/>
  <c r="G139" i="25"/>
  <c r="D95" i="29"/>
  <c r="N56" i="26"/>
  <c r="N115" i="6" s="1"/>
  <c r="E129" i="25"/>
  <c r="G129" i="23"/>
  <c r="M153" i="27"/>
  <c r="O15" i="8"/>
  <c r="O5" i="8" s="1"/>
  <c r="O41" i="8" s="1"/>
  <c r="J10" i="9"/>
  <c r="E15" i="8"/>
  <c r="C154" i="25"/>
  <c r="P101" i="18"/>
  <c r="P164" i="6" s="1"/>
  <c r="L95" i="27"/>
  <c r="D80" i="43"/>
  <c r="F26" i="9"/>
  <c r="G26" i="9"/>
  <c r="J15" i="8"/>
  <c r="K139" i="25"/>
  <c r="K100" i="18"/>
  <c r="K163" i="6" s="1"/>
  <c r="J194" i="20"/>
  <c r="Q15" i="8"/>
  <c r="D26" i="8"/>
  <c r="H10" i="9"/>
  <c r="Q129" i="25"/>
  <c r="B50" i="37"/>
  <c r="P95" i="27"/>
  <c r="B129" i="23"/>
  <c r="K78" i="18"/>
  <c r="K107" i="6" s="1"/>
  <c r="O165" i="21"/>
  <c r="I157" i="19"/>
  <c r="N175" i="19"/>
  <c r="C129" i="23"/>
  <c r="O200" i="16"/>
  <c r="O115" i="6"/>
  <c r="I56" i="26"/>
  <c r="I73" i="26" s="1"/>
  <c r="I170" i="6" s="1"/>
  <c r="C26" i="9"/>
  <c r="C5" i="9" s="1"/>
  <c r="Q10" i="9"/>
  <c r="N15" i="7"/>
  <c r="J10" i="7"/>
  <c r="N10" i="7"/>
  <c r="B62" i="43"/>
  <c r="O139" i="25"/>
  <c r="C173" i="25"/>
  <c r="C33" i="6"/>
  <c r="I33" i="6"/>
  <c r="C157" i="19"/>
  <c r="M115" i="6"/>
  <c r="B56" i="26"/>
  <c r="B115" i="6" s="1"/>
  <c r="D205" i="17"/>
  <c r="H26" i="9"/>
  <c r="G10" i="9"/>
  <c r="B200" i="17"/>
  <c r="D50" i="35"/>
  <c r="C176" i="25"/>
  <c r="H56" i="26"/>
  <c r="H115" i="6" s="1"/>
  <c r="Q143" i="25"/>
  <c r="B51" i="47"/>
  <c r="J175" i="20"/>
  <c r="H175" i="20"/>
  <c r="C183" i="16"/>
  <c r="D207" i="17"/>
  <c r="M26" i="8"/>
  <c r="M5" i="8" s="1"/>
  <c r="K10" i="8"/>
  <c r="C99" i="18"/>
  <c r="C162" i="6" s="1"/>
  <c r="F83" i="33"/>
  <c r="O166" i="21"/>
  <c r="G50" i="41"/>
  <c r="G162" i="23"/>
  <c r="F15" i="9"/>
  <c r="G15" i="9"/>
  <c r="I26" i="9"/>
  <c r="D15" i="8"/>
  <c r="Q10" i="8"/>
  <c r="M26" i="9"/>
  <c r="D50" i="36"/>
  <c r="L56" i="26"/>
  <c r="L115" i="6" s="1"/>
  <c r="J157" i="19"/>
  <c r="E10" i="9"/>
  <c r="K10" i="7"/>
  <c r="E15" i="7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E26" i="7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O157" i="21" s="1"/>
  <c r="C134" i="25"/>
  <c r="C129" i="25" s="1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J101" i="6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103" i="6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N95" i="14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K99" i="18" l="1"/>
  <c r="K162" i="6" s="1"/>
  <c r="O129" i="25"/>
  <c r="K129" i="25"/>
  <c r="K73" i="26"/>
  <c r="K170" i="6" s="1"/>
  <c r="K5" i="8"/>
  <c r="K44" i="8" s="1"/>
  <c r="L5" i="8"/>
  <c r="L42" i="8" s="1"/>
  <c r="H73" i="26"/>
  <c r="H170" i="6" s="1"/>
  <c r="O162" i="25"/>
  <c r="C143" i="25"/>
  <c r="C162" i="25"/>
  <c r="E5" i="8"/>
  <c r="E47" i="8" s="1"/>
  <c r="Q5" i="9"/>
  <c r="Q53" i="9" s="1"/>
  <c r="G5" i="8"/>
  <c r="G41" i="8" s="1"/>
  <c r="Q26" i="7"/>
  <c r="Q5" i="7" s="1"/>
  <c r="I5" i="9"/>
  <c r="I53" i="9" s="1"/>
  <c r="J5" i="9"/>
  <c r="J52" i="9" s="1"/>
  <c r="D5" i="9"/>
  <c r="D52" i="9" s="1"/>
  <c r="E5" i="9"/>
  <c r="E52" i="9" s="1"/>
  <c r="H5" i="9"/>
  <c r="H52" i="9" s="1"/>
  <c r="F5" i="9"/>
  <c r="F51" i="9" s="1"/>
  <c r="B5" i="8"/>
  <c r="B41" i="8" s="1"/>
  <c r="D5" i="8"/>
  <c r="D47" i="8" s="1"/>
  <c r="J5" i="8"/>
  <c r="J45" i="8" s="1"/>
  <c r="O42" i="8"/>
  <c r="O47" i="8"/>
  <c r="O45" i="8"/>
  <c r="O43" i="8"/>
  <c r="O44" i="8"/>
  <c r="I26" i="7"/>
  <c r="I5" i="7" s="1"/>
  <c r="C26" i="7"/>
  <c r="C5" i="7" s="1"/>
  <c r="C41" i="7" s="1"/>
  <c r="K26" i="7"/>
  <c r="K5" i="7" s="1"/>
  <c r="K46" i="7" s="1"/>
  <c r="K53" i="9"/>
  <c r="K52" i="9"/>
  <c r="K51" i="9"/>
  <c r="G5" i="9"/>
  <c r="G51" i="9" s="1"/>
  <c r="M5" i="9"/>
  <c r="M51" i="9" s="1"/>
  <c r="M42" i="8"/>
  <c r="M45" i="8"/>
  <c r="M46" i="8"/>
  <c r="M47" i="8"/>
  <c r="M41" i="8"/>
  <c r="M44" i="8"/>
  <c r="M43" i="8"/>
  <c r="C5" i="8"/>
  <c r="C47" i="8" s="1"/>
  <c r="K46" i="8"/>
  <c r="N5" i="8"/>
  <c r="N46" i="8" s="1"/>
  <c r="F5" i="8"/>
  <c r="F41" i="8" s="1"/>
  <c r="P5" i="8"/>
  <c r="K45" i="8"/>
  <c r="K43" i="8"/>
  <c r="Q5" i="8"/>
  <c r="Q41" i="8" s="1"/>
  <c r="K47" i="8"/>
  <c r="E46" i="8"/>
  <c r="E45" i="8"/>
  <c r="E44" i="8"/>
  <c r="H43" i="8"/>
  <c r="H44" i="8"/>
  <c r="C52" i="9"/>
  <c r="C51" i="9"/>
  <c r="C53" i="9"/>
  <c r="O53" i="9"/>
  <c r="O51" i="9"/>
  <c r="O52" i="9"/>
  <c r="E162" i="25"/>
  <c r="G129" i="25"/>
  <c r="O143" i="25"/>
  <c r="I115" i="6"/>
  <c r="D200" i="17"/>
  <c r="K143" i="25"/>
  <c r="O46" i="8"/>
  <c r="K41" i="8"/>
  <c r="G162" i="25"/>
  <c r="K115" i="6"/>
  <c r="E5" i="7"/>
  <c r="N50" i="6"/>
  <c r="O26" i="7"/>
  <c r="O5" i="7" s="1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L101" i="6"/>
  <c r="L95" i="14"/>
  <c r="H50" i="6"/>
  <c r="E114" i="6"/>
  <c r="E78" i="22"/>
  <c r="E169" i="6" s="1"/>
  <c r="G143" i="25"/>
  <c r="D50" i="6"/>
  <c r="E58" i="22"/>
  <c r="K162" i="25"/>
  <c r="F50" i="6"/>
  <c r="N52" i="9"/>
  <c r="K50" i="6"/>
  <c r="N166" i="6"/>
  <c r="M50" i="6"/>
  <c r="O101" i="18"/>
  <c r="O164" i="6" s="1"/>
  <c r="O109" i="6"/>
  <c r="J50" i="6"/>
  <c r="P50" i="6"/>
  <c r="H47" i="8"/>
  <c r="H42" i="8"/>
  <c r="H45" i="8"/>
  <c r="H41" i="8"/>
  <c r="O78" i="18"/>
  <c r="O100" i="18"/>
  <c r="O163" i="6" s="1"/>
  <c r="O108" i="6"/>
  <c r="Q141" i="6"/>
  <c r="Q50" i="6"/>
  <c r="O175" i="21"/>
  <c r="G50" i="6"/>
  <c r="M45" i="7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K98" i="6"/>
  <c r="K64" i="10"/>
  <c r="K153" i="6" s="1"/>
  <c r="O58" i="22"/>
  <c r="O76" i="22"/>
  <c r="O167" i="6" s="1"/>
  <c r="O112" i="6"/>
  <c r="N107" i="6"/>
  <c r="N97" i="6" s="1"/>
  <c r="N53" i="9"/>
  <c r="K77" i="22"/>
  <c r="K168" i="6" s="1"/>
  <c r="K113" i="6"/>
  <c r="K58" i="22"/>
  <c r="K76" i="22"/>
  <c r="K167" i="6" s="1"/>
  <c r="K112" i="6"/>
  <c r="K97" i="14"/>
  <c r="K158" i="6" s="1"/>
  <c r="K103" i="6"/>
  <c r="K72" i="14"/>
  <c r="P53" i="9"/>
  <c r="Q97" i="14"/>
  <c r="Q158" i="6" s="1"/>
  <c r="Q103" i="6"/>
  <c r="Q72" i="14"/>
  <c r="B107" i="6"/>
  <c r="N156" i="6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L50" i="6"/>
  <c r="C97" i="14"/>
  <c r="C158" i="6" s="1"/>
  <c r="C103" i="6"/>
  <c r="C72" i="14"/>
  <c r="F107" i="6"/>
  <c r="B9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Q107" i="6"/>
  <c r="Q99" i="18"/>
  <c r="Q162" i="6" s="1"/>
  <c r="I111" i="6"/>
  <c r="I75" i="22"/>
  <c r="I166" i="6" s="1"/>
  <c r="M97" i="14"/>
  <c r="M158" i="6" s="1"/>
  <c r="M103" i="6"/>
  <c r="M72" i="14"/>
  <c r="H46" i="8"/>
  <c r="E97" i="14"/>
  <c r="E158" i="6" s="1"/>
  <c r="E103" i="6"/>
  <c r="E72" i="14"/>
  <c r="C77" i="22"/>
  <c r="C168" i="6" s="1"/>
  <c r="C113" i="6"/>
  <c r="M47" i="7"/>
  <c r="B5" i="9"/>
  <c r="B52" i="9" s="1"/>
  <c r="J107" i="6"/>
  <c r="J97" i="6" s="1"/>
  <c r="L46" i="8" l="1"/>
  <c r="J42" i="8"/>
  <c r="E41" i="8"/>
  <c r="E43" i="8"/>
  <c r="D41" i="8"/>
  <c r="L47" i="8"/>
  <c r="L44" i="8"/>
  <c r="L43" i="8"/>
  <c r="L41" i="8"/>
  <c r="L45" i="8"/>
  <c r="D46" i="8"/>
  <c r="E42" i="8"/>
  <c r="J41" i="8"/>
  <c r="K42" i="8"/>
  <c r="K40" i="8" s="1"/>
  <c r="J44" i="8"/>
  <c r="Q51" i="9"/>
  <c r="Q52" i="9"/>
  <c r="G52" i="9"/>
  <c r="G43" i="8"/>
  <c r="G47" i="8"/>
  <c r="G44" i="8"/>
  <c r="G46" i="8"/>
  <c r="G45" i="8"/>
  <c r="G42" i="8"/>
  <c r="E51" i="9"/>
  <c r="J51" i="9"/>
  <c r="I52" i="9"/>
  <c r="F52" i="9"/>
  <c r="J53" i="9"/>
  <c r="I51" i="9"/>
  <c r="K46" i="9"/>
  <c r="E53" i="9"/>
  <c r="F53" i="9"/>
  <c r="B45" i="8"/>
  <c r="O40" i="8"/>
  <c r="J47" i="8"/>
  <c r="B47" i="8"/>
  <c r="B43" i="8"/>
  <c r="D42" i="8"/>
  <c r="B46" i="8"/>
  <c r="D51" i="9"/>
  <c r="D53" i="9"/>
  <c r="F97" i="6"/>
  <c r="Q46" i="9"/>
  <c r="M40" i="8"/>
  <c r="E40" i="8"/>
  <c r="D43" i="8"/>
  <c r="B44" i="8"/>
  <c r="B42" i="8"/>
  <c r="N41" i="8"/>
  <c r="D44" i="8"/>
  <c r="J43" i="8"/>
  <c r="D45" i="8"/>
  <c r="F47" i="7"/>
  <c r="O47" i="7"/>
  <c r="K47" i="7"/>
  <c r="C46" i="7"/>
  <c r="K42" i="7"/>
  <c r="O46" i="9"/>
  <c r="K45" i="7"/>
  <c r="C44" i="7"/>
  <c r="K43" i="7"/>
  <c r="K44" i="7"/>
  <c r="C45" i="7"/>
  <c r="C47" i="7"/>
  <c r="K41" i="7"/>
  <c r="C42" i="7"/>
  <c r="C43" i="7"/>
  <c r="M53" i="9"/>
  <c r="M46" i="9" s="1"/>
  <c r="M52" i="9"/>
  <c r="J46" i="8"/>
  <c r="F44" i="8"/>
  <c r="F42" i="8"/>
  <c r="F47" i="8"/>
  <c r="N43" i="8"/>
  <c r="G53" i="9"/>
  <c r="C46" i="9"/>
  <c r="F45" i="8"/>
  <c r="Q45" i="8"/>
  <c r="N42" i="8"/>
  <c r="N45" i="8"/>
  <c r="C41" i="8"/>
  <c r="N47" i="8"/>
  <c r="Q47" i="8"/>
  <c r="Q46" i="8"/>
  <c r="Q44" i="8"/>
  <c r="Q43" i="8"/>
  <c r="F43" i="8"/>
  <c r="C44" i="8"/>
  <c r="C43" i="8"/>
  <c r="N44" i="8"/>
  <c r="Q42" i="8"/>
  <c r="C46" i="8"/>
  <c r="F46" i="8"/>
  <c r="C42" i="8"/>
  <c r="C45" i="8"/>
  <c r="O41" i="7"/>
  <c r="O42" i="7"/>
  <c r="N47" i="7"/>
  <c r="O43" i="7"/>
  <c r="O44" i="7"/>
  <c r="O45" i="7"/>
  <c r="O46" i="7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N46" i="9"/>
  <c r="H40" i="8"/>
  <c r="E75" i="22"/>
  <c r="E166" i="6" s="1"/>
  <c r="E111" i="6"/>
  <c r="M42" i="7"/>
  <c r="M46" i="7"/>
  <c r="L156" i="6"/>
  <c r="E47" i="7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I46" i="9" l="1"/>
  <c r="L40" i="8"/>
  <c r="G40" i="8"/>
  <c r="J46" i="9"/>
  <c r="K97" i="6"/>
  <c r="E46" i="9"/>
  <c r="G46" i="9"/>
  <c r="E97" i="6"/>
  <c r="E152" i="6" s="1"/>
  <c r="F46" i="9"/>
  <c r="D46" i="9"/>
  <c r="J40" i="8"/>
  <c r="D40" i="8"/>
  <c r="B40" i="8"/>
  <c r="F152" i="6"/>
  <c r="C40" i="8"/>
  <c r="C40" i="7"/>
  <c r="K40" i="7"/>
  <c r="F40" i="8"/>
  <c r="Q40" i="8"/>
  <c r="O40" i="7"/>
  <c r="N40" i="8"/>
  <c r="O97" i="6"/>
  <c r="L152" i="6"/>
  <c r="C97" i="6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B46" i="9"/>
  <c r="M152" i="6"/>
  <c r="J40" i="7"/>
  <c r="H40" i="7"/>
  <c r="P46" i="9"/>
  <c r="D40" i="7"/>
  <c r="P40" i="8"/>
  <c r="L46" i="9"/>
  <c r="K152" i="6"/>
  <c r="F40" i="7"/>
  <c r="P40" i="7"/>
  <c r="L40" i="7"/>
  <c r="C152" i="6" l="1"/>
  <c r="O152" i="6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<sst xmlns="http://schemas.openxmlformats.org/spreadsheetml/2006/main" count="5361" uniqueCount="397">
  <si>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</si>
  <si>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</si>
  <si>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</si>
  <si>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</si>
  <si>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</si>
  <si>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</si>
  <si>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</si>
  <si>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</si>
  <si>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</si>
  <si>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</si>
  <si>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</si>
  <si>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</si>
  <si>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</si>
  <si>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</si>
  <si>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</si>
  <si>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</si>
  <si>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</si>
  <si>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</si>
  <si>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</si>
  <si>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</si>
  <si>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</si>
  <si>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</si>
  <si>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</si>
  <si>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</si>
  <si>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</si>
  <si>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</si>
  <si>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</si>
  <si>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</si>
  <si>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</si>
  <si>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</si>
  <si>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</si>
  <si>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</si>
  <si>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</si>
  <si>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</si>
  <si>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</si>
  <si>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</si>
  <si>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</si>
  <si>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</si>
  <si>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</si>
  <si>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</si>
  <si>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</si>
  <si>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</si>
  <si>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</si>
  <si>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</si>
  <si>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</si>
  <si>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</si>
  <si>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</si>
  <si>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</si>
  <si>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</si>
  <si>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</si>
  <si>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</si>
  <si>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</si>
  <si>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</si>
  <si>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</si>
  <si>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</si>
  <si>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</si>
  <si>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</si>
  <si>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</si>
  <si>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</si>
  <si>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</si>
  <si>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</si>
  <si>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</si>
  <si>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</si>
  <si>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</si>
  <si>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</si>
  <si>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</si>
  <si>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</si>
  <si>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</si>
  <si>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</si>
  <si>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</si>
  <si>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</si>
  <si>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</si>
  <si>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</si>
  <si>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</si>
  <si>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</si>
  <si>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</si>
  <si>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</si>
  <si>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</si>
  <si>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</si>
  <si>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</si>
  <si>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</si>
  <si>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</si>
  <si>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</si>
  <si>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</si>
  <si>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</si>
  <si>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</si>
  <si>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</si>
  <si>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</si>
  <si>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</si>
  <si>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</si>
  <si>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</si>
  <si>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</si>
  <si>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</si>
  <si>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</si>
  <si>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</si>
  <si>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</si>
  <si>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</si>
  <si>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</si>
  <si>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</si>
  <si>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</si>
  <si>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</si>
  <si>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</si>
  <si>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</si>
  <si>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</si>
  <si>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</si>
  <si>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</si>
  <si>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</si>
  <si>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</si>
  <si>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</si>
  <si>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</si>
  <si>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</si>
  <si>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</si>
  <si>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</si>
  <si>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</si>
  <si>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</si>
  <si>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</si>
  <si>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</si>
  <si>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</si>
  <si>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</si>
  <si>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</si>
  <si>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</si>
  <si>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</si>
  <si>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</si>
  <si>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</si>
  <si>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</si>
  <si>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</si>
  <si>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</si>
  <si>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</si>
  <si>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</si>
  <si>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</si>
  <si>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</si>
  <si>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</si>
  <si>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</si>
  <si>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</si>
  <si>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</si>
  <si>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</si>
  <si>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</si>
  <si>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</si>
  <si>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</si>
  <si>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</si>
  <si>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</si>
  <si>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</si>
  <si>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</si>
  <si>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</si>
  <si>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</si>
  <si>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</si>
  <si>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</si>
  <si>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</si>
  <si>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</si>
  <si>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</si>
  <si>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</si>
  <si>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</si>
  <si>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</si>
  <si>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</si>
  <si>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</si>
  <si>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</si>
  <si>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</si>
  <si>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</si>
  <si>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</si>
  <si>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</si>
  <si>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</si>
  <si>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</si>
  <si>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</si>
  <si>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</si>
  <si>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</si>
  <si>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</si>
  <si>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</si>
  <si>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</si>
  <si>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</si>
  <si>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</si>
  <si>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</si>
  <si>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</si>
  <si>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</si>
  <si>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</si>
  <si>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</si>
  <si>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</si>
  <si>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</si>
  <si>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</si>
  <si>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</si>
  <si>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</si>
  <si>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</si>
  <si>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</si>
  <si>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</si>
  <si>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</si>
  <si>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</si>
  <si>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</si>
  <si>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</si>
  <si>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</si>
  <si>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</si>
  <si>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</si>
  <si>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</si>
  <si>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</si>
  <si>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</si>
  <si>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</si>
  <si>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</si>
  <si>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</si>
  <si>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</si>
  <si>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</si>
  <si>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</si>
  <si>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</si>
  <si>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</si>
  <si>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</si>
  <si>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</si>
  <si>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</si>
  <si>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</si>
  <si>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</si>
  <si>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</si>
  <si>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</si>
  <si>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</si>
  <si>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</si>
  <si>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</si>
  <si>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</si>
  <si>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</si>
  <si>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</si>
  <si>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</si>
  <si>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</si>
  <si>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</si>
  <si>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</si>
  <si>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</si>
  <si>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</si>
  <si>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</si>
  <si>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</si>
  <si>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</si>
  <si>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</si>
  <si>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</si>
  <si>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</si>
  <si>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</si>
  <si>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</si>
  <si>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</si>
  <si>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</si>
  <si>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</si>
  <si>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</si>
  <si>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</si>
  <si>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</si>
  <si>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</si>
  <si>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</si>
  <si>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</si>
  <si>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</si>
  <si>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</si>
  <si>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</si>
  <si>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</si>
  <si>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</si>
  <si>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</si>
  <si>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</si>
  <si>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</si>
  <si>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</si>
  <si>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</si>
  <si>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</si>
  <si>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</si>
  <si>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</si>
  <si>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</si>
  <si>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</si>
  <si>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</si>
  <si>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</si>
  <si>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</si>
  <si>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</si>
  <si>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</si>
  <si>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</si>
  <si>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</si>
  <si>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</si>
  <si>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</si>
  <si>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</si>
  <si>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</si>
  <si>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</si>
  <si>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</si>
  <si>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</si>
  <si>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</si>
  <si>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</si>
  <si>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</si>
  <si>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</si>
  <si>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</si>
  <si>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</si>
  <si>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</si>
  <si>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</si>
  <si>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</si>
  <si>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</si>
  <si>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</si>
  <si>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</si>
  <si>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</si>
  <si>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</si>
  <si>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</si>
  <si>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</si>
  <si>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</si>
  <si>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</si>
  <si>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</si>
  <si>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</si>
  <si>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</si>
  <si>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</si>
  <si>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</si>
  <si>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</si>
  <si>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</si>
  <si>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</si>
  <si>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</si>
  <si>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</si>
  <si>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</si>
  <si>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</si>
  <si>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</si>
  <si>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</si>
  <si>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</si>
  <si>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</si>
  <si>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</si>
  <si>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</si>
  <si>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</si>
  <si>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</si>
  <si>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</si>
  <si>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</si>
  <si>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</si>
  <si>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</si>
  <si>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</si>
  <si>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</si>
  <si>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</si>
  <si>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</si>
  <si>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</si>
  <si>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</si>
  <si>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</si>
  <si>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</si>
  <si>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</si>
  <si>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</si>
  <si>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</si>
  <si>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</si>
  <si>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</si>
  <si>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</si>
  <si>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</si>
  <si>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</si>
  <si>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</si>
  <si>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</si>
  <si>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</si>
  <si>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</si>
  <si>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</si>
  <si>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</si>
  <si>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</si>
  <si>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</si>
  <si>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</si>
  <si>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</si>
  <si>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</si>
  <si>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</si>
  <si>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</si>
  <si>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</si>
  <si>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</si>
  <si>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</si>
  <si>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</si>
  <si>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</si>
  <si>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</si>
  <si>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</si>
  <si>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</si>
  <si>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</si>
  <si>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</si>
  <si>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</si>
  <si>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</si>
  <si>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PT</t>
  </si>
  <si>
    <t>Portugal</t>
  </si>
  <si>
    <t>PT: Other Industrial Sectors</t>
  </si>
  <si>
    <t>PT: Other Industrial Sectors / final energy consumption</t>
  </si>
  <si>
    <t>PT: Other Industrial Sectors / useful energy demand</t>
  </si>
  <si>
    <t>PT: Other Industrial Sectors / CO2 emissions</t>
  </si>
  <si>
    <t>PT: Iron and steel</t>
  </si>
  <si>
    <t>PT: Iron and steel / final energy consumption</t>
  </si>
  <si>
    <t>PT: Iron and steel / useful energy demand</t>
  </si>
  <si>
    <t>PT: Iron and steel / CO2 emissions</t>
  </si>
  <si>
    <t>PT: Non Ferrous Metals</t>
  </si>
  <si>
    <t>PT: Non Ferrous Metals / final energy consumption</t>
  </si>
  <si>
    <t>PT: Non Ferrous Metals / useful energy demand</t>
  </si>
  <si>
    <t>PT: Non Ferrous Metals / CO2 emissions</t>
  </si>
  <si>
    <t>PT: Chemicals Industry</t>
  </si>
  <si>
    <t>PT: Chemicals Industry / final energy consumption</t>
  </si>
  <si>
    <t>PT: Chemicals Industry / useful energy demand</t>
  </si>
  <si>
    <t>PT: Chemicals Industry / CO2 emissions</t>
  </si>
  <si>
    <t>PT: Non-metallic mineral products</t>
  </si>
  <si>
    <t>PT: Non-metallic mineral products / final energy consumption</t>
  </si>
  <si>
    <t>PT: Non-metallic mineral products / useful energy demand</t>
  </si>
  <si>
    <t>PT: Non-metallic mineral products / CO2 emissions</t>
  </si>
  <si>
    <t>PT: Pulp, paper and printing</t>
  </si>
  <si>
    <t>PT: Pulp, paper and printing / final energy consumption</t>
  </si>
  <si>
    <t>PT: Pulp, paper and printing / useful energy demand</t>
  </si>
  <si>
    <t>PT: Pulp, paper and printing / CO2 emissions</t>
  </si>
  <si>
    <t>PT: Food, beverages and tobacco</t>
  </si>
  <si>
    <t>PT: Food, beverages and tobacco / final energy consumption</t>
  </si>
  <si>
    <t>PT: Food, beverages and tobacco / useful energy demand</t>
  </si>
  <si>
    <t>PT: Food, beverages and tobacco / CO2 emissions</t>
  </si>
  <si>
    <t>PT: Transport Equipment</t>
  </si>
  <si>
    <t>PT: Transport Equipment / final energy consumption</t>
  </si>
  <si>
    <t>PT: Transport Equipment / useful energy demand</t>
  </si>
  <si>
    <t>PT: Transport Equipment / CO2 emissions</t>
  </si>
  <si>
    <t>PT: Machinery Equipment</t>
  </si>
  <si>
    <t>PT: Machinery Equipment / final energy consumption</t>
  </si>
  <si>
    <t>PT: Machinery Equipment / useful energy demand</t>
  </si>
  <si>
    <t>PT: Machinery Equipment / CO2 emissions</t>
  </si>
  <si>
    <t>PT: Textiles and leather</t>
  </si>
  <si>
    <t>PT: Textiles and leather / final energy consumption</t>
  </si>
  <si>
    <t>PT: Textiles and leather / useful energy demand</t>
  </si>
  <si>
    <t>PT: Textiles and leather / CO2 emissions</t>
  </si>
  <si>
    <t>PT: Wood and wood products</t>
  </si>
  <si>
    <t>PT: Wood and wood products / final energy consumption</t>
  </si>
  <si>
    <t>PT: Wood and wood products / useful energy demand</t>
  </si>
  <si>
    <t>PT: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</si>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</sst>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43297.73982638889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1014.012092715005</v>
      </c>
      <c r="C5" s="96">
        <v>237.55621915225299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0.22333133231918556</v>
      </c>
      <c r="C10" s="158">
        <v>4.8250427450187781E-2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0.10457410252670868</v>
      </c>
      <c r="C11" s="91">
        <v>2.259309114729172E-2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0.11875722979247687</v>
      </c>
      <c r="C12" s="91">
        <v>2.5657336302896062E-2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90.409763911054256</v>
      </c>
      <c r="C15" s="155">
        <v>27.71914959106412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33.508697299590267</v>
      </c>
      <c r="C17" s="153">
        <v>5.4792167236783795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56.901066611463996</v>
      </c>
      <c r="C19" s="153">
        <v>22.23993286738574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731.32592201379816</v>
      </c>
      <c r="C21" s="155">
        <v>139.59091139569426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547.09698862526193</v>
      </c>
      <c r="C23" s="153">
        <v>124.02236554308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184.22893338853623</v>
      </c>
      <c r="C26" s="153">
        <v>15.568545852614262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24.10342161099738</v>
      </c>
      <c r="C27" s="155">
        <v>11.721856407864983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24.10342161099738</v>
      </c>
      <c r="C28" s="151">
        <v>11.721856407864983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10.818590302150879</v>
      </c>
      <c r="C29" s="153">
        <v>5.7923964394466552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2.496657229340705</v>
      </c>
      <c r="C30" s="153">
        <v>1.3441079755054712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10.788174079505794</v>
      </c>
      <c r="C32" s="153">
        <v>4.5853519929128579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19.307477371230547</v>
      </c>
      <c r="C34" s="155">
        <v>6.1645226544120479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9.8570754034148802</v>
      </c>
      <c r="C35" s="151">
        <v>4.1293016106483265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5.3166030609745727</v>
      </c>
      <c r="C36" s="153">
        <v>1.4863053122612191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1.2269376228322553</v>
      </c>
      <c r="C37" s="153">
        <v>0.34489262693444001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3.3135347196080516</v>
      </c>
      <c r="C38" s="153">
        <v>2.298103671452667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9.4504019678156688</v>
      </c>
      <c r="C39" s="151">
        <v>2.0352210437637219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3.8585019808675662</v>
      </c>
      <c r="C42" s="87">
        <v>0.8008712533356056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0.91463779478187379</v>
      </c>
      <c r="C43" s="87">
        <v>0.18934210426701489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4.6772621921662294</v>
      </c>
      <c r="C46" s="87">
        <v>1.0450076861611015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148.64217647560542</v>
      </c>
      <c r="C51" s="176">
        <v>52.311528675767391</v>
      </c>
      <c r="D51" s="176">
        <v>0</v>
      </c>
      <c r="E51" s="176">
        <v>0</v>
      </c>
      <c r="F51" s="176">
        <v>0</v>
      </c>
      <c r="G51" s="176">
        <v>0</v>
      </c>
      <c r="H51" s="176">
        <v>0</v>
      </c>
      <c r="I51" s="176">
        <v>0</v>
      </c>
      <c r="J51" s="176">
        <v>0</v>
      </c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94.676813458737016</v>
      </c>
      <c r="C53" s="96">
        <v>154.16379741302092</v>
      </c>
      <c r="D53" s="96">
        <v>161.0818301651901</v>
      </c>
      <c r="E53" s="96">
        <v>177.70922584449181</v>
      </c>
      <c r="F53" s="96">
        <v>180.65393479875195</v>
      </c>
      <c r="G53" s="96">
        <v>229.38014037453624</v>
      </c>
      <c r="H53" s="96">
        <v>230.50723429751557</v>
      </c>
      <c r="I53" s="96">
        <v>241.72055865848159</v>
      </c>
      <c r="J53" s="96">
        <v>228.36995707391213</v>
      </c>
      <c r="K53" s="96">
        <v>167.55323873001225</v>
      </c>
      <c r="L53" s="96">
        <v>143.58988892457774</v>
      </c>
      <c r="M53" s="96">
        <v>159.25766364829326</v>
      </c>
      <c r="N53" s="96">
        <v>175.58808012886433</v>
      </c>
      <c r="O53" s="96">
        <v>181.02192473423605</v>
      </c>
      <c r="P53" s="96">
        <v>183.14124813368267</v>
      </c>
      <c r="Q53" s="96">
        <v>224.26183202301161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0.22612355721009741</v>
      </c>
      <c r="C58" s="158">
        <v>0.28751467572416534</v>
      </c>
      <c r="D58" s="158">
        <v>0.35230761144182954</v>
      </c>
      <c r="E58" s="158">
        <v>0.42046842783412325</v>
      </c>
      <c r="F58" s="158">
        <v>0.41594964762255426</v>
      </c>
      <c r="G58" s="158">
        <v>0.510992236604494</v>
      </c>
      <c r="H58" s="158">
        <v>0.53658826213299871</v>
      </c>
      <c r="I58" s="158">
        <v>0.5660190988784668</v>
      </c>
      <c r="J58" s="158">
        <v>0.51342946652567245</v>
      </c>
      <c r="K58" s="158">
        <v>0.38613421611482623</v>
      </c>
      <c r="L58" s="158">
        <v>0.3867481085434476</v>
      </c>
      <c r="M58" s="158">
        <v>0.43551817079814059</v>
      </c>
      <c r="N58" s="158">
        <v>0.46850205382270194</v>
      </c>
      <c r="O58" s="158">
        <v>0.47356757925974569</v>
      </c>
      <c r="P58" s="158">
        <v>0.4733792826466659</v>
      </c>
      <c r="Q58" s="158">
        <v>0.47622888195226087</v>
      </c>
    </row>
    <row r="59" spans="1:17" x14ac:dyDescent="0.25">
      <c r="A59" s="92" t="s">
        <v>125</v>
      </c>
      <c r="B59" s="91">
        <v>0.10588155190690816</v>
      </c>
      <c r="C59" s="91">
        <v>0.13462772493624425</v>
      </c>
      <c r="D59" s="91">
        <v>0.16496678677939694</v>
      </c>
      <c r="E59" s="91">
        <v>0.19688284677730508</v>
      </c>
      <c r="F59" s="91">
        <v>0.19476694400525291</v>
      </c>
      <c r="G59" s="91">
        <v>0.2392702984669384</v>
      </c>
      <c r="H59" s="91">
        <v>0.25125554643952736</v>
      </c>
      <c r="I59" s="91">
        <v>0.26503643113361386</v>
      </c>
      <c r="J59" s="91">
        <v>0.24041152271439067</v>
      </c>
      <c r="K59" s="91">
        <v>0.18080597418078118</v>
      </c>
      <c r="L59" s="91">
        <v>0.18109342712840107</v>
      </c>
      <c r="M59" s="91">
        <v>0.20392983542585921</v>
      </c>
      <c r="N59" s="91">
        <v>0.2193744214108197</v>
      </c>
      <c r="O59" s="91">
        <v>0.22174633569129323</v>
      </c>
      <c r="P59" s="91">
        <v>0.22165816647151937</v>
      </c>
      <c r="Q59" s="91">
        <v>0.22299248121745677</v>
      </c>
    </row>
    <row r="60" spans="1:17" x14ac:dyDescent="0.25">
      <c r="A60" s="92" t="s">
        <v>26</v>
      </c>
      <c r="B60" s="91">
        <v>0.12024200530318924</v>
      </c>
      <c r="C60" s="91">
        <v>0.15288695078792108</v>
      </c>
      <c r="D60" s="91">
        <v>0.18734082466243257</v>
      </c>
      <c r="E60" s="91">
        <v>0.22358558105681817</v>
      </c>
      <c r="F60" s="91">
        <v>0.22118270361730138</v>
      </c>
      <c r="G60" s="91">
        <v>0.27172193813755557</v>
      </c>
      <c r="H60" s="91">
        <v>0.28533271569347129</v>
      </c>
      <c r="I60" s="91">
        <v>0.30098266774485299</v>
      </c>
      <c r="J60" s="91">
        <v>0.27301794381128175</v>
      </c>
      <c r="K60" s="91">
        <v>0.20532824193404503</v>
      </c>
      <c r="L60" s="91">
        <v>0.20565468141504653</v>
      </c>
      <c r="M60" s="91">
        <v>0.23158833537228138</v>
      </c>
      <c r="N60" s="91">
        <v>0.24912763241188227</v>
      </c>
      <c r="O60" s="91">
        <v>0.25182124356845248</v>
      </c>
      <c r="P60" s="91">
        <v>0.25172111617514653</v>
      </c>
      <c r="Q60" s="91">
        <v>0.25323640073480408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35.935458905388522</v>
      </c>
      <c r="C63" s="155">
        <v>49.594165980795268</v>
      </c>
      <c r="D63" s="155">
        <v>64.156278411893496</v>
      </c>
      <c r="E63" s="155">
        <v>74.265822686311949</v>
      </c>
      <c r="F63" s="155">
        <v>69.83374732135718</v>
      </c>
      <c r="G63" s="155">
        <v>94.416523915336739</v>
      </c>
      <c r="H63" s="155">
        <v>96.134241390824968</v>
      </c>
      <c r="I63" s="155">
        <v>102.80692530656765</v>
      </c>
      <c r="J63" s="155">
        <v>81.046078938138763</v>
      </c>
      <c r="K63" s="155">
        <v>57.854169010100755</v>
      </c>
      <c r="L63" s="155">
        <v>59.761921577477523</v>
      </c>
      <c r="M63" s="155">
        <v>65.137413829530573</v>
      </c>
      <c r="N63" s="155">
        <v>71.805233649669731</v>
      </c>
      <c r="O63" s="155">
        <v>72.531904926596951</v>
      </c>
      <c r="P63" s="155">
        <v>71.474716259642634</v>
      </c>
      <c r="Q63" s="155">
        <v>69.133478230265652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26.36207080599576</v>
      </c>
      <c r="J64" s="153">
        <v>26.104535878395996</v>
      </c>
      <c r="K64" s="153">
        <v>13.253763466922351</v>
      </c>
      <c r="L64" s="153">
        <v>15.752686315068697</v>
      </c>
      <c r="M64" s="153">
        <v>15.817083433576045</v>
      </c>
      <c r="N64" s="153">
        <v>20.440174745804558</v>
      </c>
      <c r="O64" s="153">
        <v>20.757381040668168</v>
      </c>
      <c r="P64" s="153">
        <v>18.929109435079887</v>
      </c>
      <c r="Q64" s="153">
        <v>12.157271431393117</v>
      </c>
    </row>
    <row r="65" spans="1:17" x14ac:dyDescent="0.25">
      <c r="A65" s="84" t="s">
        <v>29</v>
      </c>
      <c r="B65" s="153">
        <v>25.314218077241666</v>
      </c>
      <c r="C65" s="153">
        <v>37.938959541553416</v>
      </c>
      <c r="D65" s="153">
        <v>58.774684339223988</v>
      </c>
      <c r="E65" s="153">
        <v>61.884866471255862</v>
      </c>
      <c r="F65" s="153">
        <v>49.862529640080091</v>
      </c>
      <c r="G65" s="153">
        <v>90.250986185650504</v>
      </c>
      <c r="H65" s="153">
        <v>83.90731899931194</v>
      </c>
      <c r="I65" s="153">
        <v>52.487369626247997</v>
      </c>
      <c r="J65" s="153">
        <v>3.2384768209199768</v>
      </c>
      <c r="K65" s="153">
        <v>0</v>
      </c>
      <c r="L65" s="153">
        <v>3.0960726687663302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10.621240828146854</v>
      </c>
      <c r="C66" s="153">
        <v>11.655206439241848</v>
      </c>
      <c r="D66" s="153">
        <v>5.3815940726695137</v>
      </c>
      <c r="E66" s="153">
        <v>12.38095621505609</v>
      </c>
      <c r="F66" s="153">
        <v>19.971217681277096</v>
      </c>
      <c r="G66" s="153">
        <v>4.1655377296862417</v>
      </c>
      <c r="H66" s="153">
        <v>12.226922391513035</v>
      </c>
      <c r="I66" s="153">
        <v>23.9574848743239</v>
      </c>
      <c r="J66" s="153">
        <v>51.703066238822785</v>
      </c>
      <c r="K66" s="153">
        <v>44.600405543178404</v>
      </c>
      <c r="L66" s="153">
        <v>40.913162593642497</v>
      </c>
      <c r="M66" s="153">
        <v>49.320330395954521</v>
      </c>
      <c r="N66" s="153">
        <v>51.365058903865169</v>
      </c>
      <c r="O66" s="153">
        <v>51.774523885928787</v>
      </c>
      <c r="P66" s="153">
        <v>52.545606824562739</v>
      </c>
      <c r="Q66" s="153">
        <v>56.976206798872539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28.970787160341814</v>
      </c>
      <c r="C70" s="155">
        <v>43.284547413799103</v>
      </c>
      <c r="D70" s="155">
        <v>53.427477964548451</v>
      </c>
      <c r="E70" s="155">
        <v>51.796398270632324</v>
      </c>
      <c r="F70" s="155">
        <v>38.165563497494063</v>
      </c>
      <c r="G70" s="155">
        <v>71.294713342215402</v>
      </c>
      <c r="H70" s="155">
        <v>66.378122296762726</v>
      </c>
      <c r="I70" s="155">
        <v>67.559303216841727</v>
      </c>
      <c r="J70" s="155">
        <v>47.016677417948785</v>
      </c>
      <c r="K70" s="155">
        <v>36.880849718324235</v>
      </c>
      <c r="L70" s="155">
        <v>35.699862207367048</v>
      </c>
      <c r="M70" s="155">
        <v>38.220920904992369</v>
      </c>
      <c r="N70" s="155">
        <v>42.400402971831518</v>
      </c>
      <c r="O70" s="155">
        <v>42.807465317335712</v>
      </c>
      <c r="P70" s="155">
        <v>42.771281891110299</v>
      </c>
      <c r="Q70" s="155">
        <v>43.018965667372775</v>
      </c>
    </row>
    <row r="71" spans="1:17" x14ac:dyDescent="0.25">
      <c r="A71" s="152" t="s">
        <v>123</v>
      </c>
      <c r="B71" s="151">
        <v>28.970787160341814</v>
      </c>
      <c r="C71" s="151">
        <v>43.284547413799103</v>
      </c>
      <c r="D71" s="151">
        <v>53.427477964548451</v>
      </c>
      <c r="E71" s="151">
        <v>51.796398270632324</v>
      </c>
      <c r="F71" s="151">
        <v>38.165563497494063</v>
      </c>
      <c r="G71" s="151">
        <v>71.294713342215402</v>
      </c>
      <c r="H71" s="151">
        <v>66.378122296762726</v>
      </c>
      <c r="I71" s="151">
        <v>67.559303216841727</v>
      </c>
      <c r="J71" s="151">
        <v>47.016677417948785</v>
      </c>
      <c r="K71" s="151">
        <v>36.880849718324235</v>
      </c>
      <c r="L71" s="151">
        <v>35.699862207367048</v>
      </c>
      <c r="M71" s="151">
        <v>38.220920904992369</v>
      </c>
      <c r="N71" s="151">
        <v>42.400402971831518</v>
      </c>
      <c r="O71" s="151">
        <v>42.807465317335712</v>
      </c>
      <c r="P71" s="151">
        <v>42.771281891110299</v>
      </c>
      <c r="Q71" s="151">
        <v>43.018965667372775</v>
      </c>
    </row>
    <row r="72" spans="1:17" x14ac:dyDescent="0.25">
      <c r="A72" s="154" t="s">
        <v>30</v>
      </c>
      <c r="B72" s="153">
        <v>13.003260784997817</v>
      </c>
      <c r="C72" s="153">
        <v>21.389210855246787</v>
      </c>
      <c r="D72" s="153">
        <v>13.219302444235328</v>
      </c>
      <c r="E72" s="153">
        <v>11.271654509585124</v>
      </c>
      <c r="F72" s="153">
        <v>0</v>
      </c>
      <c r="G72" s="153">
        <v>11.575067338580434</v>
      </c>
      <c r="H72" s="153">
        <v>11.601729868793472</v>
      </c>
      <c r="I72" s="153">
        <v>9.5894972632182274</v>
      </c>
      <c r="J72" s="153">
        <v>5.7545070984040079</v>
      </c>
      <c r="K72" s="153">
        <v>3.8769463382358196</v>
      </c>
      <c r="L72" s="153">
        <v>1.9253161386272155</v>
      </c>
      <c r="M72" s="153">
        <v>1.9126504510157132</v>
      </c>
      <c r="N72" s="153">
        <v>1.9241958127154086</v>
      </c>
      <c r="O72" s="153">
        <v>1.9209444242983063</v>
      </c>
      <c r="P72" s="153">
        <v>1.9113602142765835</v>
      </c>
      <c r="Q72" s="153">
        <v>1.9186326599397545</v>
      </c>
    </row>
    <row r="73" spans="1:17" x14ac:dyDescent="0.25">
      <c r="A73" s="154" t="s">
        <v>125</v>
      </c>
      <c r="B73" s="153">
        <v>3.0008239647833674</v>
      </c>
      <c r="C73" s="153">
        <v>4.9633013211112011</v>
      </c>
      <c r="D73" s="153">
        <v>6.1333369440232897</v>
      </c>
      <c r="E73" s="153">
        <v>6.0836462422501603</v>
      </c>
      <c r="F73" s="153">
        <v>5.9320879315547215</v>
      </c>
      <c r="G73" s="153">
        <v>8.09953977724442</v>
      </c>
      <c r="H73" s="153">
        <v>8.020957895325509</v>
      </c>
      <c r="I73" s="153">
        <v>6.148385551878258</v>
      </c>
      <c r="J73" s="153">
        <v>1.8699042647158866</v>
      </c>
      <c r="K73" s="153">
        <v>4.0047996001879378</v>
      </c>
      <c r="L73" s="153">
        <v>4.0426215007845343</v>
      </c>
      <c r="M73" s="153">
        <v>1.9473035061098678</v>
      </c>
      <c r="N73" s="153">
        <v>4.0609263841590142</v>
      </c>
      <c r="O73" s="153">
        <v>4.0533725937031644</v>
      </c>
      <c r="P73" s="153">
        <v>4.0324269667420687</v>
      </c>
      <c r="Q73" s="153">
        <v>4.0465764408212799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12.966702410560627</v>
      </c>
      <c r="C75" s="153">
        <v>16.932035237441109</v>
      </c>
      <c r="D75" s="153">
        <v>34.074838576289835</v>
      </c>
      <c r="E75" s="153">
        <v>34.441097518797044</v>
      </c>
      <c r="F75" s="153">
        <v>32.233475565939344</v>
      </c>
      <c r="G75" s="153">
        <v>51.620106226390547</v>
      </c>
      <c r="H75" s="153">
        <v>46.755434532643747</v>
      </c>
      <c r="I75" s="153">
        <v>51.821420401745243</v>
      </c>
      <c r="J75" s="153">
        <v>39.392266054828887</v>
      </c>
      <c r="K75" s="153">
        <v>28.999103779900476</v>
      </c>
      <c r="L75" s="153">
        <v>29.731924567955296</v>
      </c>
      <c r="M75" s="153">
        <v>34.360966947866785</v>
      </c>
      <c r="N75" s="153">
        <v>36.415280774957097</v>
      </c>
      <c r="O75" s="153">
        <v>36.833148299334241</v>
      </c>
      <c r="P75" s="153">
        <v>36.827494710091649</v>
      </c>
      <c r="Q75" s="153">
        <v>37.053756566611739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16.075764163165708</v>
      </c>
      <c r="C77" s="155">
        <v>30.207045172962143</v>
      </c>
      <c r="D77" s="155">
        <v>36.447184502704978</v>
      </c>
      <c r="E77" s="155">
        <v>42.548138023424791</v>
      </c>
      <c r="F77" s="155">
        <v>31.799101064845637</v>
      </c>
      <c r="G77" s="155">
        <v>52.106944247813672</v>
      </c>
      <c r="H77" s="155">
        <v>54.208671659068074</v>
      </c>
      <c r="I77" s="155">
        <v>58.006964949899071</v>
      </c>
      <c r="J77" s="155">
        <v>34.264165253868342</v>
      </c>
      <c r="K77" s="155">
        <v>31.527693433499643</v>
      </c>
      <c r="L77" s="155">
        <v>29.75217323234051</v>
      </c>
      <c r="M77" s="155">
        <v>25.976606442675994</v>
      </c>
      <c r="N77" s="155">
        <v>33.329581365246199</v>
      </c>
      <c r="O77" s="155">
        <v>31.979001603728513</v>
      </c>
      <c r="P77" s="155">
        <v>27.223549143265529</v>
      </c>
      <c r="Q77" s="155">
        <v>30.470556202468686</v>
      </c>
    </row>
    <row r="78" spans="1:17" x14ac:dyDescent="0.25">
      <c r="A78" s="152" t="s">
        <v>121</v>
      </c>
      <c r="B78" s="151">
        <v>8.2071840084067809</v>
      </c>
      <c r="C78" s="151">
        <v>20.23417015044388</v>
      </c>
      <c r="D78" s="151">
        <v>24.514925328001027</v>
      </c>
      <c r="E78" s="151">
        <v>28.446246940962617</v>
      </c>
      <c r="F78" s="151">
        <v>18.097010558010034</v>
      </c>
      <c r="G78" s="151">
        <v>34.974659836598917</v>
      </c>
      <c r="H78" s="151">
        <v>36.253910614880937</v>
      </c>
      <c r="I78" s="151">
        <v>37.729007152770649</v>
      </c>
      <c r="J78" s="151">
        <v>15.977242771712065</v>
      </c>
      <c r="K78" s="151">
        <v>18.159351375751982</v>
      </c>
      <c r="L78" s="151">
        <v>16.203047775475145</v>
      </c>
      <c r="M78" s="151">
        <v>10.89058303679742</v>
      </c>
      <c r="N78" s="151">
        <v>16.872269403734546</v>
      </c>
      <c r="O78" s="151">
        <v>15.317814436958018</v>
      </c>
      <c r="P78" s="151">
        <v>10.62216887408923</v>
      </c>
      <c r="Q78" s="151">
        <v>14.241440870235991</v>
      </c>
    </row>
    <row r="79" spans="1:17" x14ac:dyDescent="0.25">
      <c r="A79" s="154" t="s">
        <v>30</v>
      </c>
      <c r="B79" s="153">
        <v>4.426702427979845</v>
      </c>
      <c r="C79" s="153">
        <v>7.283109208164694</v>
      </c>
      <c r="D79" s="153">
        <v>4.5103154994740811</v>
      </c>
      <c r="E79" s="153">
        <v>3.8483089356361275</v>
      </c>
      <c r="F79" s="153">
        <v>0</v>
      </c>
      <c r="G79" s="153">
        <v>3.9524840861924124</v>
      </c>
      <c r="H79" s="153">
        <v>3.9619893934787753</v>
      </c>
      <c r="I79" s="153">
        <v>3.2633860759163382</v>
      </c>
      <c r="J79" s="153">
        <v>1.9588577157768707</v>
      </c>
      <c r="K79" s="153">
        <v>1.3219113737480996</v>
      </c>
      <c r="L79" s="153">
        <v>0.65613284977579511</v>
      </c>
      <c r="M79" s="153">
        <v>0.65213062985325088</v>
      </c>
      <c r="N79" s="153">
        <v>0.65564725352381836</v>
      </c>
      <c r="O79" s="153">
        <v>0.65448601687929198</v>
      </c>
      <c r="P79" s="153">
        <v>0.65133240846444762</v>
      </c>
      <c r="Q79" s="153">
        <v>0.65477738379204775</v>
      </c>
    </row>
    <row r="80" spans="1:17" x14ac:dyDescent="0.25">
      <c r="A80" s="154" t="s">
        <v>125</v>
      </c>
      <c r="B80" s="153">
        <v>1.0215710467156387</v>
      </c>
      <c r="C80" s="153">
        <v>1.6900233393049091</v>
      </c>
      <c r="D80" s="153">
        <v>2.092643299358707</v>
      </c>
      <c r="E80" s="153">
        <v>2.0770464686787276</v>
      </c>
      <c r="F80" s="153">
        <v>2.0285453310422747</v>
      </c>
      <c r="G80" s="153">
        <v>2.7657119512677597</v>
      </c>
      <c r="H80" s="153">
        <v>2.7391561832773808</v>
      </c>
      <c r="I80" s="153">
        <v>2.0923469967841726</v>
      </c>
      <c r="J80" s="153">
        <v>0.63652304777218471</v>
      </c>
      <c r="K80" s="153">
        <v>1.3655051370866471</v>
      </c>
      <c r="L80" s="153">
        <v>1.3776941420986244</v>
      </c>
      <c r="M80" s="153">
        <v>0.66394581470989311</v>
      </c>
      <c r="N80" s="153">
        <v>1.3837132442248283</v>
      </c>
      <c r="O80" s="153">
        <v>1.3810267752798351</v>
      </c>
      <c r="P80" s="153">
        <v>1.3741263151693068</v>
      </c>
      <c r="Q80" s="153">
        <v>1.3809869864920841</v>
      </c>
    </row>
    <row r="81" spans="1:17" x14ac:dyDescent="0.25">
      <c r="A81" s="154" t="s">
        <v>26</v>
      </c>
      <c r="B81" s="153">
        <v>2.7589105337112967</v>
      </c>
      <c r="C81" s="153">
        <v>11.261037602974275</v>
      </c>
      <c r="D81" s="153">
        <v>17.91196652916824</v>
      </c>
      <c r="E81" s="153">
        <v>22.52089153664776</v>
      </c>
      <c r="F81" s="153">
        <v>16.06846522696776</v>
      </c>
      <c r="G81" s="153">
        <v>28.256463799138743</v>
      </c>
      <c r="H81" s="153">
        <v>29.552765038124779</v>
      </c>
      <c r="I81" s="153">
        <v>32.373274080070139</v>
      </c>
      <c r="J81" s="153">
        <v>13.38186200816301</v>
      </c>
      <c r="K81" s="153">
        <v>15.471934864917236</v>
      </c>
      <c r="L81" s="153">
        <v>14.169220783600725</v>
      </c>
      <c r="M81" s="153">
        <v>9.5745065922342754</v>
      </c>
      <c r="N81" s="153">
        <v>14.832908905985898</v>
      </c>
      <c r="O81" s="153">
        <v>13.282301644798892</v>
      </c>
      <c r="P81" s="153">
        <v>8.5967101504554755</v>
      </c>
      <c r="Q81" s="153">
        <v>12.205676499951858</v>
      </c>
    </row>
    <row r="82" spans="1:17" x14ac:dyDescent="0.25">
      <c r="A82" s="152" t="s">
        <v>120</v>
      </c>
      <c r="B82" s="151">
        <v>7.8685801547589289</v>
      </c>
      <c r="C82" s="151">
        <v>9.972875022518263</v>
      </c>
      <c r="D82" s="151">
        <v>11.932259174703949</v>
      </c>
      <c r="E82" s="151">
        <v>14.101891082462176</v>
      </c>
      <c r="F82" s="151">
        <v>13.702090506835601</v>
      </c>
      <c r="G82" s="151">
        <v>17.132284411214755</v>
      </c>
      <c r="H82" s="151">
        <v>17.954761044187133</v>
      </c>
      <c r="I82" s="151">
        <v>20.277957797128423</v>
      </c>
      <c r="J82" s="151">
        <v>18.286922482156275</v>
      </c>
      <c r="K82" s="151">
        <v>13.368342057747663</v>
      </c>
      <c r="L82" s="151">
        <v>13.549125456865365</v>
      </c>
      <c r="M82" s="151">
        <v>15.086023405878574</v>
      </c>
      <c r="N82" s="151">
        <v>16.457311961511657</v>
      </c>
      <c r="O82" s="151">
        <v>16.661187166770492</v>
      </c>
      <c r="P82" s="151">
        <v>16.6013802691763</v>
      </c>
      <c r="Q82" s="151">
        <v>16.229115332232695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3.4229087580137261</v>
      </c>
      <c r="J83" s="87">
        <v>3.3780687609499895</v>
      </c>
      <c r="K83" s="87">
        <v>1.5640894665981757</v>
      </c>
      <c r="L83" s="87">
        <v>1.9589200127839552</v>
      </c>
      <c r="M83" s="87">
        <v>2.0806388323877969</v>
      </c>
      <c r="N83" s="87">
        <v>2.5571989174903931</v>
      </c>
      <c r="O83" s="87">
        <v>2.6373875284756099</v>
      </c>
      <c r="P83" s="87">
        <v>2.5071443040737291</v>
      </c>
      <c r="Q83" s="87">
        <v>1.5551476585723552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3.2126603944625711</v>
      </c>
      <c r="C85" s="87">
        <v>3.9243840088609079</v>
      </c>
      <c r="D85" s="87">
        <v>2.528247350690612</v>
      </c>
      <c r="E85" s="87">
        <v>2.2916030866747539</v>
      </c>
      <c r="F85" s="87">
        <v>0</v>
      </c>
      <c r="G85" s="87">
        <v>2.3977670168770744</v>
      </c>
      <c r="H85" s="87">
        <v>2.421608769967833</v>
      </c>
      <c r="I85" s="87">
        <v>1.668846399473535</v>
      </c>
      <c r="J85" s="87">
        <v>0.99815131140329183</v>
      </c>
      <c r="K85" s="87">
        <v>0.61352223509576065</v>
      </c>
      <c r="L85" s="87">
        <v>0.32101522141822075</v>
      </c>
      <c r="M85" s="87">
        <v>0.33738098024453694</v>
      </c>
      <c r="N85" s="87">
        <v>0.32275516126084719</v>
      </c>
      <c r="O85" s="87">
        <v>0.32722857053644916</v>
      </c>
      <c r="P85" s="87">
        <v>0.33942643916939391</v>
      </c>
      <c r="Q85" s="87">
        <v>0.32918838956921237</v>
      </c>
    </row>
    <row r="86" spans="1:17" x14ac:dyDescent="0.25">
      <c r="A86" s="150" t="s">
        <v>125</v>
      </c>
      <c r="B86" s="87">
        <v>0.76154441105499204</v>
      </c>
      <c r="C86" s="87">
        <v>0.92780346790418744</v>
      </c>
      <c r="D86" s="87">
        <v>1.1965508600436485</v>
      </c>
      <c r="E86" s="87">
        <v>1.2666859952766729</v>
      </c>
      <c r="F86" s="87">
        <v>1.4578787838293636</v>
      </c>
      <c r="G86" s="87">
        <v>1.7147620977764684</v>
      </c>
      <c r="H86" s="87">
        <v>1.7132941557227179</v>
      </c>
      <c r="I86" s="87">
        <v>1.1044075918331724</v>
      </c>
      <c r="J86" s="87">
        <v>0.35545586804479307</v>
      </c>
      <c r="K86" s="87">
        <v>0.65509195281600929</v>
      </c>
      <c r="L86" s="87">
        <v>0.69656134246378876</v>
      </c>
      <c r="M86" s="87">
        <v>0.37031928782644541</v>
      </c>
      <c r="N86" s="87">
        <v>0.70860502793686708</v>
      </c>
      <c r="O86" s="87">
        <v>0.71865752772579472</v>
      </c>
      <c r="P86" s="87">
        <v>0.74545177750334957</v>
      </c>
      <c r="Q86" s="87">
        <v>0.72281423018100077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3.8943753492413653</v>
      </c>
      <c r="C89" s="87">
        <v>5.1206875457531673</v>
      </c>
      <c r="D89" s="87">
        <v>8.2074609639696892</v>
      </c>
      <c r="E89" s="87">
        <v>10.543602000510749</v>
      </c>
      <c r="F89" s="87">
        <v>12.244211723006238</v>
      </c>
      <c r="G89" s="87">
        <v>13.019755296561213</v>
      </c>
      <c r="H89" s="87">
        <v>13.819858118496583</v>
      </c>
      <c r="I89" s="87">
        <v>14.08179504780799</v>
      </c>
      <c r="J89" s="87">
        <v>13.5552465417582</v>
      </c>
      <c r="K89" s="87">
        <v>10.535638403237717</v>
      </c>
      <c r="L89" s="87">
        <v>10.572628880199401</v>
      </c>
      <c r="M89" s="87">
        <v>12.297684305419795</v>
      </c>
      <c r="N89" s="87">
        <v>12.868752854823548</v>
      </c>
      <c r="O89" s="87">
        <v>12.977913540032638</v>
      </c>
      <c r="P89" s="87">
        <v>13.009357748429828</v>
      </c>
      <c r="Q89" s="87">
        <v>13.621965053910126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13.46867967263087</v>
      </c>
      <c r="C94" s="176">
        <v>30.790524169740245</v>
      </c>
      <c r="D94" s="176">
        <v>6.6985816746013311</v>
      </c>
      <c r="E94" s="176">
        <v>8.6783984362886404</v>
      </c>
      <c r="F94" s="176">
        <v>40.439573267432515</v>
      </c>
      <c r="G94" s="176">
        <v>11.050966632565947</v>
      </c>
      <c r="H94" s="176">
        <v>13.24961068872682</v>
      </c>
      <c r="I94" s="176">
        <v>12.781346086294676</v>
      </c>
      <c r="J94" s="176">
        <v>65.529605997430579</v>
      </c>
      <c r="K94" s="176">
        <v>40.90439235197281</v>
      </c>
      <c r="L94" s="176">
        <v>17.989183798849222</v>
      </c>
      <c r="M94" s="176">
        <v>29.487204300296199</v>
      </c>
      <c r="N94" s="176">
        <v>27.584360088294172</v>
      </c>
      <c r="O94" s="176">
        <v>33.229985307315125</v>
      </c>
      <c r="P94" s="176">
        <v>41.198321557017536</v>
      </c>
      <c r="Q94" s="176">
        <v>81.162603040952234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2.2024523565711987E-4</v>
      </c>
      <c r="C103" s="145">
        <f t="shared" si="5"/>
        <v>2.0311161552568501E-4</v>
      </c>
      <c r="D103" s="145">
        <f t="shared" si="5"/>
        <v>0</v>
      </c>
      <c r="E103" s="145">
        <f t="shared" si="5"/>
        <v>0</v>
      </c>
      <c r="F103" s="145">
        <f t="shared" si="5"/>
        <v>0</v>
      </c>
      <c r="G103" s="145">
        <f t="shared" si="5"/>
        <v>0</v>
      </c>
      <c r="H103" s="145">
        <f t="shared" si="5"/>
        <v>0</v>
      </c>
      <c r="I103" s="145">
        <f t="shared" si="5"/>
        <v>0</v>
      </c>
      <c r="J103" s="145">
        <f t="shared" si="5"/>
        <v>0</v>
      </c>
      <c r="K103" s="145">
        <f t="shared" si="5"/>
        <v>0</v>
      </c>
      <c r="L103" s="145">
        <f t="shared" si="5"/>
        <v>0</v>
      </c>
      <c r="M103" s="145">
        <f t="shared" si="5"/>
        <v>0</v>
      </c>
      <c r="N103" s="145">
        <f t="shared" si="5"/>
        <v>0</v>
      </c>
      <c r="O103" s="145">
        <f t="shared" si="5"/>
        <v>0</v>
      </c>
      <c r="P103" s="145">
        <f t="shared" si="5"/>
        <v>0</v>
      </c>
      <c r="Q103" s="145">
        <f t="shared" si="5"/>
        <v>0</v>
      </c>
    </row>
    <row r="104" spans="1:17" x14ac:dyDescent="0.25">
      <c r="A104" s="175" t="s">
        <v>117</v>
      </c>
      <c r="B104" s="174">
        <f t="shared" ref="B104:Q104" si="6">IF(B$15=0,0,B$15/B$5)</f>
        <v>8.9160439565353911E-2</v>
      </c>
      <c r="C104" s="174">
        <f t="shared" si="6"/>
        <v>0.11668458813658145</v>
      </c>
      <c r="D104" s="174">
        <f t="shared" si="6"/>
        <v>0</v>
      </c>
      <c r="E104" s="174">
        <f t="shared" si="6"/>
        <v>0</v>
      </c>
      <c r="F104" s="174">
        <f t="shared" si="6"/>
        <v>0</v>
      </c>
      <c r="G104" s="174">
        <f t="shared" si="6"/>
        <v>0</v>
      </c>
      <c r="H104" s="174">
        <f t="shared" si="6"/>
        <v>0</v>
      </c>
      <c r="I104" s="174">
        <f t="shared" si="6"/>
        <v>0</v>
      </c>
      <c r="J104" s="174">
        <f t="shared" si="6"/>
        <v>0</v>
      </c>
      <c r="K104" s="174">
        <f t="shared" si="6"/>
        <v>0</v>
      </c>
      <c r="L104" s="174">
        <f t="shared" si="6"/>
        <v>0</v>
      </c>
      <c r="M104" s="174">
        <f t="shared" si="6"/>
        <v>0</v>
      </c>
      <c r="N104" s="174">
        <f t="shared" si="6"/>
        <v>0</v>
      </c>
      <c r="O104" s="174">
        <f t="shared" si="6"/>
        <v>0</v>
      </c>
      <c r="P104" s="174">
        <f t="shared" si="6"/>
        <v>0</v>
      </c>
      <c r="Q104" s="174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0.72122011884067572</v>
      </c>
      <c r="C105" s="143">
        <f t="shared" si="7"/>
        <v>0.58761211090932775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2.3770349273114447E-2</v>
      </c>
      <c r="C106" s="143">
        <f t="shared" si="8"/>
        <v>4.9343504664688599E-2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2.3770349273114447E-2</v>
      </c>
      <c r="C107" s="141">
        <f t="shared" si="9"/>
        <v>4.9343504664688599E-2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1.9040677630909719E-2</v>
      </c>
      <c r="C109" s="143">
        <f t="shared" si="11"/>
        <v>2.5949742239588021E-2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9.7208657315147797E-3</v>
      </c>
      <c r="C110" s="141">
        <f t="shared" si="12"/>
        <v>1.7382418466602219E-2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9.3198118993949395E-3</v>
      </c>
      <c r="C111" s="141">
        <f t="shared" si="13"/>
        <v>8.5673237729858003E-3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0.14658816945428907</v>
      </c>
      <c r="C113" s="171">
        <f t="shared" si="15"/>
        <v>0.22020694243428848</v>
      </c>
      <c r="D113" s="171">
        <f t="shared" si="15"/>
        <v>0</v>
      </c>
      <c r="E113" s="171">
        <f t="shared" si="15"/>
        <v>0</v>
      </c>
      <c r="F113" s="171">
        <f t="shared" si="15"/>
        <v>0</v>
      </c>
      <c r="G113" s="171">
        <f t="shared" si="15"/>
        <v>0</v>
      </c>
      <c r="H113" s="171">
        <f t="shared" si="15"/>
        <v>0</v>
      </c>
      <c r="I113" s="171">
        <f t="shared" si="15"/>
        <v>0</v>
      </c>
      <c r="J113" s="171">
        <f t="shared" si="15"/>
        <v>0</v>
      </c>
      <c r="K113" s="171">
        <f t="shared" si="15"/>
        <v>0</v>
      </c>
      <c r="L113" s="171">
        <f t="shared" si="15"/>
        <v>0</v>
      </c>
      <c r="M113" s="171">
        <f t="shared" si="15"/>
        <v>0</v>
      </c>
      <c r="N113" s="171">
        <f t="shared" si="15"/>
        <v>0</v>
      </c>
      <c r="O113" s="171">
        <f t="shared" si="15"/>
        <v>0</v>
      </c>
      <c r="P113" s="171">
        <f t="shared" si="15"/>
        <v>0</v>
      </c>
      <c r="Q113" s="171">
        <f t="shared" si="15"/>
        <v>0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0.99999999999999989</v>
      </c>
      <c r="C115" s="77">
        <f t="shared" si="16"/>
        <v>1</v>
      </c>
      <c r="D115" s="77">
        <f t="shared" si="16"/>
        <v>0.99999999999999989</v>
      </c>
      <c r="E115" s="77">
        <f t="shared" si="16"/>
        <v>1</v>
      </c>
      <c r="F115" s="77">
        <f t="shared" si="16"/>
        <v>0.99999999999999989</v>
      </c>
      <c r="G115" s="77">
        <f t="shared" si="16"/>
        <v>1</v>
      </c>
      <c r="H115" s="77">
        <f t="shared" si="16"/>
        <v>1</v>
      </c>
      <c r="I115" s="77">
        <f t="shared" si="16"/>
        <v>1</v>
      </c>
      <c r="J115" s="77">
        <f t="shared" si="16"/>
        <v>1</v>
      </c>
      <c r="K115" s="77">
        <f t="shared" si="16"/>
        <v>1</v>
      </c>
      <c r="L115" s="77">
        <f t="shared" si="16"/>
        <v>1</v>
      </c>
      <c r="M115" s="77">
        <f t="shared" si="16"/>
        <v>1</v>
      </c>
      <c r="N115" s="77">
        <f t="shared" si="16"/>
        <v>0.99999999999999989</v>
      </c>
      <c r="O115" s="77">
        <f t="shared" si="16"/>
        <v>0.99999999999999989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2.3883731290623633E-3</v>
      </c>
      <c r="C120" s="145">
        <f t="shared" si="21"/>
        <v>1.8649947688683581E-3</v>
      </c>
      <c r="D120" s="145">
        <f t="shared" si="21"/>
        <v>2.1871343967257918E-3</v>
      </c>
      <c r="E120" s="145">
        <f t="shared" si="21"/>
        <v>2.3660472653347945E-3</v>
      </c>
      <c r="F120" s="145">
        <f t="shared" si="21"/>
        <v>2.3024665811233018E-3</v>
      </c>
      <c r="G120" s="145">
        <f t="shared" si="21"/>
        <v>2.2277091459188061E-3</v>
      </c>
      <c r="H120" s="145">
        <f t="shared" si="21"/>
        <v>2.3278586625199993E-3</v>
      </c>
      <c r="I120" s="145">
        <f t="shared" si="21"/>
        <v>2.3416258096531006E-3</v>
      </c>
      <c r="J120" s="145">
        <f t="shared" si="21"/>
        <v>2.2482355958910153E-3</v>
      </c>
      <c r="K120" s="145">
        <f t="shared" si="21"/>
        <v>2.3045464178524508E-3</v>
      </c>
      <c r="L120" s="145">
        <f t="shared" si="21"/>
        <v>2.693421601200566E-3</v>
      </c>
      <c r="M120" s="145">
        <f t="shared" si="21"/>
        <v>2.7346763780231307E-3</v>
      </c>
      <c r="N120" s="145">
        <f t="shared" si="21"/>
        <v>2.6681882590143227E-3</v>
      </c>
      <c r="O120" s="145">
        <f t="shared" si="21"/>
        <v>2.616078576973508E-3</v>
      </c>
      <c r="P120" s="145">
        <f t="shared" si="21"/>
        <v>2.5847769820872141E-3</v>
      </c>
      <c r="Q120" s="145">
        <f t="shared" si="21"/>
        <v>2.1235396039366826E-3</v>
      </c>
    </row>
    <row r="121" spans="1:17" x14ac:dyDescent="0.25">
      <c r="A121" s="175" t="s">
        <v>115</v>
      </c>
      <c r="B121" s="174">
        <f t="shared" ref="B121:Q121" si="22">IF(B$63=0,0,B$63/B$53)</f>
        <v>0.37955923517694506</v>
      </c>
      <c r="C121" s="174">
        <f t="shared" si="22"/>
        <v>0.32169787468277861</v>
      </c>
      <c r="D121" s="174">
        <f t="shared" si="22"/>
        <v>0.39828376885276856</v>
      </c>
      <c r="E121" s="174">
        <f t="shared" si="22"/>
        <v>0.41790639925076156</v>
      </c>
      <c r="F121" s="174">
        <f t="shared" si="22"/>
        <v>0.38656089832281709</v>
      </c>
      <c r="G121" s="174">
        <f t="shared" si="22"/>
        <v>0.41161594792457468</v>
      </c>
      <c r="H121" s="174">
        <f t="shared" si="22"/>
        <v>0.41705520299091592</v>
      </c>
      <c r="I121" s="174">
        <f t="shared" si="22"/>
        <v>0.425313121387494</v>
      </c>
      <c r="J121" s="174">
        <f t="shared" si="22"/>
        <v>0.35488940829422727</v>
      </c>
      <c r="K121" s="174">
        <f t="shared" si="22"/>
        <v>0.34528827642254267</v>
      </c>
      <c r="L121" s="174">
        <f t="shared" si="22"/>
        <v>0.41619867544342326</v>
      </c>
      <c r="M121" s="174">
        <f t="shared" si="22"/>
        <v>0.40900646372271859</v>
      </c>
      <c r="N121" s="174">
        <f t="shared" si="22"/>
        <v>0.40894139053728346</v>
      </c>
      <c r="O121" s="174">
        <f t="shared" si="22"/>
        <v>0.40068022165316886</v>
      </c>
      <c r="P121" s="174">
        <f t="shared" si="22"/>
        <v>0.39027099022209438</v>
      </c>
      <c r="Q121" s="174">
        <f t="shared" si="22"/>
        <v>0.30827126313304992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0.30599664376081004</v>
      </c>
      <c r="C123" s="143">
        <f t="shared" si="24"/>
        <v>0.28076985738639587</v>
      </c>
      <c r="D123" s="143">
        <f t="shared" si="24"/>
        <v>0.33167910936794265</v>
      </c>
      <c r="E123" s="143">
        <f t="shared" si="24"/>
        <v>0.29146713134611169</v>
      </c>
      <c r="F123" s="143">
        <f t="shared" si="24"/>
        <v>0.21126339451177972</v>
      </c>
      <c r="G123" s="143">
        <f t="shared" si="24"/>
        <v>0.31081467308287475</v>
      </c>
      <c r="H123" s="143">
        <f t="shared" si="24"/>
        <v>0.28796546233810832</v>
      </c>
      <c r="I123" s="143">
        <f t="shared" si="24"/>
        <v>0.27949341004251887</v>
      </c>
      <c r="J123" s="143">
        <f t="shared" si="24"/>
        <v>0.20587943361889671</v>
      </c>
      <c r="K123" s="143">
        <f t="shared" si="24"/>
        <v>0.2201142156240404</v>
      </c>
      <c r="L123" s="143">
        <f t="shared" si="24"/>
        <v>0.24862378872734428</v>
      </c>
      <c r="M123" s="143">
        <f t="shared" si="24"/>
        <v>0.2399942334291677</v>
      </c>
      <c r="N123" s="143">
        <f t="shared" si="24"/>
        <v>0.24147654522285228</v>
      </c>
      <c r="O123" s="143">
        <f t="shared" si="24"/>
        <v>0.23647668855682918</v>
      </c>
      <c r="P123" s="143">
        <f t="shared" si="24"/>
        <v>0.23354259254523427</v>
      </c>
      <c r="Q123" s="143">
        <f t="shared" si="24"/>
        <v>0.19182473129426045</v>
      </c>
    </row>
    <row r="124" spans="1:17" x14ac:dyDescent="0.25">
      <c r="A124" s="142" t="s">
        <v>123</v>
      </c>
      <c r="B124" s="141">
        <f t="shared" ref="B124:Q124" si="25">IF(B$71=0,0,B$71/B$53)</f>
        <v>0.30599664376081004</v>
      </c>
      <c r="C124" s="141">
        <f t="shared" si="25"/>
        <v>0.28076985738639587</v>
      </c>
      <c r="D124" s="141">
        <f t="shared" si="25"/>
        <v>0.33167910936794265</v>
      </c>
      <c r="E124" s="141">
        <f t="shared" si="25"/>
        <v>0.29146713134611169</v>
      </c>
      <c r="F124" s="141">
        <f t="shared" si="25"/>
        <v>0.21126339451177972</v>
      </c>
      <c r="G124" s="141">
        <f t="shared" si="25"/>
        <v>0.31081467308287475</v>
      </c>
      <c r="H124" s="141">
        <f t="shared" si="25"/>
        <v>0.28796546233810832</v>
      </c>
      <c r="I124" s="141">
        <f t="shared" si="25"/>
        <v>0.27949341004251887</v>
      </c>
      <c r="J124" s="141">
        <f t="shared" si="25"/>
        <v>0.20587943361889671</v>
      </c>
      <c r="K124" s="141">
        <f t="shared" si="25"/>
        <v>0.2201142156240404</v>
      </c>
      <c r="L124" s="141">
        <f t="shared" si="25"/>
        <v>0.24862378872734428</v>
      </c>
      <c r="M124" s="141">
        <f t="shared" si="25"/>
        <v>0.2399942334291677</v>
      </c>
      <c r="N124" s="141">
        <f t="shared" si="25"/>
        <v>0.24147654522285228</v>
      </c>
      <c r="O124" s="141">
        <f t="shared" si="25"/>
        <v>0.23647668855682918</v>
      </c>
      <c r="P124" s="141">
        <f t="shared" si="25"/>
        <v>0.23354259254523427</v>
      </c>
      <c r="Q124" s="141">
        <f t="shared" si="25"/>
        <v>0.19182473129426045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0.16979621066537062</v>
      </c>
      <c r="C126" s="143">
        <f t="shared" si="27"/>
        <v>0.19594123704694633</v>
      </c>
      <c r="D126" s="143">
        <f t="shared" si="27"/>
        <v>0.22626502607605237</v>
      </c>
      <c r="E126" s="143">
        <f t="shared" si="27"/>
        <v>0.23942560000040422</v>
      </c>
      <c r="F126" s="143">
        <f t="shared" si="27"/>
        <v>0.17602218905594147</v>
      </c>
      <c r="G126" s="143">
        <f t="shared" si="27"/>
        <v>0.22716414839895235</v>
      </c>
      <c r="H126" s="143">
        <f t="shared" si="27"/>
        <v>0.23517123800592293</v>
      </c>
      <c r="I126" s="143">
        <f t="shared" si="27"/>
        <v>0.23997530566630476</v>
      </c>
      <c r="J126" s="143">
        <f t="shared" si="27"/>
        <v>0.15003797212598641</v>
      </c>
      <c r="K126" s="143">
        <f t="shared" si="27"/>
        <v>0.188165228392284</v>
      </c>
      <c r="L126" s="143">
        <f t="shared" si="27"/>
        <v>0.2072024252903224</v>
      </c>
      <c r="M126" s="143">
        <f t="shared" si="27"/>
        <v>0.16311055837189145</v>
      </c>
      <c r="N126" s="143">
        <f t="shared" si="27"/>
        <v>0.18981687903179745</v>
      </c>
      <c r="O126" s="143">
        <f t="shared" si="27"/>
        <v>0.17665816806819332</v>
      </c>
      <c r="P126" s="143">
        <f t="shared" si="27"/>
        <v>0.14864783013487978</v>
      </c>
      <c r="Q126" s="143">
        <f t="shared" si="27"/>
        <v>0.13587045074768714</v>
      </c>
    </row>
    <row r="127" spans="1:17" x14ac:dyDescent="0.25">
      <c r="A127" s="142" t="s">
        <v>121</v>
      </c>
      <c r="B127" s="141">
        <f t="shared" ref="B127:Q127" si="28">IF(B$78=0,0,B$78/B$53)</f>
        <v>8.6686314300002468E-2</v>
      </c>
      <c r="C127" s="141">
        <f t="shared" si="28"/>
        <v>0.13125111400982439</v>
      </c>
      <c r="D127" s="141">
        <f t="shared" si="28"/>
        <v>0.15218926493981891</v>
      </c>
      <c r="E127" s="141">
        <f t="shared" si="28"/>
        <v>0.16007186349376765</v>
      </c>
      <c r="F127" s="141">
        <f t="shared" si="28"/>
        <v>0.10017501461105766</v>
      </c>
      <c r="G127" s="141">
        <f t="shared" si="28"/>
        <v>0.15247466402057139</v>
      </c>
      <c r="H127" s="141">
        <f t="shared" si="28"/>
        <v>0.15727884083710811</v>
      </c>
      <c r="I127" s="141">
        <f t="shared" si="28"/>
        <v>0.15608522238307676</v>
      </c>
      <c r="J127" s="141">
        <f t="shared" si="28"/>
        <v>6.9962104369713646E-2</v>
      </c>
      <c r="K127" s="141">
        <f t="shared" si="28"/>
        <v>0.10837959035225302</v>
      </c>
      <c r="L127" s="141">
        <f t="shared" si="28"/>
        <v>0.11284253993668025</v>
      </c>
      <c r="M127" s="141">
        <f t="shared" si="28"/>
        <v>6.8383415826370073E-2</v>
      </c>
      <c r="N127" s="141">
        <f t="shared" si="28"/>
        <v>9.6090061417335185E-2</v>
      </c>
      <c r="O127" s="141">
        <f t="shared" si="28"/>
        <v>8.4618559102421331E-2</v>
      </c>
      <c r="P127" s="141">
        <f t="shared" si="28"/>
        <v>5.7999871587287928E-2</v>
      </c>
      <c r="Q127" s="141">
        <f t="shared" si="28"/>
        <v>6.3503632079375288E-2</v>
      </c>
    </row>
    <row r="128" spans="1:17" x14ac:dyDescent="0.25">
      <c r="A128" s="142" t="s">
        <v>120</v>
      </c>
      <c r="B128" s="141">
        <f t="shared" ref="B128:Q128" si="29">IF(B$82=0,0,B$82/B$53)</f>
        <v>8.3109896365368183E-2</v>
      </c>
      <c r="C128" s="141">
        <f t="shared" si="29"/>
        <v>6.4690123037121933E-2</v>
      </c>
      <c r="D128" s="141">
        <f t="shared" si="29"/>
        <v>7.4075761136233473E-2</v>
      </c>
      <c r="E128" s="141">
        <f t="shared" si="29"/>
        <v>7.9353736506636588E-2</v>
      </c>
      <c r="F128" s="141">
        <f t="shared" si="29"/>
        <v>7.5847174444883786E-2</v>
      </c>
      <c r="G128" s="141">
        <f t="shared" si="29"/>
        <v>7.4689484378380952E-2</v>
      </c>
      <c r="H128" s="141">
        <f t="shared" si="29"/>
        <v>7.7892397168814811E-2</v>
      </c>
      <c r="I128" s="141">
        <f t="shared" si="29"/>
        <v>8.3890083283228015E-2</v>
      </c>
      <c r="J128" s="141">
        <f t="shared" si="29"/>
        <v>8.0075867756272762E-2</v>
      </c>
      <c r="K128" s="141">
        <f t="shared" si="29"/>
        <v>7.9785638040031012E-2</v>
      </c>
      <c r="L128" s="141">
        <f t="shared" si="29"/>
        <v>9.4359885353642148E-2</v>
      </c>
      <c r="M128" s="141">
        <f t="shared" si="29"/>
        <v>9.4727142545521378E-2</v>
      </c>
      <c r="N128" s="141">
        <f t="shared" si="29"/>
        <v>9.3726817614462291E-2</v>
      </c>
      <c r="O128" s="141">
        <f t="shared" si="29"/>
        <v>9.2039608965771971E-2</v>
      </c>
      <c r="P128" s="141">
        <f t="shared" si="29"/>
        <v>9.0647958547591848E-2</v>
      </c>
      <c r="Q128" s="141">
        <f t="shared" si="29"/>
        <v>7.2366818668311864E-2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0.14225953726781185</v>
      </c>
      <c r="C130" s="171">
        <f t="shared" si="31"/>
        <v>0.19972603611501094</v>
      </c>
      <c r="D130" s="171">
        <f t="shared" si="31"/>
        <v>4.1584961306510529E-2</v>
      </c>
      <c r="E130" s="171">
        <f t="shared" si="31"/>
        <v>4.8834822137387816E-2</v>
      </c>
      <c r="F130" s="171">
        <f t="shared" si="31"/>
        <v>0.22385105152833842</v>
      </c>
      <c r="G130" s="171">
        <f t="shared" si="31"/>
        <v>4.8177521447679471E-2</v>
      </c>
      <c r="H130" s="171">
        <f t="shared" si="31"/>
        <v>5.7480238002532949E-2</v>
      </c>
      <c r="I130" s="171">
        <f t="shared" si="31"/>
        <v>5.2876537094029251E-2</v>
      </c>
      <c r="J130" s="171">
        <f t="shared" si="31"/>
        <v>0.28694495036499862</v>
      </c>
      <c r="K130" s="171">
        <f t="shared" si="31"/>
        <v>0.24412773314328054</v>
      </c>
      <c r="L130" s="171">
        <f t="shared" si="31"/>
        <v>0.12528168893770961</v>
      </c>
      <c r="M130" s="171">
        <f t="shared" si="31"/>
        <v>0.18515406809819923</v>
      </c>
      <c r="N130" s="171">
        <f t="shared" si="31"/>
        <v>0.15709699694905241</v>
      </c>
      <c r="O130" s="171">
        <f t="shared" si="31"/>
        <v>0.18356884314483513</v>
      </c>
      <c r="P130" s="171">
        <f t="shared" si="31"/>
        <v>0.22495381011570431</v>
      </c>
      <c r="Q130" s="171">
        <f t="shared" si="31"/>
        <v>0.36191001522106581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4.2130828238159461</v>
      </c>
      <c r="C134" s="133">
        <f>IF(C$5=0,0,(C$5-C$51)/ISI_fec!C$5)</f>
        <v>4.1743846450275814</v>
      </c>
      <c r="D134" s="133">
        <f>IF(D$5=0,0,(D$5-D$51)/ISI_fec!D$5)</f>
        <v>0</v>
      </c>
      <c r="E134" s="133">
        <f>IF(E$5=0,0,(E$5-E$51)/ISI_fec!E$5)</f>
        <v>0</v>
      </c>
      <c r="F134" s="133">
        <f>IF(F$5=0,0,(F$5-F$51)/ISI_fec!F$5)</f>
        <v>0</v>
      </c>
      <c r="G134" s="133">
        <f>IF(G$5=0,0,(G$5-G$51)/ISI_fec!G$5)</f>
        <v>0</v>
      </c>
      <c r="H134" s="133">
        <f>IF(H$5=0,0,(H$5-H$51)/ISI_fec!H$5)</f>
        <v>0</v>
      </c>
      <c r="I134" s="133">
        <f>IF(I$5=0,0,(I$5-I$51)/ISI_fec!I$5)</f>
        <v>0</v>
      </c>
      <c r="J134" s="133">
        <f>IF(J$5=0,0,(J$5-J$51)/ISI_fec!J$5)</f>
        <v>0</v>
      </c>
      <c r="K134" s="133">
        <f>IF(K$5=0,0,(K$5-K$51)/ISI_fec!K$5)</f>
        <v>0</v>
      </c>
      <c r="L134" s="133">
        <f>IF(L$5=0,0,(L$5-L$51)/ISI_fec!L$5)</f>
        <v>0</v>
      </c>
      <c r="M134" s="133">
        <f>IF(M$5=0,0,(M$5-M$51)/ISI_fec!M$5)</f>
        <v>0</v>
      </c>
      <c r="N134" s="133">
        <f>IF(N$5=0,0,(N$5-N$51)/ISI_fec!N$5)</f>
        <v>0</v>
      </c>
      <c r="O134" s="133">
        <f>IF(O$5=0,0,(O$5-O$51)/ISI_fec!O$5)</f>
        <v>0</v>
      </c>
      <c r="P134" s="133">
        <f>IF(P$5=0,0,(P$5-P$51)/ISI_fec!P$5)</f>
        <v>0</v>
      </c>
      <c r="Q134" s="133">
        <f>IF(Q$5=0,0,(Q$5-Q$51)/ISI_fec!Q$5)</f>
        <v>0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1.3251222000000002</v>
      </c>
      <c r="C139" s="128">
        <f>IF(C$10=0,0,C$10/ISI_fec!C$10)</f>
        <v>1.3251222000000005</v>
      </c>
      <c r="D139" s="128">
        <f>IF(D$10=0,0,D$10/ISI_fec!D$10)</f>
        <v>0</v>
      </c>
      <c r="E139" s="128">
        <f>IF(E$10=0,0,E$10/ISI_fec!E$10)</f>
        <v>0</v>
      </c>
      <c r="F139" s="128">
        <f>IF(F$10=0,0,F$10/ISI_fec!F$10)</f>
        <v>0</v>
      </c>
      <c r="G139" s="128">
        <f>IF(G$10=0,0,G$10/ISI_fec!G$10)</f>
        <v>0</v>
      </c>
      <c r="H139" s="128">
        <f>IF(H$10=0,0,H$10/ISI_fec!H$10)</f>
        <v>0</v>
      </c>
      <c r="I139" s="128">
        <f>IF(I$10=0,0,I$10/ISI_fec!I$10)</f>
        <v>0</v>
      </c>
      <c r="J139" s="128">
        <f>IF(J$10=0,0,J$10/ISI_fec!J$10)</f>
        <v>0</v>
      </c>
      <c r="K139" s="128">
        <f>IF(K$10=0,0,K$10/ISI_fec!K$10)</f>
        <v>0</v>
      </c>
      <c r="L139" s="128">
        <f>IF(L$10=0,0,L$10/ISI_fec!L$10)</f>
        <v>0</v>
      </c>
      <c r="M139" s="128">
        <f>IF(M$10=0,0,M$10/ISI_fec!M$10)</f>
        <v>0</v>
      </c>
      <c r="N139" s="128">
        <f>IF(N$10=0,0,N$10/ISI_fec!N$10)</f>
        <v>0</v>
      </c>
      <c r="O139" s="128">
        <f>IF(O$10=0,0,O$10/ISI_fec!O$10)</f>
        <v>0</v>
      </c>
      <c r="P139" s="128">
        <f>IF(P$10=0,0,P$10/ISI_fec!P$10)</f>
        <v>0</v>
      </c>
      <c r="Q139" s="128">
        <f>IF(Q$10=0,0,Q$10/ISI_fec!Q$10)</f>
        <v>0</v>
      </c>
    </row>
    <row r="140" spans="1:17" x14ac:dyDescent="0.25">
      <c r="A140" s="127" t="s">
        <v>117</v>
      </c>
      <c r="B140" s="126">
        <f>IF(B$15=0,0,B$15/ISI_fec!B$15)</f>
        <v>4.3213510900349981</v>
      </c>
      <c r="C140" s="126">
        <f>IF(C$15=0,0,C$15/ISI_fec!C$15)</f>
        <v>6.1324301605027323</v>
      </c>
      <c r="D140" s="126">
        <f>IF(D$15=0,0,D$15/ISI_fec!D$15)</f>
        <v>0</v>
      </c>
      <c r="E140" s="126">
        <f>IF(E$15=0,0,E$15/ISI_fec!E$15)</f>
        <v>0</v>
      </c>
      <c r="F140" s="126">
        <f>IF(F$15=0,0,F$15/ISI_fec!F$15)</f>
        <v>0</v>
      </c>
      <c r="G140" s="126">
        <f>IF(G$15=0,0,G$15/ISI_fec!G$15)</f>
        <v>0</v>
      </c>
      <c r="H140" s="126">
        <f>IF(H$15=0,0,H$15/ISI_fec!H$15)</f>
        <v>0</v>
      </c>
      <c r="I140" s="126">
        <f>IF(I$15=0,0,I$15/ISI_fec!I$15)</f>
        <v>0</v>
      </c>
      <c r="J140" s="126">
        <f>IF(J$15=0,0,J$15/ISI_fec!J$15)</f>
        <v>0</v>
      </c>
      <c r="K140" s="126">
        <f>IF(K$15=0,0,K$15/ISI_fec!K$15)</f>
        <v>0</v>
      </c>
      <c r="L140" s="126">
        <f>IF(L$15=0,0,L$15/ISI_fec!L$15)</f>
        <v>0</v>
      </c>
      <c r="M140" s="126">
        <f>IF(M$15=0,0,M$15/ISI_fec!M$15)</f>
        <v>0</v>
      </c>
      <c r="N140" s="126">
        <f>IF(N$15=0,0,N$15/ISI_fec!N$15)</f>
        <v>0</v>
      </c>
      <c r="O140" s="126">
        <f>IF(O$15=0,0,O$15/ISI_fec!O$15)</f>
        <v>0</v>
      </c>
      <c r="P140" s="126">
        <f>IF(P$15=0,0,P$15/ISI_fec!P$15)</f>
        <v>0</v>
      </c>
      <c r="Q140" s="126">
        <f>IF(Q$15=0,0,Q$15/ISI_fec!Q$15)</f>
        <v>0</v>
      </c>
    </row>
    <row r="141" spans="1:17" x14ac:dyDescent="0.25">
      <c r="A141" s="127" t="s">
        <v>116</v>
      </c>
      <c r="B141" s="126">
        <f>IF(B$21=0,0,B$21/ISI_fec!B$21)</f>
        <v>4.8022614140453967</v>
      </c>
      <c r="C141" s="126">
        <f>IF(C$21=0,0,C$21/ISI_fec!C$21)</f>
        <v>4.7062351745556725</v>
      </c>
      <c r="D141" s="126">
        <f>IF(D$21=0,0,D$21/ISI_fec!D$21)</f>
        <v>0</v>
      </c>
      <c r="E141" s="126">
        <f>IF(E$21=0,0,E$21/ISI_fec!E$21)</f>
        <v>0</v>
      </c>
      <c r="F141" s="126">
        <f>IF(F$21=0,0,F$21/ISI_fec!F$21)</f>
        <v>0</v>
      </c>
      <c r="G141" s="126">
        <f>IF(G$21=0,0,G$21/ISI_fec!G$21)</f>
        <v>0</v>
      </c>
      <c r="H141" s="126">
        <f>IF(H$21=0,0,H$21/ISI_fec!H$21)</f>
        <v>0</v>
      </c>
      <c r="I141" s="126">
        <f>IF(I$21=0,0,I$21/ISI_fec!I$21)</f>
        <v>0</v>
      </c>
      <c r="J141" s="126">
        <f>IF(J$21=0,0,J$21/ISI_fec!J$21)</f>
        <v>0</v>
      </c>
      <c r="K141" s="126">
        <f>IF(K$21=0,0,K$21/ISI_fec!K$21)</f>
        <v>0</v>
      </c>
      <c r="L141" s="126">
        <f>IF(L$21=0,0,L$21/ISI_fec!L$21)</f>
        <v>0</v>
      </c>
      <c r="M141" s="126">
        <f>IF(M$21=0,0,M$21/ISI_fec!M$21)</f>
        <v>0</v>
      </c>
      <c r="N141" s="126">
        <f>IF(N$21=0,0,N$21/ISI_fec!N$21)</f>
        <v>0</v>
      </c>
      <c r="O141" s="126">
        <f>IF(O$21=0,0,O$21/ISI_fec!O$21)</f>
        <v>0</v>
      </c>
      <c r="P141" s="126">
        <f>IF(P$21=0,0,P$21/ISI_fec!P$21)</f>
        <v>0</v>
      </c>
      <c r="Q141" s="126">
        <f>IF(Q$21=0,0,Q$21/ISI_fec!Q$21)</f>
        <v>0</v>
      </c>
    </row>
    <row r="142" spans="1:17" x14ac:dyDescent="0.25">
      <c r="A142" s="127" t="s">
        <v>113</v>
      </c>
      <c r="B142" s="126">
        <f>IF(B$27=0,0,B$27/ISI_fec!B$27)</f>
        <v>1.4712940202920106</v>
      </c>
      <c r="C142" s="126">
        <f>IF(C$27=0,0,C$27/ISI_fec!C$27)</f>
        <v>1.7288521192787392</v>
      </c>
      <c r="D142" s="126">
        <f>IF(D$27=0,0,D$27/ISI_fec!D$27)</f>
        <v>0</v>
      </c>
      <c r="E142" s="126">
        <f>IF(E$27=0,0,E$27/ISI_fec!E$27)</f>
        <v>0</v>
      </c>
      <c r="F142" s="126">
        <f>IF(F$27=0,0,F$27/ISI_fec!F$27)</f>
        <v>0</v>
      </c>
      <c r="G142" s="126">
        <f>IF(G$27=0,0,G$27/ISI_fec!G$27)</f>
        <v>0</v>
      </c>
      <c r="H142" s="126">
        <f>IF(H$27=0,0,H$27/ISI_fec!H$27)</f>
        <v>0</v>
      </c>
      <c r="I142" s="126">
        <f>IF(I$27=0,0,I$27/ISI_fec!I$27)</f>
        <v>0</v>
      </c>
      <c r="J142" s="126">
        <f>IF(J$27=0,0,J$27/ISI_fec!J$27)</f>
        <v>0</v>
      </c>
      <c r="K142" s="126">
        <f>IF(K$27=0,0,K$27/ISI_fec!K$27)</f>
        <v>0</v>
      </c>
      <c r="L142" s="126">
        <f>IF(L$27=0,0,L$27/ISI_fec!L$27)</f>
        <v>0</v>
      </c>
      <c r="M142" s="126">
        <f>IF(M$27=0,0,M$27/ISI_fec!M$27)</f>
        <v>0</v>
      </c>
      <c r="N142" s="126">
        <f>IF(N$27=0,0,N$27/ISI_fec!N$27)</f>
        <v>0</v>
      </c>
      <c r="O142" s="126">
        <f>IF(O$27=0,0,O$27/ISI_fec!O$27)</f>
        <v>0</v>
      </c>
      <c r="P142" s="126">
        <f>IF(P$27=0,0,P$27/ISI_fec!P$27)</f>
        <v>0</v>
      </c>
      <c r="Q142" s="126">
        <f>IF(Q$27=0,0,Q$27/ISI_fec!Q$27)</f>
        <v>0</v>
      </c>
    </row>
    <row r="143" spans="1:17" x14ac:dyDescent="0.25">
      <c r="A143" s="72" t="s">
        <v>112</v>
      </c>
      <c r="B143" s="125">
        <f>IF(B$34=0,0,B$34/ISI_fec!B$34)</f>
        <v>1.6365669163857564</v>
      </c>
      <c r="C143" s="125">
        <f>IF(C$34=0,0,C$34/ISI_fec!C$34)</f>
        <v>2.4185561672551246</v>
      </c>
      <c r="D143" s="125">
        <f>IF(D$34=0,0,D$34/ISI_fec!D$34)</f>
        <v>0</v>
      </c>
      <c r="E143" s="125">
        <f>IF(E$34=0,0,E$34/ISI_fec!E$34)</f>
        <v>0</v>
      </c>
      <c r="F143" s="125">
        <f>IF(F$34=0,0,F$34/ISI_fec!F$34)</f>
        <v>0</v>
      </c>
      <c r="G143" s="125">
        <f>IF(G$34=0,0,G$34/ISI_fec!G$34)</f>
        <v>0</v>
      </c>
      <c r="H143" s="125">
        <f>IF(H$34=0,0,H$34/ISI_fec!H$34)</f>
        <v>0</v>
      </c>
      <c r="I143" s="125">
        <f>IF(I$34=0,0,I$34/ISI_fec!I$34)</f>
        <v>0</v>
      </c>
      <c r="J143" s="125">
        <f>IF(J$34=0,0,J$34/ISI_fec!J$34)</f>
        <v>0</v>
      </c>
      <c r="K143" s="125">
        <f>IF(K$34=0,0,K$34/ISI_fec!K$34)</f>
        <v>0</v>
      </c>
      <c r="L143" s="125">
        <f>IF(L$34=0,0,L$34/ISI_fec!L$34)</f>
        <v>0</v>
      </c>
      <c r="M143" s="125">
        <f>IF(M$34=0,0,M$34/ISI_fec!M$34)</f>
        <v>0</v>
      </c>
      <c r="N143" s="125">
        <f>IF(N$34=0,0,N$34/ISI_fec!N$34)</f>
        <v>0</v>
      </c>
      <c r="O143" s="125">
        <f>IF(O$34=0,0,O$34/ISI_fec!O$34)</f>
        <v>0</v>
      </c>
      <c r="P143" s="125">
        <f>IF(P$34=0,0,P$34/ISI_fec!P$34)</f>
        <v>0</v>
      </c>
      <c r="Q143" s="125">
        <f>IF(Q$34=0,0,Q$34/ISI_fec!Q$34)</f>
        <v>0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0.96499800491818255</v>
      </c>
      <c r="C145" s="133">
        <f>IF(C$53=0,0,(C$53-C$94)/ISI_fec!C$53)</f>
        <v>1.1530118317029521</v>
      </c>
      <c r="D145" s="133">
        <f>IF(D$53=0,0,(D$53-D$94)/ISI_fec!D$53)</f>
        <v>1.1774726901228987</v>
      </c>
      <c r="E145" s="133">
        <f>IF(E$53=0,0,(E$53-E$94)/ISI_fec!E$53)</f>
        <v>1.080202605268769</v>
      </c>
      <c r="F145" s="133">
        <f>IF(F$53=0,0,(F$53-F$94)/ISI_fec!F$53)</f>
        <v>0.90578355612650219</v>
      </c>
      <c r="G145" s="133">
        <f>IF(G$53=0,0,(G$53-G$94)/ISI_fec!G$53)</f>
        <v>1.1480747440879719</v>
      </c>
      <c r="H145" s="133">
        <f>IF(H$53=0,0,(H$53-H$94)/ISI_fec!H$53)</f>
        <v>1.0879440232445234</v>
      </c>
      <c r="I145" s="133">
        <f>IF(I$53=0,0,(I$53-I$94)/ISI_fec!I$53)</f>
        <v>1.0868304388774968</v>
      </c>
      <c r="J145" s="133">
        <f>IF(J$53=0,0,(J$53-J$94)/ISI_fec!J$53)</f>
        <v>0.85222434090911403</v>
      </c>
      <c r="K145" s="133">
        <f>IF(K$53=0,0,(K$53-K$94)/ISI_fec!K$53)</f>
        <v>0.8813240982023115</v>
      </c>
      <c r="L145" s="133">
        <f>IF(L$53=0,0,(L$53-L$94)/ISI_fec!L$53)</f>
        <v>0.87264292752377448</v>
      </c>
      <c r="M145" s="133">
        <f>IF(M$53=0,0,(M$53-M$94)/ISI_fec!M$53)</f>
        <v>0.80064916767013217</v>
      </c>
      <c r="N145" s="133">
        <f>IF(N$53=0,0,(N$53-N$94)/ISI_fec!N$53)</f>
        <v>0.8488556162372195</v>
      </c>
      <c r="O145" s="133">
        <f>IF(O$53=0,0,(O$53-O$94)/ISI_fec!O$53)</f>
        <v>0.83857416745088675</v>
      </c>
      <c r="P145" s="133">
        <f>IF(P$53=0,0,(P$53-P$94)/ISI_fec!P$53)</f>
        <v>0.80570712116275223</v>
      </c>
      <c r="Q145" s="133">
        <f>IF(Q$53=0,0,(Q$53-Q$94)/ISI_fec!Q$53)</f>
        <v>0.80741024776723358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1.3251222000000002</v>
      </c>
      <c r="C150" s="128">
        <f>IF(C$58=0,0,C$58/ISI_fec!C$58)</f>
        <v>1.3251222000000002</v>
      </c>
      <c r="D150" s="128">
        <f>IF(D$58=0,0,D$58/ISI_fec!D$58)</f>
        <v>1.3251222000000002</v>
      </c>
      <c r="E150" s="128">
        <f>IF(E$58=0,0,E$58/ISI_fec!E$58)</f>
        <v>1.3251222000000002</v>
      </c>
      <c r="F150" s="128">
        <f>IF(F$58=0,0,F$58/ISI_fec!F$58)</f>
        <v>1.3251222000000002</v>
      </c>
      <c r="G150" s="128">
        <f>IF(G$58=0,0,G$58/ISI_fec!G$58)</f>
        <v>1.3251222000000002</v>
      </c>
      <c r="H150" s="128">
        <f>IF(H$58=0,0,H$58/ISI_fec!H$58)</f>
        <v>1.3251222000000002</v>
      </c>
      <c r="I150" s="128">
        <f>IF(I$58=0,0,I$58/ISI_fec!I$58)</f>
        <v>1.3251222</v>
      </c>
      <c r="J150" s="128">
        <f>IF(J$58=0,0,J$58/ISI_fec!J$58)</f>
        <v>1.3251222000000002</v>
      </c>
      <c r="K150" s="128">
        <f>IF(K$58=0,0,K$58/ISI_fec!K$58)</f>
        <v>1.3251222000000002</v>
      </c>
      <c r="L150" s="128">
        <f>IF(L$58=0,0,L$58/ISI_fec!L$58)</f>
        <v>1.3251221999999998</v>
      </c>
      <c r="M150" s="128">
        <f>IF(M$58=0,0,M$58/ISI_fec!M$58)</f>
        <v>1.3251222000000002</v>
      </c>
      <c r="N150" s="128">
        <f>IF(N$58=0,0,N$58/ISI_fec!N$58)</f>
        <v>1.3251222</v>
      </c>
      <c r="O150" s="128">
        <f>IF(O$58=0,0,O$58/ISI_fec!O$58)</f>
        <v>1.3251222</v>
      </c>
      <c r="P150" s="128">
        <f>IF(P$58=0,0,P$58/ISI_fec!P$58)</f>
        <v>1.3251222000000002</v>
      </c>
      <c r="Q150" s="128">
        <f>IF(Q$58=0,0,Q$58/ISI_fec!Q$58)</f>
        <v>1.3251222000000005</v>
      </c>
    </row>
    <row r="151" spans="1:17" x14ac:dyDescent="0.25">
      <c r="A151" s="127" t="s">
        <v>115</v>
      </c>
      <c r="B151" s="126">
        <f>IF(B$63=0,0,B$63/ISI_fec!B$63)</f>
        <v>2.7374968538820061</v>
      </c>
      <c r="C151" s="126">
        <f>IF(C$63=0,0,C$63/ISI_fec!C$63)</f>
        <v>2.9713021418502334</v>
      </c>
      <c r="D151" s="126">
        <f>IF(D$63=0,0,D$63/ISI_fec!D$63)</f>
        <v>3.1368473119824509</v>
      </c>
      <c r="E151" s="126">
        <f>IF(E$63=0,0,E$63/ISI_fec!E$63)</f>
        <v>3.0425088320956042</v>
      </c>
      <c r="F151" s="126">
        <f>IF(F$63=0,0,F$63/ISI_fec!F$63)</f>
        <v>2.8920169149165869</v>
      </c>
      <c r="G151" s="126">
        <f>IF(G$63=0,0,G$63/ISI_fec!G$63)</f>
        <v>3.1828043829077468</v>
      </c>
      <c r="H151" s="126">
        <f>IF(H$63=0,0,H$63/ISI_fec!H$63)</f>
        <v>3.0861226189112756</v>
      </c>
      <c r="I151" s="126">
        <f>IF(I$63=0,0,I$63/ISI_fec!I$63)</f>
        <v>3.1287259723961425</v>
      </c>
      <c r="J151" s="126">
        <f>IF(J$63=0,0,J$63/ISI_fec!J$63)</f>
        <v>2.7191142797932866</v>
      </c>
      <c r="K151" s="126">
        <f>IF(K$63=0,0,K$63/ISI_fec!K$63)</f>
        <v>2.5809085433776118</v>
      </c>
      <c r="L151" s="126">
        <f>IF(L$63=0,0,L$63/ISI_fec!L$63)</f>
        <v>2.6617826945115959</v>
      </c>
      <c r="M151" s="126">
        <f>IF(M$63=0,0,M$63/ISI_fec!M$63)</f>
        <v>2.5763239716457771</v>
      </c>
      <c r="N151" s="126">
        <f>IF(N$63=0,0,N$63/ISI_fec!N$63)</f>
        <v>2.6401028316010438</v>
      </c>
      <c r="O151" s="126">
        <f>IF(O$63=0,0,O$63/ISI_fec!O$63)</f>
        <v>2.6382950537169472</v>
      </c>
      <c r="P151" s="126">
        <f>IF(P$63=0,0,P$63/ISI_fec!P$63)</f>
        <v>2.6008747298164034</v>
      </c>
      <c r="Q151" s="126">
        <f>IF(Q$63=0,0,Q$63/ISI_fec!Q$63)</f>
        <v>2.5006270182692272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1.4712940202920106</v>
      </c>
      <c r="C153" s="126">
        <f>IF(C$70=0,0,C$70/ISI_fec!C$70)</f>
        <v>1.7288521192787396</v>
      </c>
      <c r="D153" s="126">
        <f>IF(D$70=0,0,D$70/ISI_fec!D$70)</f>
        <v>1.7415166505670852</v>
      </c>
      <c r="E153" s="126">
        <f>IF(E$70=0,0,E$70/ISI_fec!E$70)</f>
        <v>1.4146570029014263</v>
      </c>
      <c r="F153" s="126">
        <f>IF(F$70=0,0,F$70/ISI_fec!F$70)</f>
        <v>1.0536973830542222</v>
      </c>
      <c r="G153" s="126">
        <f>IF(G$70=0,0,G$70/ISI_fec!G$70)</f>
        <v>1.6022416182661088</v>
      </c>
      <c r="H153" s="126">
        <f>IF(H$70=0,0,H$70/ISI_fec!H$70)</f>
        <v>1.4205900808231631</v>
      </c>
      <c r="I153" s="126">
        <f>IF(I$70=0,0,I$70/ISI_fec!I$70)</f>
        <v>1.3706894162444498</v>
      </c>
      <c r="J153" s="126">
        <f>IF(J$70=0,0,J$70/ISI_fec!J$70)</f>
        <v>1.0516134412306375</v>
      </c>
      <c r="K153" s="126">
        <f>IF(K$70=0,0,K$70/ISI_fec!K$70)</f>
        <v>1.0968509472893244</v>
      </c>
      <c r="L153" s="126">
        <f>IF(L$70=0,0,L$70/ISI_fec!L$70)</f>
        <v>1.0600426147813176</v>
      </c>
      <c r="M153" s="126">
        <f>IF(M$70=0,0,M$70/ISI_fec!M$70)</f>
        <v>1.0078127551866598</v>
      </c>
      <c r="N153" s="126">
        <f>IF(N$70=0,0,N$70/ISI_fec!N$70)</f>
        <v>1.0393060807898602</v>
      </c>
      <c r="O153" s="126">
        <f>IF(O$70=0,0,O$70/ISI_fec!O$70)</f>
        <v>1.0380601853596381</v>
      </c>
      <c r="P153" s="126">
        <f>IF(P$70=0,0,P$70/ISI_fec!P$70)</f>
        <v>1.0375953162545517</v>
      </c>
      <c r="Q153" s="126">
        <f>IF(Q$70=0,0,Q$70/ISI_fec!Q$70)</f>
        <v>1.0373593286456291</v>
      </c>
    </row>
    <row r="154" spans="1:17" x14ac:dyDescent="0.25">
      <c r="A154" s="72" t="s">
        <v>112</v>
      </c>
      <c r="B154" s="125">
        <f>IF(B$77=0,0,B$77/ISI_fec!B$77)</f>
        <v>1.6365669163857564</v>
      </c>
      <c r="C154" s="125">
        <f>IF(C$77=0,0,C$77/ISI_fec!C$77)</f>
        <v>2.4185561672551246</v>
      </c>
      <c r="D154" s="125">
        <f>IF(D$77=0,0,D$77/ISI_fec!D$77)</f>
        <v>2.3814962902781018</v>
      </c>
      <c r="E154" s="125">
        <f>IF(E$77=0,0,E$77/ISI_fec!E$77)</f>
        <v>2.3294592546092203</v>
      </c>
      <c r="F154" s="125">
        <f>IF(F$77=0,0,F$77/ISI_fec!F$77)</f>
        <v>1.7598758526924225</v>
      </c>
      <c r="G154" s="125">
        <f>IF(G$77=0,0,G$77/ISI_fec!G$77)</f>
        <v>2.347411637185667</v>
      </c>
      <c r="H154" s="125">
        <f>IF(H$77=0,0,H$77/ISI_fec!H$77)</f>
        <v>2.3256028297042337</v>
      </c>
      <c r="I154" s="125">
        <f>IF(I$77=0,0,I$77/ISI_fec!I$77)</f>
        <v>2.3591578882447237</v>
      </c>
      <c r="J154" s="125">
        <f>IF(J$77=0,0,J$77/ISI_fec!J$77)</f>
        <v>1.5362691734471206</v>
      </c>
      <c r="K154" s="125">
        <f>IF(K$77=0,0,K$77/ISI_fec!K$77)</f>
        <v>1.8795845303970533</v>
      </c>
      <c r="L154" s="125">
        <f>IF(L$77=0,0,L$77/ISI_fec!L$77)</f>
        <v>1.7709179735230027</v>
      </c>
      <c r="M154" s="125">
        <f>IF(M$77=0,0,M$77/ISI_fec!M$77)</f>
        <v>1.3730428320866455</v>
      </c>
      <c r="N154" s="125">
        <f>IF(N$77=0,0,N$77/ISI_fec!N$77)</f>
        <v>1.6376696846084478</v>
      </c>
      <c r="O154" s="125">
        <f>IF(O$77=0,0,O$77/ISI_fec!O$77)</f>
        <v>1.554500579260873</v>
      </c>
      <c r="P154" s="125">
        <f>IF(P$77=0,0,P$77/ISI_fec!P$77)</f>
        <v>1.323864225750321</v>
      </c>
      <c r="Q154" s="125">
        <f>IF(Q$77=0,0,Q$77/ISI_fec!Q$77)</f>
        <v>1.4728977585704053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171.66230421094377</v>
      </c>
      <c r="C3" s="46">
        <f t="shared" ref="C3:Q3" si="0">SUM(C4:C8)</f>
        <v>167.17030022139085</v>
      </c>
      <c r="D3" s="46">
        <f t="shared" si="0"/>
        <v>170.18016142244036</v>
      </c>
      <c r="E3" s="46">
        <f t="shared" si="0"/>
        <v>150.83311044276084</v>
      </c>
      <c r="F3" s="46">
        <f t="shared" si="0"/>
        <v>151.69673100339043</v>
      </c>
      <c r="G3" s="46">
        <f t="shared" si="0"/>
        <v>144.14976047243977</v>
      </c>
      <c r="H3" s="46">
        <f t="shared" si="0"/>
        <v>153.33919331468272</v>
      </c>
      <c r="I3" s="46">
        <f t="shared" si="0"/>
        <v>150.96510191292651</v>
      </c>
      <c r="J3" s="46">
        <f t="shared" si="0"/>
        <v>162.40277222584314</v>
      </c>
      <c r="K3" s="46">
        <f t="shared" si="0"/>
        <v>195.89892323325864</v>
      </c>
      <c r="L3" s="46">
        <f t="shared" si="0"/>
        <v>161.15149817305146</v>
      </c>
      <c r="M3" s="46">
        <f t="shared" si="0"/>
        <v>151.18448214857767</v>
      </c>
      <c r="N3" s="46">
        <f t="shared" si="0"/>
        <v>156.44293113621956</v>
      </c>
      <c r="O3" s="46">
        <f t="shared" si="0"/>
        <v>151.13629866443083</v>
      </c>
      <c r="P3" s="46">
        <f t="shared" si="0"/>
        <v>169.65366514405127</v>
      </c>
      <c r="Q3" s="46">
        <f t="shared" si="0"/>
        <v>141.93747744157272</v>
      </c>
    </row>
    <row r="4" spans="1:17" x14ac:dyDescent="0.25">
      <c r="A4" s="110" t="s">
        <v>44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64.414228722981065</v>
      </c>
      <c r="C5" s="189">
        <f t="shared" ref="C5:Q5" si="1">SUM(C6:C7)</f>
        <v>62.728657894035159</v>
      </c>
      <c r="D5" s="189">
        <f t="shared" si="1"/>
        <v>63.858072349468472</v>
      </c>
      <c r="E5" s="189">
        <f t="shared" si="1"/>
        <v>56.59832261787421</v>
      </c>
      <c r="F5" s="189">
        <f t="shared" si="1"/>
        <v>56.922385915159929</v>
      </c>
      <c r="G5" s="189">
        <f t="shared" si="1"/>
        <v>54.090475390710253</v>
      </c>
      <c r="H5" s="189">
        <f t="shared" si="1"/>
        <v>57.538700274184556</v>
      </c>
      <c r="I5" s="189">
        <f t="shared" si="1"/>
        <v>56.647850840088253</v>
      </c>
      <c r="J5" s="189">
        <f t="shared" si="1"/>
        <v>60.939699973657632</v>
      </c>
      <c r="K5" s="189">
        <f t="shared" si="1"/>
        <v>59.35195519735187</v>
      </c>
      <c r="L5" s="189">
        <f t="shared" si="1"/>
        <v>58.566675662283842</v>
      </c>
      <c r="M5" s="189">
        <f t="shared" si="1"/>
        <v>54.236215252055572</v>
      </c>
      <c r="N5" s="189">
        <f t="shared" si="1"/>
        <v>55.870708437523049</v>
      </c>
      <c r="O5" s="189">
        <f t="shared" si="1"/>
        <v>54.141178165586943</v>
      </c>
      <c r="P5" s="189">
        <f t="shared" si="1"/>
        <v>64.248436794436813</v>
      </c>
      <c r="Q5" s="189">
        <f t="shared" si="1"/>
        <v>54.336416053047635</v>
      </c>
    </row>
    <row r="6" spans="1:17" x14ac:dyDescent="0.25">
      <c r="A6" s="179" t="s">
        <v>43</v>
      </c>
      <c r="B6" s="189">
        <v>0</v>
      </c>
      <c r="C6" s="189">
        <v>0</v>
      </c>
      <c r="D6" s="189">
        <v>0</v>
      </c>
      <c r="E6" s="189">
        <v>0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  <c r="L6" s="189">
        <v>0</v>
      </c>
      <c r="M6" s="189">
        <v>0</v>
      </c>
      <c r="N6" s="189">
        <v>0</v>
      </c>
      <c r="O6" s="189">
        <v>0</v>
      </c>
      <c r="P6" s="189">
        <v>0</v>
      </c>
      <c r="Q6" s="189">
        <v>0</v>
      </c>
    </row>
    <row r="7" spans="1:17" x14ac:dyDescent="0.25">
      <c r="A7" s="179" t="s">
        <v>344</v>
      </c>
      <c r="B7" s="189">
        <v>64.414228722981065</v>
      </c>
      <c r="C7" s="189">
        <v>62.728657894035159</v>
      </c>
      <c r="D7" s="189">
        <v>63.858072349468472</v>
      </c>
      <c r="E7" s="189">
        <v>56.59832261787421</v>
      </c>
      <c r="F7" s="189">
        <v>56.922385915159929</v>
      </c>
      <c r="G7" s="189">
        <v>54.090475390710253</v>
      </c>
      <c r="H7" s="189">
        <v>57.538700274184556</v>
      </c>
      <c r="I7" s="189">
        <v>56.647850840088253</v>
      </c>
      <c r="J7" s="189">
        <v>60.939699973657632</v>
      </c>
      <c r="K7" s="189">
        <v>59.35195519735187</v>
      </c>
      <c r="L7" s="189">
        <v>58.566675662283842</v>
      </c>
      <c r="M7" s="189">
        <v>54.236215252055572</v>
      </c>
      <c r="N7" s="189">
        <v>55.870708437523049</v>
      </c>
      <c r="O7" s="189">
        <v>54.141178165586943</v>
      </c>
      <c r="P7" s="189">
        <v>64.248436794436813</v>
      </c>
      <c r="Q7" s="189">
        <v>54.336416053047635</v>
      </c>
    </row>
    <row r="8" spans="1:17" x14ac:dyDescent="0.25">
      <c r="A8" s="108" t="s">
        <v>42</v>
      </c>
      <c r="B8" s="118">
        <v>42.833846764981629</v>
      </c>
      <c r="C8" s="118">
        <v>41.712984433320521</v>
      </c>
      <c r="D8" s="118">
        <v>42.46401672350342</v>
      </c>
      <c r="E8" s="118">
        <v>37.636465207012428</v>
      </c>
      <c r="F8" s="118">
        <v>37.851959173070561</v>
      </c>
      <c r="G8" s="118">
        <v>35.96880969101926</v>
      </c>
      <c r="H8" s="118">
        <v>38.261792766313611</v>
      </c>
      <c r="I8" s="118">
        <v>37.669400232750021</v>
      </c>
      <c r="J8" s="118">
        <v>40.523372278527866</v>
      </c>
      <c r="K8" s="118">
        <v>77.195012838554916</v>
      </c>
      <c r="L8" s="118">
        <v>44.018146848483781</v>
      </c>
      <c r="M8" s="118">
        <v>42.712051644466541</v>
      </c>
      <c r="N8" s="118">
        <v>44.701514261173443</v>
      </c>
      <c r="O8" s="118">
        <v>42.853942333256931</v>
      </c>
      <c r="P8" s="118">
        <v>41.156791555177634</v>
      </c>
      <c r="Q8" s="118">
        <v>33.264645335477461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18</v>
      </c>
      <c r="C12" s="189">
        <f t="shared" ref="C12:Q12" si="2">SUM(C13:C14)</f>
        <v>18</v>
      </c>
      <c r="D12" s="189">
        <f t="shared" si="2"/>
        <v>16</v>
      </c>
      <c r="E12" s="189">
        <f t="shared" si="2"/>
        <v>18</v>
      </c>
      <c r="F12" s="189">
        <f t="shared" si="2"/>
        <v>16</v>
      </c>
      <c r="G12" s="189">
        <f t="shared" si="2"/>
        <v>18</v>
      </c>
      <c r="H12" s="189">
        <f t="shared" si="2"/>
        <v>18</v>
      </c>
      <c r="I12" s="189">
        <f t="shared" si="2"/>
        <v>18</v>
      </c>
      <c r="J12" s="189">
        <f t="shared" si="2"/>
        <v>18</v>
      </c>
      <c r="K12" s="189">
        <f t="shared" si="2"/>
        <v>17.018050902674258</v>
      </c>
      <c r="L12" s="189">
        <f t="shared" si="2"/>
        <v>17.28006041632543</v>
      </c>
      <c r="M12" s="189">
        <f t="shared" si="2"/>
        <v>16.093050160378308</v>
      </c>
      <c r="N12" s="189">
        <f t="shared" si="2"/>
        <v>16.517311819195704</v>
      </c>
      <c r="O12" s="189">
        <f t="shared" si="2"/>
        <v>16.064074432092596</v>
      </c>
      <c r="P12" s="189">
        <f t="shared" si="2"/>
        <v>18.905115906651162</v>
      </c>
      <c r="Q12" s="189">
        <f t="shared" si="2"/>
        <v>20.684864033271886</v>
      </c>
    </row>
    <row r="13" spans="1:17" x14ac:dyDescent="0.25">
      <c r="A13" s="179" t="s">
        <v>43</v>
      </c>
      <c r="B13" s="189">
        <v>0</v>
      </c>
      <c r="C13" s="189">
        <v>0</v>
      </c>
      <c r="D13" s="189">
        <v>0</v>
      </c>
      <c r="E13" s="189">
        <v>0</v>
      </c>
      <c r="F13" s="189">
        <v>0</v>
      </c>
      <c r="G13" s="189">
        <v>0</v>
      </c>
      <c r="H13" s="189">
        <v>0</v>
      </c>
      <c r="I13" s="189">
        <v>0</v>
      </c>
      <c r="J13" s="189">
        <v>0</v>
      </c>
      <c r="K13" s="189">
        <v>0</v>
      </c>
      <c r="L13" s="189">
        <v>0</v>
      </c>
      <c r="M13" s="189">
        <v>0</v>
      </c>
      <c r="N13" s="189">
        <v>0</v>
      </c>
      <c r="O13" s="189">
        <v>0</v>
      </c>
      <c r="P13" s="189">
        <v>0</v>
      </c>
      <c r="Q13" s="189">
        <v>0</v>
      </c>
    </row>
    <row r="14" spans="1:17" x14ac:dyDescent="0.25">
      <c r="A14" s="179" t="s">
        <v>344</v>
      </c>
      <c r="B14" s="189">
        <v>18</v>
      </c>
      <c r="C14" s="189">
        <v>18</v>
      </c>
      <c r="D14" s="189">
        <v>16</v>
      </c>
      <c r="E14" s="189">
        <v>18</v>
      </c>
      <c r="F14" s="189">
        <v>16</v>
      </c>
      <c r="G14" s="189">
        <v>18</v>
      </c>
      <c r="H14" s="189">
        <v>18</v>
      </c>
      <c r="I14" s="189">
        <v>18</v>
      </c>
      <c r="J14" s="189">
        <v>18</v>
      </c>
      <c r="K14" s="189">
        <v>17.018050902674258</v>
      </c>
      <c r="L14" s="189">
        <v>17.28006041632543</v>
      </c>
      <c r="M14" s="189">
        <v>16.093050160378308</v>
      </c>
      <c r="N14" s="189">
        <v>16.517311819195704</v>
      </c>
      <c r="O14" s="189">
        <v>16.064074432092596</v>
      </c>
      <c r="P14" s="189">
        <v>18.905115906651162</v>
      </c>
      <c r="Q14" s="189">
        <v>20.684864033271886</v>
      </c>
    </row>
    <row r="15" spans="1:17" x14ac:dyDescent="0.25">
      <c r="A15" s="108" t="s">
        <v>139</v>
      </c>
      <c r="B15" s="118">
        <v>71.55</v>
      </c>
      <c r="C15" s="118">
        <v>71.55</v>
      </c>
      <c r="D15" s="118">
        <v>68.150000000000006</v>
      </c>
      <c r="E15" s="118">
        <v>68.150000000000006</v>
      </c>
      <c r="F15" s="118">
        <v>68.150000000000006</v>
      </c>
      <c r="G15" s="118">
        <v>65.816666666666677</v>
      </c>
      <c r="H15" s="118">
        <v>60.15</v>
      </c>
      <c r="I15" s="118">
        <v>60.15</v>
      </c>
      <c r="J15" s="118">
        <v>60.15</v>
      </c>
      <c r="K15" s="118">
        <v>64.150000000000006</v>
      </c>
      <c r="L15" s="118">
        <v>66.150000000000006</v>
      </c>
      <c r="M15" s="118">
        <v>63.15</v>
      </c>
      <c r="N15" s="118">
        <v>62.15</v>
      </c>
      <c r="O15" s="118">
        <v>61.15</v>
      </c>
      <c r="P15" s="118">
        <v>62.15</v>
      </c>
      <c r="Q15" s="118">
        <v>63.166353229762876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80" t="s">
        <v>136</v>
      </c>
      <c r="B19" s="189">
        <f t="shared" ref="B19" si="3">SUM(B20:B21)</f>
        <v>20.689655172413794</v>
      </c>
      <c r="C19" s="189">
        <f t="shared" ref="C19" si="4">SUM(C20:C21)</f>
        <v>20.689655172413794</v>
      </c>
      <c r="D19" s="189">
        <f t="shared" ref="D19" si="5">SUM(D20:D21)</f>
        <v>18.599732131274582</v>
      </c>
      <c r="E19" s="189">
        <f t="shared" ref="E19" si="6">SUM(E20:E21)</f>
        <v>20.689655172413794</v>
      </c>
      <c r="F19" s="189">
        <f t="shared" ref="F19" si="7">SUM(F20:F21)</f>
        <v>20.689655172413794</v>
      </c>
      <c r="G19" s="189">
        <f t="shared" ref="G19" si="8">SUM(G20:G21)</f>
        <v>20.689655172413794</v>
      </c>
      <c r="H19" s="189">
        <f t="shared" ref="H19" si="9">SUM(H20:H21)</f>
        <v>20.689655172413794</v>
      </c>
      <c r="I19" s="189">
        <f t="shared" ref="I19" si="10">SUM(I20:I21)</f>
        <v>20.689655172413794</v>
      </c>
      <c r="J19" s="189">
        <f t="shared" ref="J19" si="11">SUM(J20:J21)</f>
        <v>20.689655172413794</v>
      </c>
      <c r="K19" s="189">
        <f t="shared" ref="K19" si="12">SUM(K20:K21)</f>
        <v>20.689655172413794</v>
      </c>
      <c r="L19" s="189">
        <f t="shared" ref="L19" si="13">SUM(L20:L21)</f>
        <v>20.689655172413794</v>
      </c>
      <c r="M19" s="189">
        <f t="shared" ref="M19" si="14">SUM(M20:M21)</f>
        <v>18.599732131274582</v>
      </c>
      <c r="N19" s="189">
        <f t="shared" ref="N19" si="15">SUM(N20:N21)</f>
        <v>18.599732131274582</v>
      </c>
      <c r="O19" s="189">
        <f t="shared" ref="O19" si="16">SUM(O20:O21)</f>
        <v>18.599732131274582</v>
      </c>
      <c r="P19" s="189">
        <f t="shared" ref="P19" si="17">SUM(P20:P21)</f>
        <v>20.689655172413794</v>
      </c>
      <c r="Q19" s="189">
        <f t="shared" ref="Q19" si="18">SUM(Q20:Q21)</f>
        <v>22.779578213553005</v>
      </c>
    </row>
    <row r="20" spans="1:17" x14ac:dyDescent="0.25">
      <c r="A20" s="179" t="s">
        <v>43</v>
      </c>
      <c r="B20" s="189">
        <v>0</v>
      </c>
      <c r="C20" s="189">
        <v>0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79" t="s">
        <v>344</v>
      </c>
      <c r="B21" s="189">
        <v>20.689655172413794</v>
      </c>
      <c r="C21" s="189">
        <v>20.689655172413794</v>
      </c>
      <c r="D21" s="189">
        <v>18.599732131274582</v>
      </c>
      <c r="E21" s="189">
        <v>20.689655172413794</v>
      </c>
      <c r="F21" s="189">
        <v>20.689655172413794</v>
      </c>
      <c r="G21" s="189">
        <v>20.689655172413794</v>
      </c>
      <c r="H21" s="189">
        <v>20.689655172413794</v>
      </c>
      <c r="I21" s="189">
        <v>20.689655172413794</v>
      </c>
      <c r="J21" s="189">
        <v>20.689655172413794</v>
      </c>
      <c r="K21" s="189">
        <v>20.689655172413794</v>
      </c>
      <c r="L21" s="189">
        <v>20.689655172413794</v>
      </c>
      <c r="M21" s="189">
        <v>18.599732131274582</v>
      </c>
      <c r="N21" s="189">
        <v>18.599732131274582</v>
      </c>
      <c r="O21" s="189">
        <v>18.599732131274582</v>
      </c>
      <c r="P21" s="189">
        <v>20.689655172413794</v>
      </c>
      <c r="Q21" s="189">
        <v>22.779578213553005</v>
      </c>
    </row>
    <row r="22" spans="1:17" x14ac:dyDescent="0.25">
      <c r="A22" s="108" t="s">
        <v>139</v>
      </c>
      <c r="B22" s="118">
        <v>82.241379310344826</v>
      </c>
      <c r="C22" s="118">
        <v>76.417978016968462</v>
      </c>
      <c r="D22" s="118">
        <v>76.417978016968462</v>
      </c>
      <c r="E22" s="118">
        <v>76.417978016968462</v>
      </c>
      <c r="F22" s="118">
        <v>76.417978016968462</v>
      </c>
      <c r="G22" s="118">
        <v>70.594576723592098</v>
      </c>
      <c r="H22" s="118">
        <v>70.594576723592098</v>
      </c>
      <c r="I22" s="118">
        <v>64.771175430215735</v>
      </c>
      <c r="J22" s="118">
        <v>64.771175430215735</v>
      </c>
      <c r="K22" s="118">
        <v>70.594576723592098</v>
      </c>
      <c r="L22" s="118">
        <v>70.594576723592098</v>
      </c>
      <c r="M22" s="118">
        <v>70.594576723592098</v>
      </c>
      <c r="N22" s="118">
        <v>70.594576723592098</v>
      </c>
      <c r="O22" s="118">
        <v>70.594576723592098</v>
      </c>
      <c r="P22" s="118">
        <v>70.594576723592098</v>
      </c>
      <c r="Q22" s="118">
        <v>70.594576723592098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2.0899230411392118</v>
      </c>
      <c r="F25" s="189">
        <f t="shared" ref="F25" si="22">SUM(F26:F27)</f>
        <v>0</v>
      </c>
      <c r="G25" s="189">
        <f t="shared" ref="G25" si="23">SUM(G26:G27)</f>
        <v>2.0899230411392113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2.0899230411392113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4.1798460822784227</v>
      </c>
      <c r="Q25" s="189">
        <f t="shared" ref="Q25" si="33">SUM(Q26:Q27)</f>
        <v>2.0899230411392118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2.0899230411392118</v>
      </c>
      <c r="F27" s="189">
        <v>0</v>
      </c>
      <c r="G27" s="189">
        <v>2.0899230411392113</v>
      </c>
      <c r="H27" s="189">
        <v>0</v>
      </c>
      <c r="I27" s="189">
        <v>0</v>
      </c>
      <c r="J27" s="189">
        <v>2.0899230411392113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4.1798460822784227</v>
      </c>
      <c r="Q27" s="189">
        <v>2.0899230411392118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5.8234012933763699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11.64680258675274</v>
      </c>
      <c r="L28" s="118">
        <v>0</v>
      </c>
      <c r="M28" s="118">
        <v>0</v>
      </c>
      <c r="N28" s="118">
        <v>5.8234012933763699</v>
      </c>
      <c r="O28" s="118">
        <v>0</v>
      </c>
      <c r="P28" s="118">
        <v>5.8234012933763699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0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2.0899230411392118</v>
      </c>
      <c r="E31" s="189">
        <f t="shared" si="35"/>
        <v>0</v>
      </c>
      <c r="F31" s="189">
        <f t="shared" si="35"/>
        <v>0</v>
      </c>
      <c r="G31" s="189">
        <f t="shared" si="35"/>
        <v>2.0899230411392118</v>
      </c>
      <c r="H31" s="189">
        <f t="shared" si="35"/>
        <v>0</v>
      </c>
      <c r="I31" s="189">
        <f t="shared" si="35"/>
        <v>0</v>
      </c>
      <c r="J31" s="189">
        <f t="shared" si="35"/>
        <v>2.0899230411392118</v>
      </c>
      <c r="K31" s="189">
        <f t="shared" si="35"/>
        <v>0</v>
      </c>
      <c r="L31" s="189">
        <f t="shared" si="35"/>
        <v>0</v>
      </c>
      <c r="M31" s="189">
        <f t="shared" si="35"/>
        <v>2.0899230411392118</v>
      </c>
      <c r="N31" s="189">
        <f t="shared" si="35"/>
        <v>0</v>
      </c>
      <c r="O31" s="189">
        <f t="shared" si="35"/>
        <v>0</v>
      </c>
      <c r="P31" s="189">
        <f t="shared" si="35"/>
        <v>2.0899230411392118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0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0</v>
      </c>
      <c r="I32" s="189">
        <f t="shared" si="36"/>
        <v>0</v>
      </c>
      <c r="J32" s="189">
        <f t="shared" si="36"/>
        <v>0</v>
      </c>
      <c r="K32" s="189">
        <f t="shared" si="36"/>
        <v>0</v>
      </c>
      <c r="L32" s="189">
        <f t="shared" si="36"/>
        <v>0</v>
      </c>
      <c r="M32" s="189">
        <f t="shared" si="36"/>
        <v>0</v>
      </c>
      <c r="N32" s="189">
        <f t="shared" si="36"/>
        <v>0</v>
      </c>
      <c r="O32" s="189">
        <f t="shared" si="36"/>
        <v>0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2.0899230411392118</v>
      </c>
      <c r="E33" s="189">
        <f t="shared" si="37"/>
        <v>0</v>
      </c>
      <c r="F33" s="189">
        <f t="shared" si="37"/>
        <v>0</v>
      </c>
      <c r="G33" s="189">
        <f t="shared" si="37"/>
        <v>2.0899230411392118</v>
      </c>
      <c r="H33" s="189">
        <f t="shared" si="37"/>
        <v>0</v>
      </c>
      <c r="I33" s="189">
        <f t="shared" si="37"/>
        <v>0</v>
      </c>
      <c r="J33" s="189">
        <f t="shared" si="37"/>
        <v>2.0899230411392118</v>
      </c>
      <c r="K33" s="189">
        <f t="shared" si="37"/>
        <v>0</v>
      </c>
      <c r="L33" s="189">
        <f t="shared" si="37"/>
        <v>0</v>
      </c>
      <c r="M33" s="189">
        <f t="shared" si="37"/>
        <v>2.0899230411392118</v>
      </c>
      <c r="N33" s="189">
        <f t="shared" si="37"/>
        <v>0</v>
      </c>
      <c r="O33" s="189">
        <f t="shared" si="37"/>
        <v>0</v>
      </c>
      <c r="P33" s="189">
        <f t="shared" si="37"/>
        <v>2.0899230411392118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5.8234012933763637</v>
      </c>
      <c r="D34" s="118">
        <f t="shared" si="38"/>
        <v>0</v>
      </c>
      <c r="E34" s="118">
        <f t="shared" si="38"/>
        <v>5.8234012933763637</v>
      </c>
      <c r="F34" s="118">
        <f t="shared" si="38"/>
        <v>0</v>
      </c>
      <c r="G34" s="118">
        <f t="shared" si="38"/>
        <v>5.8234012933763637</v>
      </c>
      <c r="H34" s="118">
        <f t="shared" si="38"/>
        <v>0</v>
      </c>
      <c r="I34" s="118">
        <f t="shared" si="38"/>
        <v>5.8234012933763637</v>
      </c>
      <c r="J34" s="118">
        <f t="shared" si="38"/>
        <v>0</v>
      </c>
      <c r="K34" s="118">
        <f t="shared" si="38"/>
        <v>5.8234012933763779</v>
      </c>
      <c r="L34" s="118">
        <f t="shared" si="38"/>
        <v>0</v>
      </c>
      <c r="M34" s="118">
        <f t="shared" si="38"/>
        <v>0</v>
      </c>
      <c r="N34" s="118">
        <f t="shared" si="38"/>
        <v>5.8234012933763637</v>
      </c>
      <c r="O34" s="118">
        <f t="shared" si="38"/>
        <v>0</v>
      </c>
      <c r="P34" s="118">
        <f t="shared" si="38"/>
        <v>5.8234012933763637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0</v>
      </c>
      <c r="C36" s="120">
        <f t="shared" ref="C36:Q36" si="39">C18-C11</f>
        <v>0</v>
      </c>
      <c r="D36" s="120">
        <f t="shared" si="39"/>
        <v>0</v>
      </c>
      <c r="E36" s="120">
        <f t="shared" si="39"/>
        <v>0</v>
      </c>
      <c r="F36" s="120">
        <f t="shared" si="39"/>
        <v>0</v>
      </c>
      <c r="G36" s="120">
        <f t="shared" si="39"/>
        <v>0</v>
      </c>
      <c r="H36" s="120">
        <f t="shared" si="39"/>
        <v>0</v>
      </c>
      <c r="I36" s="120">
        <f t="shared" si="39"/>
        <v>0</v>
      </c>
      <c r="J36" s="120">
        <f t="shared" si="39"/>
        <v>0</v>
      </c>
      <c r="K36" s="120">
        <f t="shared" si="39"/>
        <v>0</v>
      </c>
      <c r="L36" s="120">
        <f t="shared" si="39"/>
        <v>0</v>
      </c>
      <c r="M36" s="120">
        <f t="shared" si="39"/>
        <v>0</v>
      </c>
      <c r="N36" s="120">
        <f t="shared" si="39"/>
        <v>0</v>
      </c>
      <c r="O36" s="120">
        <f t="shared" si="39"/>
        <v>0</v>
      </c>
      <c r="P36" s="120">
        <f t="shared" si="39"/>
        <v>0</v>
      </c>
      <c r="Q36" s="120">
        <f t="shared" si="39"/>
        <v>0</v>
      </c>
    </row>
    <row r="37" spans="1:17" x14ac:dyDescent="0.25">
      <c r="A37" s="180" t="s">
        <v>136</v>
      </c>
      <c r="B37" s="189">
        <f>SUM(B38:B39)</f>
        <v>2.6896551724137936</v>
      </c>
      <c r="C37" s="189">
        <f t="shared" ref="C37:Q37" si="40">SUM(C38:C39)</f>
        <v>2.6896551724137936</v>
      </c>
      <c r="D37" s="189">
        <f t="shared" si="40"/>
        <v>2.5997321312745818</v>
      </c>
      <c r="E37" s="189">
        <f t="shared" si="40"/>
        <v>2.6896551724137936</v>
      </c>
      <c r="F37" s="189">
        <f t="shared" si="40"/>
        <v>4.6896551724137936</v>
      </c>
      <c r="G37" s="189">
        <f t="shared" si="40"/>
        <v>2.6896551724137936</v>
      </c>
      <c r="H37" s="189">
        <f t="shared" si="40"/>
        <v>2.6896551724137936</v>
      </c>
      <c r="I37" s="189">
        <f t="shared" si="40"/>
        <v>2.6896551724137936</v>
      </c>
      <c r="J37" s="189">
        <f t="shared" si="40"/>
        <v>2.6896551724137936</v>
      </c>
      <c r="K37" s="189">
        <f t="shared" si="40"/>
        <v>3.6716042697395359</v>
      </c>
      <c r="L37" s="189">
        <f t="shared" si="40"/>
        <v>3.4095947560883637</v>
      </c>
      <c r="M37" s="189">
        <f t="shared" si="40"/>
        <v>2.506681970896274</v>
      </c>
      <c r="N37" s="189">
        <f t="shared" si="40"/>
        <v>2.0824203120788773</v>
      </c>
      <c r="O37" s="189">
        <f t="shared" si="40"/>
        <v>2.5356576991819857</v>
      </c>
      <c r="P37" s="189">
        <f t="shared" si="40"/>
        <v>1.784539265762632</v>
      </c>
      <c r="Q37" s="189">
        <f t="shared" si="40"/>
        <v>2.0947141802811196</v>
      </c>
    </row>
    <row r="38" spans="1:17" x14ac:dyDescent="0.25">
      <c r="A38" s="179" t="s">
        <v>43</v>
      </c>
      <c r="B38" s="189">
        <f t="shared" ref="B38:Q38" si="41">B20-B13</f>
        <v>0</v>
      </c>
      <c r="C38" s="189">
        <f t="shared" si="41"/>
        <v>0</v>
      </c>
      <c r="D38" s="189">
        <f t="shared" si="41"/>
        <v>0</v>
      </c>
      <c r="E38" s="189">
        <f t="shared" si="41"/>
        <v>0</v>
      </c>
      <c r="F38" s="189">
        <f t="shared" si="41"/>
        <v>0</v>
      </c>
      <c r="G38" s="189">
        <f t="shared" si="41"/>
        <v>0</v>
      </c>
      <c r="H38" s="189">
        <f t="shared" si="41"/>
        <v>0</v>
      </c>
      <c r="I38" s="189">
        <f t="shared" si="41"/>
        <v>0</v>
      </c>
      <c r="J38" s="189">
        <f t="shared" si="41"/>
        <v>0</v>
      </c>
      <c r="K38" s="189">
        <f t="shared" si="41"/>
        <v>0</v>
      </c>
      <c r="L38" s="189">
        <f t="shared" si="41"/>
        <v>0</v>
      </c>
      <c r="M38" s="189">
        <f t="shared" si="41"/>
        <v>0</v>
      </c>
      <c r="N38" s="189">
        <f t="shared" si="41"/>
        <v>0</v>
      </c>
      <c r="O38" s="189">
        <f t="shared" si="41"/>
        <v>0</v>
      </c>
      <c r="P38" s="189">
        <f t="shared" si="41"/>
        <v>0</v>
      </c>
      <c r="Q38" s="189">
        <f t="shared" si="41"/>
        <v>0</v>
      </c>
    </row>
    <row r="39" spans="1:17" x14ac:dyDescent="0.25">
      <c r="A39" s="179" t="s">
        <v>344</v>
      </c>
      <c r="B39" s="189">
        <f t="shared" ref="B39:Q39" si="42">B21-B14</f>
        <v>2.6896551724137936</v>
      </c>
      <c r="C39" s="189">
        <f t="shared" si="42"/>
        <v>2.6896551724137936</v>
      </c>
      <c r="D39" s="189">
        <f t="shared" si="42"/>
        <v>2.5997321312745818</v>
      </c>
      <c r="E39" s="189">
        <f t="shared" si="42"/>
        <v>2.6896551724137936</v>
      </c>
      <c r="F39" s="189">
        <f t="shared" si="42"/>
        <v>4.6896551724137936</v>
      </c>
      <c r="G39" s="189">
        <f t="shared" si="42"/>
        <v>2.6896551724137936</v>
      </c>
      <c r="H39" s="189">
        <f t="shared" si="42"/>
        <v>2.6896551724137936</v>
      </c>
      <c r="I39" s="189">
        <f t="shared" si="42"/>
        <v>2.6896551724137936</v>
      </c>
      <c r="J39" s="189">
        <f t="shared" si="42"/>
        <v>2.6896551724137936</v>
      </c>
      <c r="K39" s="189">
        <f t="shared" si="42"/>
        <v>3.6716042697395359</v>
      </c>
      <c r="L39" s="189">
        <f t="shared" si="42"/>
        <v>3.4095947560883637</v>
      </c>
      <c r="M39" s="189">
        <f t="shared" si="42"/>
        <v>2.506681970896274</v>
      </c>
      <c r="N39" s="189">
        <f t="shared" si="42"/>
        <v>2.0824203120788773</v>
      </c>
      <c r="O39" s="189">
        <f t="shared" si="42"/>
        <v>2.5356576991819857</v>
      </c>
      <c r="P39" s="189">
        <f t="shared" si="42"/>
        <v>1.784539265762632</v>
      </c>
      <c r="Q39" s="189">
        <f t="shared" si="42"/>
        <v>2.0947141802811196</v>
      </c>
    </row>
    <row r="40" spans="1:17" x14ac:dyDescent="0.25">
      <c r="A40" s="108" t="s">
        <v>139</v>
      </c>
      <c r="B40" s="118">
        <f t="shared" ref="B40:Q40" si="43">B22-B15</f>
        <v>10.691379310344828</v>
      </c>
      <c r="C40" s="118">
        <f t="shared" si="43"/>
        <v>4.8679780169684648</v>
      </c>
      <c r="D40" s="118">
        <f t="shared" si="43"/>
        <v>8.2679780169684562</v>
      </c>
      <c r="E40" s="118">
        <f t="shared" si="43"/>
        <v>8.2679780169684562</v>
      </c>
      <c r="F40" s="118">
        <f t="shared" si="43"/>
        <v>8.2679780169684562</v>
      </c>
      <c r="G40" s="118">
        <f t="shared" si="43"/>
        <v>4.7779100569254211</v>
      </c>
      <c r="H40" s="118">
        <f t="shared" si="43"/>
        <v>10.4445767235921</v>
      </c>
      <c r="I40" s="118">
        <f t="shared" si="43"/>
        <v>4.621175430215736</v>
      </c>
      <c r="J40" s="118">
        <f t="shared" si="43"/>
        <v>4.621175430215736</v>
      </c>
      <c r="K40" s="118">
        <f t="shared" si="43"/>
        <v>6.4445767235920925</v>
      </c>
      <c r="L40" s="118">
        <f t="shared" si="43"/>
        <v>4.4445767235920925</v>
      </c>
      <c r="M40" s="118">
        <f t="shared" si="43"/>
        <v>7.4445767235920997</v>
      </c>
      <c r="N40" s="118">
        <f t="shared" si="43"/>
        <v>8.4445767235920997</v>
      </c>
      <c r="O40" s="118">
        <f t="shared" si="43"/>
        <v>9.4445767235920997</v>
      </c>
      <c r="P40" s="118">
        <f t="shared" si="43"/>
        <v>8.4445767235920997</v>
      </c>
      <c r="Q40" s="118">
        <f t="shared" si="43"/>
        <v>7.428223493829222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41.48768898975937</v>
      </c>
      <c r="C43" s="38">
        <v>35.197719999999869</v>
      </c>
      <c r="D43" s="38">
        <v>23.002530000000284</v>
      </c>
      <c r="E43" s="38">
        <v>23.000499999999938</v>
      </c>
      <c r="F43" s="38">
        <v>26.099229999999771</v>
      </c>
      <c r="G43" s="38">
        <v>23.693366809065445</v>
      </c>
      <c r="H43" s="38">
        <v>24.898930000000071</v>
      </c>
      <c r="I43" s="38">
        <v>31.994760000000049</v>
      </c>
      <c r="J43" s="38">
        <v>35.199439999999818</v>
      </c>
      <c r="K43" s="38">
        <v>26.799950000000074</v>
      </c>
      <c r="L43" s="38">
        <v>25.819069885422341</v>
      </c>
      <c r="M43" s="38">
        <v>26.511692052188067</v>
      </c>
      <c r="N43" s="38">
        <v>19.012093429633275</v>
      </c>
      <c r="O43" s="38">
        <v>23.120212919010733</v>
      </c>
      <c r="P43" s="38">
        <v>25.603854713331142</v>
      </c>
      <c r="Q43" s="38">
        <v>28.971770262419213</v>
      </c>
    </row>
    <row r="44" spans="1:17" x14ac:dyDescent="0.25">
      <c r="A44" s="55" t="s">
        <v>33</v>
      </c>
      <c r="B44" s="54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0.69647000000000003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</row>
    <row r="45" spans="1:17" x14ac:dyDescent="0.25">
      <c r="A45" s="52" t="s">
        <v>32</v>
      </c>
      <c r="B45" s="51">
        <v>17.196615063057315</v>
      </c>
      <c r="C45" s="51">
        <v>14.297840000000001</v>
      </c>
      <c r="D45" s="51">
        <v>1.0003299999999999</v>
      </c>
      <c r="E45" s="51">
        <v>1.0006999999999999</v>
      </c>
      <c r="F45" s="51">
        <v>2.9109699999999998</v>
      </c>
      <c r="G45" s="51">
        <v>0</v>
      </c>
      <c r="H45" s="51">
        <v>0</v>
      </c>
      <c r="I45" s="51">
        <v>4.11313</v>
      </c>
      <c r="J45" s="51">
        <v>3.2991899999999998</v>
      </c>
      <c r="K45" s="51">
        <v>3.1996999999999867</v>
      </c>
      <c r="L45" s="51">
        <v>1.0986397252360842</v>
      </c>
      <c r="M45" s="51">
        <v>2.1973744742907138</v>
      </c>
      <c r="N45" s="51">
        <v>2.197380907120885</v>
      </c>
      <c r="O45" s="51">
        <v>1.0987134615795946</v>
      </c>
      <c r="P45" s="51">
        <v>2.1973160203217472</v>
      </c>
      <c r="Q45" s="51">
        <v>2.1955710290958264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5.4934446658342901</v>
      </c>
      <c r="C47" s="51">
        <v>5.49885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2.2066400000000002</v>
      </c>
      <c r="J47" s="51">
        <v>3.2991899999999998</v>
      </c>
      <c r="K47" s="51">
        <v>2.2000999999999999</v>
      </c>
      <c r="L47" s="51">
        <v>1.0986397252360842</v>
      </c>
      <c r="M47" s="51">
        <v>2.1973744742907138</v>
      </c>
      <c r="N47" s="51">
        <v>2.197380907120885</v>
      </c>
      <c r="O47" s="51">
        <v>1.0987134615795946</v>
      </c>
      <c r="P47" s="51">
        <v>2.1973160203217472</v>
      </c>
      <c r="Q47" s="51">
        <v>2.1955710290958264</v>
      </c>
    </row>
    <row r="48" spans="1:17" x14ac:dyDescent="0.25">
      <c r="A48" s="53" t="s">
        <v>76</v>
      </c>
      <c r="B48" s="51">
        <v>3.1048766607340834</v>
      </c>
      <c r="C48" s="51">
        <v>3.0997300000000001</v>
      </c>
      <c r="D48" s="51">
        <v>1.0003299999999999</v>
      </c>
      <c r="E48" s="51">
        <v>1.0006999999999999</v>
      </c>
      <c r="F48" s="51">
        <v>1.0040500000000001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3" t="s">
        <v>29</v>
      </c>
      <c r="B49" s="51">
        <v>8.5982937364889409</v>
      </c>
      <c r="C49" s="51">
        <v>5.6992599999999998</v>
      </c>
      <c r="D49" s="51">
        <v>0</v>
      </c>
      <c r="E49" s="51">
        <v>0</v>
      </c>
      <c r="F49" s="51">
        <v>1.9069199999999999</v>
      </c>
      <c r="G49" s="51">
        <v>0</v>
      </c>
      <c r="H49" s="51">
        <v>0</v>
      </c>
      <c r="I49" s="51">
        <v>1.90649</v>
      </c>
      <c r="J49" s="51">
        <v>0</v>
      </c>
      <c r="K49" s="51">
        <v>0.99959999999998672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9.4111777869023108</v>
      </c>
      <c r="C51" s="51">
        <v>5.6992700000000003</v>
      </c>
      <c r="D51" s="51">
        <v>6.5997000000000003</v>
      </c>
      <c r="E51" s="51">
        <v>6.6013400000000004</v>
      </c>
      <c r="F51" s="51">
        <v>7.3273700000000002</v>
      </c>
      <c r="G51" s="51">
        <v>7.643075365874191</v>
      </c>
      <c r="H51" s="51">
        <v>8.3333100000000009</v>
      </c>
      <c r="I51" s="51">
        <v>9.3280899999999995</v>
      </c>
      <c r="J51" s="51">
        <v>14.19857</v>
      </c>
      <c r="K51" s="51">
        <v>7.4991399999999997</v>
      </c>
      <c r="L51" s="51">
        <v>6.400948931607652</v>
      </c>
      <c r="M51" s="51">
        <v>7.5711333545692163</v>
      </c>
      <c r="N51" s="51">
        <v>6.9263412267307478</v>
      </c>
      <c r="O51" s="51">
        <v>11.870899745297136</v>
      </c>
      <c r="P51" s="51">
        <v>12.921524753756842</v>
      </c>
      <c r="Q51" s="51">
        <v>15.941861860751008</v>
      </c>
    </row>
    <row r="52" spans="1:17" x14ac:dyDescent="0.25">
      <c r="A52" s="53" t="s">
        <v>66</v>
      </c>
      <c r="B52" s="51">
        <v>9.4111777869023108</v>
      </c>
      <c r="C52" s="51">
        <v>5.6992700000000003</v>
      </c>
      <c r="D52" s="51">
        <v>6.5997000000000003</v>
      </c>
      <c r="E52" s="51">
        <v>6.6013400000000004</v>
      </c>
      <c r="F52" s="51">
        <v>7.3273700000000002</v>
      </c>
      <c r="G52" s="51">
        <v>7.643075365874191</v>
      </c>
      <c r="H52" s="51">
        <v>8.3333100000000009</v>
      </c>
      <c r="I52" s="51">
        <v>9.3280899999999995</v>
      </c>
      <c r="J52" s="51">
        <v>14.19857</v>
      </c>
      <c r="K52" s="51">
        <v>7.4991399999999997</v>
      </c>
      <c r="L52" s="51">
        <v>6.400948931607652</v>
      </c>
      <c r="M52" s="51">
        <v>7.5711333545692163</v>
      </c>
      <c r="N52" s="51">
        <v>6.9263412267307478</v>
      </c>
      <c r="O52" s="51">
        <v>11.870899745297136</v>
      </c>
      <c r="P52" s="51">
        <v>12.921524753756842</v>
      </c>
      <c r="Q52" s="51">
        <v>15.941861860751008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5.158986557572689</v>
      </c>
      <c r="C54" s="51">
        <v>5.2004299999998693</v>
      </c>
      <c r="D54" s="51">
        <v>5.2997800000002826</v>
      </c>
      <c r="E54" s="51">
        <v>5.4001499999999396</v>
      </c>
      <c r="F54" s="51">
        <v>5.4203899999997702</v>
      </c>
      <c r="G54" s="51">
        <v>5.5651442578193837</v>
      </c>
      <c r="H54" s="51">
        <v>5.6221800000000712</v>
      </c>
      <c r="I54" s="51">
        <v>5.7181000000000495</v>
      </c>
      <c r="J54" s="51">
        <v>5.7002699999998185</v>
      </c>
      <c r="K54" s="51">
        <v>6.1003800000000865</v>
      </c>
      <c r="L54" s="51">
        <v>6.6160891341437491</v>
      </c>
      <c r="M54" s="51">
        <v>6.5922206763098075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5.158986557572689</v>
      </c>
      <c r="C55" s="51">
        <v>5.2004299999998693</v>
      </c>
      <c r="D55" s="51">
        <v>5.2997800000002826</v>
      </c>
      <c r="E55" s="51">
        <v>5.4001499999999396</v>
      </c>
      <c r="F55" s="51">
        <v>5.4203899999997702</v>
      </c>
      <c r="G55" s="51">
        <v>5.5651442578193837</v>
      </c>
      <c r="H55" s="51">
        <v>5.6221800000000712</v>
      </c>
      <c r="I55" s="51">
        <v>5.7181000000000495</v>
      </c>
      <c r="J55" s="51">
        <v>5.7002699999998185</v>
      </c>
      <c r="K55" s="51">
        <v>6.1003800000000865</v>
      </c>
      <c r="L55" s="51">
        <v>6.6160891341437491</v>
      </c>
      <c r="M55" s="51">
        <v>6.5922206763098075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9.7209095822270548</v>
      </c>
      <c r="C61" s="62">
        <v>10.00018</v>
      </c>
      <c r="D61" s="62">
        <v>10.10272</v>
      </c>
      <c r="E61" s="62">
        <v>9.99831</v>
      </c>
      <c r="F61" s="62">
        <v>10.4405</v>
      </c>
      <c r="G61" s="62">
        <v>10.48514718537187</v>
      </c>
      <c r="H61" s="62">
        <v>10.943440000000001</v>
      </c>
      <c r="I61" s="62">
        <v>12.13897</v>
      </c>
      <c r="J61" s="62">
        <v>12.00141</v>
      </c>
      <c r="K61" s="62">
        <v>10.000730000000001</v>
      </c>
      <c r="L61" s="62">
        <v>11.703392094434856</v>
      </c>
      <c r="M61" s="62">
        <v>10.150963547018327</v>
      </c>
      <c r="N61" s="62">
        <v>9.8883712957816439</v>
      </c>
      <c r="O61" s="62">
        <v>10.150599712134005</v>
      </c>
      <c r="P61" s="62">
        <v>10.485013939252553</v>
      </c>
      <c r="Q61" s="62">
        <v>10.83433737257238</v>
      </c>
    </row>
    <row r="62" spans="1:17" x14ac:dyDescent="0.25">
      <c r="A62" s="191" t="s">
        <v>105</v>
      </c>
      <c r="B62" s="190">
        <f>SUM(B63:B64,B67)</f>
        <v>41.48768898975937</v>
      </c>
      <c r="C62" s="190">
        <f t="shared" ref="C62:Q62" si="44">SUM(C63:C64,C67)</f>
        <v>35.197719999999869</v>
      </c>
      <c r="D62" s="190">
        <f t="shared" si="44"/>
        <v>23.002530000000284</v>
      </c>
      <c r="E62" s="190">
        <f t="shared" si="44"/>
        <v>23.000499999999938</v>
      </c>
      <c r="F62" s="190">
        <f t="shared" si="44"/>
        <v>26.099229999999771</v>
      </c>
      <c r="G62" s="190">
        <f t="shared" si="44"/>
        <v>23.693366809065445</v>
      </c>
      <c r="H62" s="190">
        <f t="shared" si="44"/>
        <v>24.898930000000071</v>
      </c>
      <c r="I62" s="190">
        <f t="shared" si="44"/>
        <v>31.994760000000049</v>
      </c>
      <c r="J62" s="190">
        <f t="shared" si="44"/>
        <v>35.199439999999818</v>
      </c>
      <c r="K62" s="190">
        <f t="shared" si="44"/>
        <v>26.799950000000074</v>
      </c>
      <c r="L62" s="190">
        <f t="shared" si="44"/>
        <v>25.819069885422341</v>
      </c>
      <c r="M62" s="190">
        <f t="shared" si="44"/>
        <v>26.511692052188067</v>
      </c>
      <c r="N62" s="190">
        <f t="shared" si="44"/>
        <v>19.012093429633275</v>
      </c>
      <c r="O62" s="190">
        <f t="shared" si="44"/>
        <v>23.120212919010733</v>
      </c>
      <c r="P62" s="190">
        <f t="shared" si="44"/>
        <v>25.603854713331142</v>
      </c>
      <c r="Q62" s="190">
        <f t="shared" si="44"/>
        <v>28.971770262419213</v>
      </c>
    </row>
    <row r="63" spans="1:17" x14ac:dyDescent="0.25">
      <c r="A63" s="121" t="s">
        <v>44</v>
      </c>
      <c r="B63" s="120">
        <v>0</v>
      </c>
      <c r="C63" s="120">
        <v>0</v>
      </c>
      <c r="D63" s="120">
        <v>0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4.0215253242629307</v>
      </c>
      <c r="C64" s="189">
        <f t="shared" ref="C64:Q64" si="45">SUM(C65:C66)</f>
        <v>3.4118198864066516</v>
      </c>
      <c r="D64" s="189">
        <f t="shared" si="45"/>
        <v>2.0943929862624184</v>
      </c>
      <c r="E64" s="189">
        <f t="shared" si="45"/>
        <v>2.337017716533571</v>
      </c>
      <c r="F64" s="189">
        <f t="shared" si="45"/>
        <v>2.384134977080778</v>
      </c>
      <c r="G64" s="189">
        <f t="shared" si="45"/>
        <v>2.4311248558586782</v>
      </c>
      <c r="H64" s="189">
        <f t="shared" si="45"/>
        <v>2.7687480856924647</v>
      </c>
      <c r="I64" s="189">
        <f t="shared" si="45"/>
        <v>3.5578006967443869</v>
      </c>
      <c r="J64" s="189">
        <f t="shared" si="45"/>
        <v>3.7434215464247202</v>
      </c>
      <c r="K64" s="189">
        <f t="shared" si="45"/>
        <v>2.7983812594880257</v>
      </c>
      <c r="L64" s="189">
        <f t="shared" si="45"/>
        <v>2.6589507601784885</v>
      </c>
      <c r="M64" s="189">
        <f t="shared" si="45"/>
        <v>2.6702483661827316</v>
      </c>
      <c r="N64" s="189">
        <f t="shared" si="45"/>
        <v>2.0565213778775</v>
      </c>
      <c r="O64" s="189">
        <f t="shared" si="45"/>
        <v>2.4751320910129526</v>
      </c>
      <c r="P64" s="189">
        <f t="shared" si="45"/>
        <v>2.9961557521630406</v>
      </c>
      <c r="Q64" s="189">
        <f t="shared" si="45"/>
        <v>3.4963158559621501</v>
      </c>
    </row>
    <row r="65" spans="1:17" x14ac:dyDescent="0.25">
      <c r="A65" s="102" t="s">
        <v>43</v>
      </c>
      <c r="B65" s="189">
        <v>0</v>
      </c>
      <c r="C65" s="189">
        <v>0</v>
      </c>
      <c r="D65" s="189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89">
        <v>0</v>
      </c>
      <c r="M65" s="189">
        <v>0</v>
      </c>
      <c r="N65" s="189">
        <v>0</v>
      </c>
      <c r="O65" s="189">
        <v>0</v>
      </c>
      <c r="P65" s="189">
        <v>0</v>
      </c>
      <c r="Q65" s="189">
        <v>0</v>
      </c>
    </row>
    <row r="66" spans="1:17" x14ac:dyDescent="0.25">
      <c r="A66" s="102" t="s">
        <v>344</v>
      </c>
      <c r="B66" s="189">
        <v>4.0215253242629307</v>
      </c>
      <c r="C66" s="189">
        <v>3.4118198864066516</v>
      </c>
      <c r="D66" s="189">
        <v>2.0943929862624184</v>
      </c>
      <c r="E66" s="189">
        <v>2.337017716533571</v>
      </c>
      <c r="F66" s="189">
        <v>2.384134977080778</v>
      </c>
      <c r="G66" s="189">
        <v>2.4311248558586782</v>
      </c>
      <c r="H66" s="189">
        <v>2.7687480856924647</v>
      </c>
      <c r="I66" s="189">
        <v>3.5578006967443869</v>
      </c>
      <c r="J66" s="189">
        <v>3.7434215464247202</v>
      </c>
      <c r="K66" s="189">
        <v>2.7983812594880257</v>
      </c>
      <c r="L66" s="189">
        <v>2.6589507601784885</v>
      </c>
      <c r="M66" s="189">
        <v>2.6702483661827316</v>
      </c>
      <c r="N66" s="189">
        <v>2.0565213778775</v>
      </c>
      <c r="O66" s="189">
        <v>2.4751320910129526</v>
      </c>
      <c r="P66" s="189">
        <v>2.9961557521630406</v>
      </c>
      <c r="Q66" s="189">
        <v>3.4963158559621501</v>
      </c>
    </row>
    <row r="67" spans="1:17" x14ac:dyDescent="0.25">
      <c r="A67" s="119" t="s">
        <v>42</v>
      </c>
      <c r="B67" s="118">
        <v>37.466163665496438</v>
      </c>
      <c r="C67" s="118">
        <v>31.785900113593218</v>
      </c>
      <c r="D67" s="118">
        <v>20.908137013737864</v>
      </c>
      <c r="E67" s="118">
        <v>20.663482283466369</v>
      </c>
      <c r="F67" s="118">
        <v>23.715095022918995</v>
      </c>
      <c r="G67" s="118">
        <v>21.262241953206768</v>
      </c>
      <c r="H67" s="118">
        <v>22.130181914307606</v>
      </c>
      <c r="I67" s="118">
        <v>28.436959303255662</v>
      </c>
      <c r="J67" s="118">
        <v>31.456018453575098</v>
      </c>
      <c r="K67" s="118">
        <v>24.001568740512049</v>
      </c>
      <c r="L67" s="118">
        <v>23.160119125243853</v>
      </c>
      <c r="M67" s="118">
        <v>23.841443686005334</v>
      </c>
      <c r="N67" s="118">
        <v>16.955572051755773</v>
      </c>
      <c r="O67" s="118">
        <v>20.645080827997781</v>
      </c>
      <c r="P67" s="118">
        <v>22.607698961168101</v>
      </c>
      <c r="Q67" s="118">
        <v>25.475454406457061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74.114010456908957</v>
      </c>
      <c r="C69" s="70">
        <f t="shared" si="46"/>
        <v>55.999253823732005</v>
      </c>
      <c r="D69" s="70">
        <f t="shared" si="46"/>
        <v>18.604783639764005</v>
      </c>
      <c r="E69" s="70">
        <f t="shared" si="46"/>
        <v>18.609783558192003</v>
      </c>
      <c r="F69" s="70">
        <f t="shared" si="46"/>
        <v>26.505005065560002</v>
      </c>
      <c r="G69" s="70">
        <f t="shared" si="46"/>
        <v>17.952015675373399</v>
      </c>
      <c r="H69" s="70">
        <f t="shared" si="46"/>
        <v>19.573235194788005</v>
      </c>
      <c r="I69" s="70">
        <f t="shared" si="46"/>
        <v>36.783975458880008</v>
      </c>
      <c r="J69" s="70">
        <f t="shared" si="46"/>
        <v>42.065561108088005</v>
      </c>
      <c r="K69" s="70">
        <f t="shared" si="46"/>
        <v>26.665607950271962</v>
      </c>
      <c r="L69" s="70">
        <f t="shared" si="46"/>
        <v>17.936979775446844</v>
      </c>
      <c r="M69" s="70">
        <f t="shared" si="46"/>
        <v>23.588218113612722</v>
      </c>
      <c r="N69" s="70">
        <f t="shared" si="46"/>
        <v>22.07375071137098</v>
      </c>
      <c r="O69" s="70">
        <f t="shared" si="46"/>
        <v>30.784966604789293</v>
      </c>
      <c r="P69" s="70">
        <f t="shared" si="46"/>
        <v>36.155035182155586</v>
      </c>
      <c r="Q69" s="70">
        <f t="shared" si="46"/>
        <v>43.244577231944511</v>
      </c>
    </row>
    <row r="70" spans="1:17" x14ac:dyDescent="0.25">
      <c r="A70" s="55" t="s">
        <v>343</v>
      </c>
      <c r="B70" s="54">
        <v>74.114010456908957</v>
      </c>
      <c r="C70" s="54">
        <v>55.999253823732005</v>
      </c>
      <c r="D70" s="54">
        <v>18.604783639764005</v>
      </c>
      <c r="E70" s="54">
        <v>18.609783558192003</v>
      </c>
      <c r="F70" s="54">
        <v>26.505005065560002</v>
      </c>
      <c r="G70" s="54">
        <v>17.952015675373399</v>
      </c>
      <c r="H70" s="54">
        <v>19.573235194788005</v>
      </c>
      <c r="I70" s="54">
        <v>36.783975458880008</v>
      </c>
      <c r="J70" s="54">
        <v>42.065561108088005</v>
      </c>
      <c r="K70" s="54">
        <v>26.665607950271962</v>
      </c>
      <c r="L70" s="54">
        <v>17.936979775446844</v>
      </c>
      <c r="M70" s="54">
        <v>23.588218113612722</v>
      </c>
      <c r="N70" s="54">
        <v>22.07375071137098</v>
      </c>
      <c r="O70" s="54">
        <v>30.784966604789293</v>
      </c>
      <c r="P70" s="54">
        <v>36.155035182155586</v>
      </c>
      <c r="Q70" s="54">
        <v>43.244577231944511</v>
      </c>
    </row>
    <row r="71" spans="1:17" x14ac:dyDescent="0.25">
      <c r="A71" s="52" t="s">
        <v>106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</row>
    <row r="72" spans="1:17" x14ac:dyDescent="0.25">
      <c r="A72" s="50" t="s">
        <v>105</v>
      </c>
      <c r="B72" s="38">
        <f t="shared" ref="B72:Q72" si="47">SUM(B73:B74,B77)</f>
        <v>74.114010456908971</v>
      </c>
      <c r="C72" s="38">
        <f t="shared" si="47"/>
        <v>55.999253823731998</v>
      </c>
      <c r="D72" s="38">
        <f t="shared" si="47"/>
        <v>18.604783639763994</v>
      </c>
      <c r="E72" s="38">
        <f t="shared" si="47"/>
        <v>18.609783558191999</v>
      </c>
      <c r="F72" s="38">
        <f t="shared" si="47"/>
        <v>26.505005065559999</v>
      </c>
      <c r="G72" s="38">
        <f t="shared" si="47"/>
        <v>17.952015675373403</v>
      </c>
      <c r="H72" s="38">
        <f t="shared" si="47"/>
        <v>19.573235194788001</v>
      </c>
      <c r="I72" s="38">
        <f t="shared" si="47"/>
        <v>36.783975458880008</v>
      </c>
      <c r="J72" s="38">
        <f t="shared" si="47"/>
        <v>42.065561108088005</v>
      </c>
      <c r="K72" s="38">
        <f t="shared" si="47"/>
        <v>26.665607950271948</v>
      </c>
      <c r="L72" s="38">
        <f t="shared" si="47"/>
        <v>17.936979775446844</v>
      </c>
      <c r="M72" s="38">
        <f t="shared" si="47"/>
        <v>23.588218113612719</v>
      </c>
      <c r="N72" s="38">
        <f t="shared" si="47"/>
        <v>22.07375071137097</v>
      </c>
      <c r="O72" s="38">
        <f t="shared" si="47"/>
        <v>30.784966604789282</v>
      </c>
      <c r="P72" s="38">
        <f t="shared" si="47"/>
        <v>36.155035182155572</v>
      </c>
      <c r="Q72" s="38">
        <f t="shared" si="47"/>
        <v>43.244577231944497</v>
      </c>
    </row>
    <row r="73" spans="1:17" x14ac:dyDescent="0.25">
      <c r="A73" s="121" t="s">
        <v>44</v>
      </c>
      <c r="B73" s="120">
        <f>NFM_emi!B$5</f>
        <v>0</v>
      </c>
      <c r="C73" s="120">
        <f>NFM_emi!C$5</f>
        <v>0</v>
      </c>
      <c r="D73" s="120">
        <f>NFM_emi!D$5</f>
        <v>0</v>
      </c>
      <c r="E73" s="120">
        <f>NFM_emi!E$5</f>
        <v>0</v>
      </c>
      <c r="F73" s="120">
        <f>NFM_emi!F$5</f>
        <v>0</v>
      </c>
      <c r="G73" s="120">
        <f>NFM_emi!G$5</f>
        <v>0</v>
      </c>
      <c r="H73" s="120">
        <f>NFM_emi!H$5</f>
        <v>0</v>
      </c>
      <c r="I73" s="120">
        <f>NFM_emi!I$5</f>
        <v>0</v>
      </c>
      <c r="J73" s="120">
        <f>NFM_emi!J$5</f>
        <v>0</v>
      </c>
      <c r="K73" s="120">
        <f>NFM_emi!K$5</f>
        <v>0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7.0748907559955079</v>
      </c>
      <c r="C74" s="189">
        <f t="shared" ref="C74:Q74" si="48">SUM(C75:C76)</f>
        <v>5.3131191215736271</v>
      </c>
      <c r="D74" s="189">
        <f t="shared" si="48"/>
        <v>1.5227835684931963</v>
      </c>
      <c r="E74" s="189">
        <f t="shared" si="48"/>
        <v>1.7356811991466492</v>
      </c>
      <c r="F74" s="189">
        <f t="shared" si="48"/>
        <v>2.5660912613947229</v>
      </c>
      <c r="G74" s="189">
        <f t="shared" si="48"/>
        <v>1.6566395362347903</v>
      </c>
      <c r="H74" s="189">
        <f t="shared" si="48"/>
        <v>1.9682177672502184</v>
      </c>
      <c r="I74" s="189">
        <f t="shared" si="48"/>
        <v>3.7909424763691879</v>
      </c>
      <c r="J74" s="189">
        <f t="shared" si="48"/>
        <v>4.4003508409816554</v>
      </c>
      <c r="K74" s="189">
        <f t="shared" si="48"/>
        <v>2.7098945212402348</v>
      </c>
      <c r="L74" s="189">
        <f t="shared" si="48"/>
        <v>1.5719806428445462</v>
      </c>
      <c r="M74" s="189">
        <f t="shared" si="48"/>
        <v>2.3303820046399455</v>
      </c>
      <c r="N74" s="189">
        <f t="shared" si="48"/>
        <v>2.0773239337168352</v>
      </c>
      <c r="O74" s="189">
        <f t="shared" si="48"/>
        <v>2.6042557401787714</v>
      </c>
      <c r="P74" s="189">
        <f t="shared" si="48"/>
        <v>3.4857099016739599</v>
      </c>
      <c r="Q74" s="189">
        <f t="shared" si="48"/>
        <v>4.5768978826597078</v>
      </c>
    </row>
    <row r="75" spans="1:17" x14ac:dyDescent="0.25">
      <c r="A75" s="102" t="s">
        <v>43</v>
      </c>
      <c r="B75" s="189">
        <f>NFM_emi!B$33</f>
        <v>0</v>
      </c>
      <c r="C75" s="189">
        <f>NFM_emi!C$33</f>
        <v>0</v>
      </c>
      <c r="D75" s="189">
        <f>NFM_emi!D$33</f>
        <v>0</v>
      </c>
      <c r="E75" s="189">
        <f>NFM_emi!E$33</f>
        <v>0</v>
      </c>
      <c r="F75" s="189">
        <f>NFM_emi!F$33</f>
        <v>0</v>
      </c>
      <c r="G75" s="189">
        <f>NFM_emi!G$33</f>
        <v>0</v>
      </c>
      <c r="H75" s="189">
        <f>NFM_emi!H$33</f>
        <v>0</v>
      </c>
      <c r="I75" s="189">
        <f>NFM_emi!I$33</f>
        <v>0</v>
      </c>
      <c r="J75" s="189">
        <f>NFM_emi!J$33</f>
        <v>0</v>
      </c>
      <c r="K75" s="189">
        <f>NFM_emi!K$33</f>
        <v>0</v>
      </c>
      <c r="L75" s="189">
        <f>NFM_emi!L$33</f>
        <v>0</v>
      </c>
      <c r="M75" s="189">
        <f>NFM_emi!M$33</f>
        <v>0</v>
      </c>
      <c r="N75" s="189">
        <f>NFM_emi!N$33</f>
        <v>0</v>
      </c>
      <c r="O75" s="189">
        <f>NFM_emi!O$33</f>
        <v>0</v>
      </c>
      <c r="P75" s="189">
        <f>NFM_emi!P$33</f>
        <v>0</v>
      </c>
      <c r="Q75" s="189">
        <f>NFM_emi!Q$33</f>
        <v>0</v>
      </c>
    </row>
    <row r="76" spans="1:17" x14ac:dyDescent="0.25">
      <c r="A76" s="102" t="s">
        <v>344</v>
      </c>
      <c r="B76" s="189">
        <f>NFM_emi!B$70</f>
        <v>7.0748907559955079</v>
      </c>
      <c r="C76" s="189">
        <f>NFM_emi!C$70</f>
        <v>5.3131191215736271</v>
      </c>
      <c r="D76" s="189">
        <f>NFM_emi!D$70</f>
        <v>1.5227835684931963</v>
      </c>
      <c r="E76" s="189">
        <f>NFM_emi!E$70</f>
        <v>1.7356811991466492</v>
      </c>
      <c r="F76" s="189">
        <f>NFM_emi!F$70</f>
        <v>2.5660912613947229</v>
      </c>
      <c r="G76" s="189">
        <f>NFM_emi!G$70</f>
        <v>1.6566395362347903</v>
      </c>
      <c r="H76" s="189">
        <f>NFM_emi!H$70</f>
        <v>1.9682177672502184</v>
      </c>
      <c r="I76" s="189">
        <f>NFM_emi!I$70</f>
        <v>3.7909424763691879</v>
      </c>
      <c r="J76" s="189">
        <f>NFM_emi!J$70</f>
        <v>4.4003508409816554</v>
      </c>
      <c r="K76" s="189">
        <f>NFM_emi!K$70</f>
        <v>2.7098945212402348</v>
      </c>
      <c r="L76" s="189">
        <f>NFM_emi!L$70</f>
        <v>1.5719806428445462</v>
      </c>
      <c r="M76" s="189">
        <f>NFM_emi!M$70</f>
        <v>2.3303820046399455</v>
      </c>
      <c r="N76" s="189">
        <f>NFM_emi!N$70</f>
        <v>2.0773239337168352</v>
      </c>
      <c r="O76" s="189">
        <f>NFM_emi!O$70</f>
        <v>2.6042557401787714</v>
      </c>
      <c r="P76" s="189">
        <f>NFM_emi!P$70</f>
        <v>3.4857099016739599</v>
      </c>
      <c r="Q76" s="189">
        <f>NFM_emi!Q$70</f>
        <v>4.5768978826597078</v>
      </c>
    </row>
    <row r="77" spans="1:17" x14ac:dyDescent="0.25">
      <c r="A77" s="119" t="s">
        <v>42</v>
      </c>
      <c r="B77" s="118">
        <f>NFM_emi!B$112</f>
        <v>67.03911970091346</v>
      </c>
      <c r="C77" s="118">
        <f>NFM_emi!C$112</f>
        <v>50.68613470215837</v>
      </c>
      <c r="D77" s="118">
        <f>NFM_emi!D$112</f>
        <v>17.082000071270798</v>
      </c>
      <c r="E77" s="118">
        <f>NFM_emi!E$112</f>
        <v>16.874102359045349</v>
      </c>
      <c r="F77" s="118">
        <f>NFM_emi!F$112</f>
        <v>23.938913804165274</v>
      </c>
      <c r="G77" s="118">
        <f>NFM_emi!G$112</f>
        <v>16.295376139138611</v>
      </c>
      <c r="H77" s="118">
        <f>NFM_emi!H$112</f>
        <v>17.605017427537781</v>
      </c>
      <c r="I77" s="118">
        <f>NFM_emi!I$112</f>
        <v>32.993032982510819</v>
      </c>
      <c r="J77" s="118">
        <f>NFM_emi!J$112</f>
        <v>37.665210267106346</v>
      </c>
      <c r="K77" s="118">
        <f>NFM_emi!K$112</f>
        <v>23.955713429031714</v>
      </c>
      <c r="L77" s="118">
        <f>NFM_emi!L$112</f>
        <v>16.364999132602296</v>
      </c>
      <c r="M77" s="118">
        <f>NFM_emi!M$112</f>
        <v>21.257836108972775</v>
      </c>
      <c r="N77" s="118">
        <f>NFM_emi!N$112</f>
        <v>19.996426777654136</v>
      </c>
      <c r="O77" s="118">
        <f>NFM_emi!O$112</f>
        <v>28.180710864610511</v>
      </c>
      <c r="P77" s="118">
        <f>NFM_emi!P$112</f>
        <v>32.669325280481615</v>
      </c>
      <c r="Q77" s="118">
        <f>NFM_emi!Q$112</f>
        <v>38.667679349284789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 t="str">
        <f t="shared" ref="B80:Q80" si="49">IF(B$4=0,"",B$4/B$11*1000)</f>
        <v/>
      </c>
      <c r="C80" s="187" t="str">
        <f t="shared" si="49"/>
        <v/>
      </c>
      <c r="D80" s="187" t="str">
        <f t="shared" si="49"/>
        <v/>
      </c>
      <c r="E80" s="187" t="str">
        <f t="shared" si="49"/>
        <v/>
      </c>
      <c r="F80" s="187" t="str">
        <f t="shared" si="49"/>
        <v/>
      </c>
      <c r="G80" s="187" t="str">
        <f t="shared" si="49"/>
        <v/>
      </c>
      <c r="H80" s="187" t="str">
        <f t="shared" si="49"/>
        <v/>
      </c>
      <c r="I80" s="187" t="str">
        <f t="shared" si="49"/>
        <v/>
      </c>
      <c r="J80" s="187" t="str">
        <f t="shared" si="49"/>
        <v/>
      </c>
      <c r="K80" s="187" t="str">
        <f t="shared" si="49"/>
        <v/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>
        <f t="shared" ref="B81:Q81" si="50">IF(B$5=0,"",B$5/B$12*1000)</f>
        <v>3578.568262387837</v>
      </c>
      <c r="C81" s="186">
        <f t="shared" si="50"/>
        <v>3484.9254385575091</v>
      </c>
      <c r="D81" s="186">
        <f t="shared" si="50"/>
        <v>3991.1295218417795</v>
      </c>
      <c r="E81" s="186">
        <f t="shared" si="50"/>
        <v>3144.3512565485671</v>
      </c>
      <c r="F81" s="186">
        <f t="shared" si="50"/>
        <v>3557.6491196974957</v>
      </c>
      <c r="G81" s="186">
        <f t="shared" si="50"/>
        <v>3005.0264105950141</v>
      </c>
      <c r="H81" s="186">
        <f t="shared" si="50"/>
        <v>3196.59445967692</v>
      </c>
      <c r="I81" s="186">
        <f t="shared" si="50"/>
        <v>3147.1028244493473</v>
      </c>
      <c r="J81" s="186">
        <f t="shared" si="50"/>
        <v>3385.538887425424</v>
      </c>
      <c r="K81" s="186">
        <f t="shared" si="50"/>
        <v>3487.5882988471471</v>
      </c>
      <c r="L81" s="186">
        <f t="shared" si="50"/>
        <v>3389.2633620049533</v>
      </c>
      <c r="M81" s="186">
        <f t="shared" si="50"/>
        <v>3370.1638105613542</v>
      </c>
      <c r="N81" s="186">
        <f t="shared" si="50"/>
        <v>3382.5545614869689</v>
      </c>
      <c r="O81" s="186">
        <f t="shared" si="50"/>
        <v>3370.3266499702227</v>
      </c>
      <c r="P81" s="186">
        <f t="shared" si="50"/>
        <v>3398.4682829600133</v>
      </c>
      <c r="Q81" s="186">
        <f t="shared" si="50"/>
        <v>2626.8684176819711</v>
      </c>
    </row>
    <row r="82" spans="1:17" x14ac:dyDescent="0.25">
      <c r="A82" s="108" t="s">
        <v>42</v>
      </c>
      <c r="B82" s="185">
        <f t="shared" ref="B82:Q82" si="51">IF(B$8=0,"",B$8/B$15*1000)</f>
        <v>598.65613927297875</v>
      </c>
      <c r="C82" s="185">
        <f t="shared" si="51"/>
        <v>582.99069788009115</v>
      </c>
      <c r="D82" s="185">
        <f t="shared" si="51"/>
        <v>623.09635691127539</v>
      </c>
      <c r="E82" s="185">
        <f t="shared" si="51"/>
        <v>552.25921066782723</v>
      </c>
      <c r="F82" s="185">
        <f t="shared" si="51"/>
        <v>555.42126446178361</v>
      </c>
      <c r="G82" s="185">
        <f t="shared" si="51"/>
        <v>546.50002062829958</v>
      </c>
      <c r="H82" s="185">
        <f t="shared" si="51"/>
        <v>636.10628040421636</v>
      </c>
      <c r="I82" s="185">
        <f t="shared" si="51"/>
        <v>626.25769298005025</v>
      </c>
      <c r="J82" s="185">
        <f t="shared" si="51"/>
        <v>673.70527478849317</v>
      </c>
      <c r="K82" s="185">
        <f t="shared" si="51"/>
        <v>1203.3517200086501</v>
      </c>
      <c r="L82" s="185">
        <f t="shared" si="51"/>
        <v>665.42927964450155</v>
      </c>
      <c r="M82" s="185">
        <f t="shared" si="51"/>
        <v>676.35869587437128</v>
      </c>
      <c r="N82" s="185">
        <f t="shared" si="51"/>
        <v>719.25203960053807</v>
      </c>
      <c r="O82" s="185">
        <f t="shared" si="51"/>
        <v>700.80036522088199</v>
      </c>
      <c r="P82" s="185">
        <f t="shared" si="51"/>
        <v>662.21708053383168</v>
      </c>
      <c r="Q82" s="185">
        <f t="shared" si="51"/>
        <v>526.61968967054042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 t="str">
        <f t="shared" ref="B84:Q84" si="52">IF(B$63=0,"",B$63/B$11)</f>
        <v/>
      </c>
      <c r="C84" s="113" t="str">
        <f t="shared" si="52"/>
        <v/>
      </c>
      <c r="D84" s="113" t="str">
        <f t="shared" si="52"/>
        <v/>
      </c>
      <c r="E84" s="113" t="str">
        <f t="shared" si="52"/>
        <v/>
      </c>
      <c r="F84" s="113" t="str">
        <f t="shared" si="52"/>
        <v/>
      </c>
      <c r="G84" s="113" t="str">
        <f t="shared" si="52"/>
        <v/>
      </c>
      <c r="H84" s="113" t="str">
        <f t="shared" si="52"/>
        <v/>
      </c>
      <c r="I84" s="113" t="str">
        <f t="shared" si="52"/>
        <v/>
      </c>
      <c r="J84" s="113" t="str">
        <f t="shared" si="52"/>
        <v/>
      </c>
      <c r="K84" s="113" t="str">
        <f t="shared" si="52"/>
        <v/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>
        <f t="shared" ref="B85:Q85" si="53">IF(B$64=0,"",B$64/B$12)</f>
        <v>0.22341807357016283</v>
      </c>
      <c r="C85" s="182">
        <f t="shared" si="53"/>
        <v>0.18954554924481398</v>
      </c>
      <c r="D85" s="182">
        <f t="shared" si="53"/>
        <v>0.13089956164140115</v>
      </c>
      <c r="E85" s="182">
        <f t="shared" si="53"/>
        <v>0.12983431758519839</v>
      </c>
      <c r="F85" s="182">
        <f t="shared" si="53"/>
        <v>0.14900843606754863</v>
      </c>
      <c r="G85" s="182">
        <f t="shared" si="53"/>
        <v>0.13506249199214879</v>
      </c>
      <c r="H85" s="182">
        <f t="shared" si="53"/>
        <v>0.15381933809402581</v>
      </c>
      <c r="I85" s="182">
        <f t="shared" si="53"/>
        <v>0.19765559426357704</v>
      </c>
      <c r="J85" s="182">
        <f t="shared" si="53"/>
        <v>0.20796786369026224</v>
      </c>
      <c r="K85" s="182">
        <f t="shared" si="53"/>
        <v>0.16443606118537824</v>
      </c>
      <c r="L85" s="182">
        <f t="shared" si="53"/>
        <v>0.15387392729636701</v>
      </c>
      <c r="M85" s="182">
        <f t="shared" si="53"/>
        <v>0.16592556038612141</v>
      </c>
      <c r="N85" s="182">
        <f t="shared" si="53"/>
        <v>0.12450702634840979</v>
      </c>
      <c r="O85" s="182">
        <f t="shared" si="53"/>
        <v>0.15407872401712522</v>
      </c>
      <c r="P85" s="182">
        <f t="shared" si="53"/>
        <v>0.15848386050407334</v>
      </c>
      <c r="Q85" s="182">
        <f t="shared" si="53"/>
        <v>0.16902774175059979</v>
      </c>
    </row>
    <row r="86" spans="1:17" x14ac:dyDescent="0.25">
      <c r="A86" s="179" t="s">
        <v>43</v>
      </c>
      <c r="B86" s="182" t="str">
        <f t="shared" ref="B86:Q86" si="54">IF(B$65=0,"",B$65/B$13)</f>
        <v/>
      </c>
      <c r="C86" s="182" t="str">
        <f t="shared" si="54"/>
        <v/>
      </c>
      <c r="D86" s="182" t="str">
        <f t="shared" si="54"/>
        <v/>
      </c>
      <c r="E86" s="182" t="str">
        <f t="shared" si="54"/>
        <v/>
      </c>
      <c r="F86" s="182" t="str">
        <f t="shared" si="54"/>
        <v/>
      </c>
      <c r="G86" s="182" t="str">
        <f t="shared" si="54"/>
        <v/>
      </c>
      <c r="H86" s="182" t="str">
        <f t="shared" si="54"/>
        <v/>
      </c>
      <c r="I86" s="182" t="str">
        <f t="shared" si="54"/>
        <v/>
      </c>
      <c r="J86" s="182" t="str">
        <f t="shared" si="54"/>
        <v/>
      </c>
      <c r="K86" s="182" t="str">
        <f t="shared" si="54"/>
        <v/>
      </c>
      <c r="L86" s="182" t="str">
        <f t="shared" si="54"/>
        <v/>
      </c>
      <c r="M86" s="182" t="str">
        <f t="shared" si="54"/>
        <v/>
      </c>
      <c r="N86" s="182" t="str">
        <f t="shared" si="54"/>
        <v/>
      </c>
      <c r="O86" s="182" t="str">
        <f t="shared" si="54"/>
        <v/>
      </c>
      <c r="P86" s="182" t="str">
        <f t="shared" si="54"/>
        <v/>
      </c>
      <c r="Q86" s="182" t="str">
        <f t="shared" si="54"/>
        <v/>
      </c>
    </row>
    <row r="87" spans="1:17" x14ac:dyDescent="0.25">
      <c r="A87" s="179" t="s">
        <v>344</v>
      </c>
      <c r="B87" s="182">
        <f t="shared" ref="B87:Q87" si="55">IF(B$66=0,"",B$66/B$14)</f>
        <v>0.22341807357016283</v>
      </c>
      <c r="C87" s="182">
        <f t="shared" si="55"/>
        <v>0.18954554924481398</v>
      </c>
      <c r="D87" s="182">
        <f t="shared" si="55"/>
        <v>0.13089956164140115</v>
      </c>
      <c r="E87" s="182">
        <f t="shared" si="55"/>
        <v>0.12983431758519839</v>
      </c>
      <c r="F87" s="182">
        <f t="shared" si="55"/>
        <v>0.14900843606754863</v>
      </c>
      <c r="G87" s="182">
        <f t="shared" si="55"/>
        <v>0.13506249199214879</v>
      </c>
      <c r="H87" s="182">
        <f t="shared" si="55"/>
        <v>0.15381933809402581</v>
      </c>
      <c r="I87" s="182">
        <f t="shared" si="55"/>
        <v>0.19765559426357704</v>
      </c>
      <c r="J87" s="182">
        <f t="shared" si="55"/>
        <v>0.20796786369026224</v>
      </c>
      <c r="K87" s="182">
        <f t="shared" si="55"/>
        <v>0.16443606118537824</v>
      </c>
      <c r="L87" s="182">
        <f t="shared" si="55"/>
        <v>0.15387392729636701</v>
      </c>
      <c r="M87" s="182">
        <f t="shared" si="55"/>
        <v>0.16592556038612141</v>
      </c>
      <c r="N87" s="182">
        <f t="shared" si="55"/>
        <v>0.12450702634840979</v>
      </c>
      <c r="O87" s="182">
        <f t="shared" si="55"/>
        <v>0.15407872401712522</v>
      </c>
      <c r="P87" s="182">
        <f t="shared" si="55"/>
        <v>0.15848386050407334</v>
      </c>
      <c r="Q87" s="182">
        <f t="shared" si="55"/>
        <v>0.16902774175059979</v>
      </c>
    </row>
    <row r="88" spans="1:17" x14ac:dyDescent="0.25">
      <c r="A88" s="108" t="s">
        <v>42</v>
      </c>
      <c r="B88" s="112">
        <f t="shared" ref="B88:Q88" si="56">IF(B$67=0,"",B$67/B$15)</f>
        <v>0.52363610993006904</v>
      </c>
      <c r="C88" s="112">
        <f t="shared" si="56"/>
        <v>0.44424738104253275</v>
      </c>
      <c r="D88" s="112">
        <f t="shared" si="56"/>
        <v>0.30679584759703393</v>
      </c>
      <c r="E88" s="112">
        <f t="shared" si="56"/>
        <v>0.30320590291219907</v>
      </c>
      <c r="F88" s="112">
        <f t="shared" si="56"/>
        <v>0.3479837861029933</v>
      </c>
      <c r="G88" s="112">
        <f t="shared" si="56"/>
        <v>0.32305254930169813</v>
      </c>
      <c r="H88" s="112">
        <f t="shared" si="56"/>
        <v>0.36791657380395021</v>
      </c>
      <c r="I88" s="112">
        <f t="shared" si="56"/>
        <v>0.47276740321289545</v>
      </c>
      <c r="J88" s="112">
        <f t="shared" si="56"/>
        <v>0.52295957528803161</v>
      </c>
      <c r="K88" s="112">
        <f t="shared" si="56"/>
        <v>0.37414760312567491</v>
      </c>
      <c r="L88" s="112">
        <f t="shared" si="56"/>
        <v>0.35011517951993726</v>
      </c>
      <c r="M88" s="112">
        <f t="shared" si="56"/>
        <v>0.37753671711805759</v>
      </c>
      <c r="N88" s="112">
        <f t="shared" si="56"/>
        <v>0.27281692762277993</v>
      </c>
      <c r="O88" s="112">
        <f t="shared" si="56"/>
        <v>0.33761375025343876</v>
      </c>
      <c r="P88" s="112">
        <f t="shared" si="56"/>
        <v>0.3637602407267595</v>
      </c>
      <c r="Q88" s="112">
        <f t="shared" si="56"/>
        <v>0.40330734804005552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 t="str">
        <f>IF(NFM_ued!B$5=0,"",NFM_ued!B$5/B$11)</f>
        <v/>
      </c>
      <c r="C90" s="113" t="str">
        <f>IF(NFM_ued!C$5=0,"",NFM_ued!C$5/C$11)</f>
        <v/>
      </c>
      <c r="D90" s="113" t="str">
        <f>IF(NFM_ued!D$5=0,"",NFM_ued!D$5/D$11)</f>
        <v/>
      </c>
      <c r="E90" s="113" t="str">
        <f>IF(NFM_ued!E$5=0,"",NFM_ued!E$5/E$11)</f>
        <v/>
      </c>
      <c r="F90" s="113" t="str">
        <f>IF(NFM_ued!F$5=0,"",NFM_ued!F$5/F$11)</f>
        <v/>
      </c>
      <c r="G90" s="113" t="str">
        <f>IF(NFM_ued!G$5=0,"",NFM_ued!G$5/G$11)</f>
        <v/>
      </c>
      <c r="H90" s="113" t="str">
        <f>IF(NFM_ued!H$5=0,"",NFM_ued!H$5/H$11)</f>
        <v/>
      </c>
      <c r="I90" s="113" t="str">
        <f>IF(NFM_ued!I$5=0,"",NFM_ued!I$5/I$11)</f>
        <v/>
      </c>
      <c r="J90" s="113" t="str">
        <f>IF(NFM_ued!J$5=0,"",NFM_ued!J$5/J$11)</f>
        <v/>
      </c>
      <c r="K90" s="113" t="str">
        <f>IF(NFM_ued!K$5=0,"",NFM_ued!K$5/K$11)</f>
        <v/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>
        <f>IF(SUM(NFM_ued!B$33,NFM_ued!B$70)=0,"",SUM(NFM_ued!B$33,NFM_ued!B$70)/B$12)</f>
        <v>9.8445966500706764E-2</v>
      </c>
      <c r="C91" s="182">
        <f>IF(SUM(NFM_ued!C$33,NFM_ued!C$70)=0,"",SUM(NFM_ued!C$33,NFM_ued!C$70)/C$12)</f>
        <v>8.4728863938502486E-2</v>
      </c>
      <c r="D91" s="182">
        <f>IF(SUM(NFM_ued!D$33,NFM_ued!D$70)=0,"",SUM(NFM_ued!D$33,NFM_ued!D$70)/D$12)</f>
        <v>6.2400814707072927E-2</v>
      </c>
      <c r="E91" s="182">
        <f>IF(SUM(NFM_ued!E$33,NFM_ued!E$70)=0,"",SUM(NFM_ued!E$33,NFM_ued!E$70)/E$12)</f>
        <v>6.2192836376100305E-2</v>
      </c>
      <c r="F91" s="182">
        <f>IF(SUM(NFM_ued!F$33,NFM_ued!F$70)=0,"",SUM(NFM_ued!F$33,NFM_ued!F$70)/F$12)</f>
        <v>6.9364679629648693E-2</v>
      </c>
      <c r="G91" s="182">
        <f>IF(SUM(NFM_ued!G$33,NFM_ued!G$70)=0,"",SUM(NFM_ued!G$33,NFM_ued!G$70)/G$12)</f>
        <v>6.5844928608488174E-2</v>
      </c>
      <c r="H91" s="182">
        <f>IF(SUM(NFM_ued!H$33,NFM_ued!H$70)=0,"",SUM(NFM_ued!H$33,NFM_ued!H$70)/H$12)</f>
        <v>7.494869854714091E-2</v>
      </c>
      <c r="I91" s="182">
        <f>IF(SUM(NFM_ued!I$33,NFM_ued!I$70)=0,"",SUM(NFM_ued!I$33,NFM_ued!I$70)/I$12)</f>
        <v>9.4041791899388619E-2</v>
      </c>
      <c r="J91" s="182">
        <f>IF(SUM(NFM_ued!J$33,NFM_ued!J$70)=0,"",SUM(NFM_ued!J$33,NFM_ued!J$70)/J$12)</f>
        <v>0.10061310152748638</v>
      </c>
      <c r="K91" s="182">
        <f>IF(SUM(NFM_ued!K$33,NFM_ued!K$70)=0,"",SUM(NFM_ued!K$33,NFM_ued!K$70)/K$12)</f>
        <v>7.9572244045122018E-2</v>
      </c>
      <c r="L91" s="182">
        <f>IF(SUM(NFM_ued!L$33,NFM_ued!L$70)=0,"",SUM(NFM_ued!L$33,NFM_ued!L$70)/L$12)</f>
        <v>7.6662396745490288E-2</v>
      </c>
      <c r="M91" s="182">
        <f>IF(SUM(NFM_ued!M$33,NFM_ued!M$70)=0,"",SUM(NFM_ued!M$33,NFM_ued!M$70)/M$12)</f>
        <v>8.0726703149649429E-2</v>
      </c>
      <c r="N91" s="182">
        <f>IF(SUM(NFM_ued!N$33,NFM_ued!N$70)=0,"",SUM(NFM_ued!N$33,NFM_ued!N$70)/N$12)</f>
        <v>6.3719065538865097E-2</v>
      </c>
      <c r="O91" s="182">
        <f>IF(SUM(NFM_ued!O$33,NFM_ued!O$70)=0,"",SUM(NFM_ued!O$33,NFM_ued!O$70)/O$12)</f>
        <v>7.8548633542596738E-2</v>
      </c>
      <c r="P91" s="182">
        <f>IF(SUM(NFM_ued!P$33,NFM_ued!P$70)=0,"",SUM(NFM_ued!P$33,NFM_ued!P$70)/P$12)</f>
        <v>8.566969462164456E-2</v>
      </c>
      <c r="Q91" s="182">
        <f>IF(SUM(NFM_ued!Q$33,NFM_ued!Q$70)=0,"",SUM(NFM_ued!Q$33,NFM_ued!Q$70)/Q$12)</f>
        <v>9.2606551714331867E-2</v>
      </c>
    </row>
    <row r="92" spans="1:17" x14ac:dyDescent="0.25">
      <c r="A92" s="179" t="s">
        <v>43</v>
      </c>
      <c r="B92" s="182" t="str">
        <f>IF(NFM_ued!B$33=0,"",NFM_ued!B$33/B$13)</f>
        <v/>
      </c>
      <c r="C92" s="182" t="str">
        <f>IF(NFM_ued!C$33=0,"",NFM_ued!C$33/C$13)</f>
        <v/>
      </c>
      <c r="D92" s="182" t="str">
        <f>IF(NFM_ued!D$33=0,"",NFM_ued!D$33/D$13)</f>
        <v/>
      </c>
      <c r="E92" s="182" t="str">
        <f>IF(NFM_ued!E$33=0,"",NFM_ued!E$33/E$13)</f>
        <v/>
      </c>
      <c r="F92" s="182" t="str">
        <f>IF(NFM_ued!F$33=0,"",NFM_ued!F$33/F$13)</f>
        <v/>
      </c>
      <c r="G92" s="182" t="str">
        <f>IF(NFM_ued!G$33=0,"",NFM_ued!G$33/G$13)</f>
        <v/>
      </c>
      <c r="H92" s="182" t="str">
        <f>IF(NFM_ued!H$33=0,"",NFM_ued!H$33/H$13)</f>
        <v/>
      </c>
      <c r="I92" s="182" t="str">
        <f>IF(NFM_ued!I$33=0,"",NFM_ued!I$33/I$13)</f>
        <v/>
      </c>
      <c r="J92" s="182" t="str">
        <f>IF(NFM_ued!J$33=0,"",NFM_ued!J$33/J$13)</f>
        <v/>
      </c>
      <c r="K92" s="182" t="str">
        <f>IF(NFM_ued!K$33=0,"",NFM_ued!K$33/K$13)</f>
        <v/>
      </c>
      <c r="L92" s="182" t="str">
        <f>IF(NFM_ued!L$33=0,"",NFM_ued!L$33/L$13)</f>
        <v/>
      </c>
      <c r="M92" s="182" t="str">
        <f>IF(NFM_ued!M$33=0,"",NFM_ued!M$33/M$13)</f>
        <v/>
      </c>
      <c r="N92" s="182" t="str">
        <f>IF(NFM_ued!N$33=0,"",NFM_ued!N$33/N$13)</f>
        <v/>
      </c>
      <c r="O92" s="182" t="str">
        <f>IF(NFM_ued!O$33=0,"",NFM_ued!O$33/O$13)</f>
        <v/>
      </c>
      <c r="P92" s="182" t="str">
        <f>IF(NFM_ued!P$33=0,"",NFM_ued!P$33/P$13)</f>
        <v/>
      </c>
      <c r="Q92" s="182" t="str">
        <f>IF(NFM_ued!Q$33=0,"",NFM_ued!Q$33/Q$13)</f>
        <v/>
      </c>
    </row>
    <row r="93" spans="1:17" x14ac:dyDescent="0.25">
      <c r="A93" s="179" t="s">
        <v>344</v>
      </c>
      <c r="B93" s="182">
        <f>IF(NFM_ued!B$70=0,"",NFM_ued!B$70/B$14)</f>
        <v>9.8445966500706764E-2</v>
      </c>
      <c r="C93" s="182">
        <f>IF(NFM_ued!C$70=0,"",NFM_ued!C$70/C$14)</f>
        <v>8.4728863938502486E-2</v>
      </c>
      <c r="D93" s="182">
        <f>IF(NFM_ued!D$70=0,"",NFM_ued!D$70/D$14)</f>
        <v>6.2400814707072927E-2</v>
      </c>
      <c r="E93" s="182">
        <f>IF(NFM_ued!E$70=0,"",NFM_ued!E$70/E$14)</f>
        <v>6.2192836376100305E-2</v>
      </c>
      <c r="F93" s="182">
        <f>IF(NFM_ued!F$70=0,"",NFM_ued!F$70/F$14)</f>
        <v>6.9364679629648693E-2</v>
      </c>
      <c r="G93" s="182">
        <f>IF(NFM_ued!G$70=0,"",NFM_ued!G$70/G$14)</f>
        <v>6.5844928608488174E-2</v>
      </c>
      <c r="H93" s="182">
        <f>IF(NFM_ued!H$70=0,"",NFM_ued!H$70/H$14)</f>
        <v>7.494869854714091E-2</v>
      </c>
      <c r="I93" s="182">
        <f>IF(NFM_ued!I$70=0,"",NFM_ued!I$70/I$14)</f>
        <v>9.4041791899388619E-2</v>
      </c>
      <c r="J93" s="182">
        <f>IF(NFM_ued!J$70=0,"",NFM_ued!J$70/J$14)</f>
        <v>0.10061310152748638</v>
      </c>
      <c r="K93" s="182">
        <f>IF(NFM_ued!K$70=0,"",NFM_ued!K$70/K$14)</f>
        <v>7.9572244045122018E-2</v>
      </c>
      <c r="L93" s="182">
        <f>IF(NFM_ued!L$70=0,"",NFM_ued!L$70/L$14)</f>
        <v>7.6662396745490288E-2</v>
      </c>
      <c r="M93" s="182">
        <f>IF(NFM_ued!M$70=0,"",NFM_ued!M$70/M$14)</f>
        <v>8.0726703149649429E-2</v>
      </c>
      <c r="N93" s="182">
        <f>IF(NFM_ued!N$70=0,"",NFM_ued!N$70/N$14)</f>
        <v>6.3719065538865097E-2</v>
      </c>
      <c r="O93" s="182">
        <f>IF(NFM_ued!O$70=0,"",NFM_ued!O$70/O$14)</f>
        <v>7.8548633542596738E-2</v>
      </c>
      <c r="P93" s="182">
        <f>IF(NFM_ued!P$70=0,"",NFM_ued!P$70/P$14)</f>
        <v>8.566969462164456E-2</v>
      </c>
      <c r="Q93" s="182">
        <f>IF(NFM_ued!Q$70=0,"",NFM_ued!Q$70/Q$14)</f>
        <v>9.2606551714331867E-2</v>
      </c>
    </row>
    <row r="94" spans="1:17" x14ac:dyDescent="0.25">
      <c r="A94" s="108" t="s">
        <v>42</v>
      </c>
      <c r="B94" s="112">
        <f>IF(NFM_ued!B$112=0,"",NFM_ued!B$112/B$15)</f>
        <v>0.17647146293499383</v>
      </c>
      <c r="C94" s="112">
        <f>IF(NFM_ued!C$112=0,"",NFM_ued!C$112/C$15)</f>
        <v>0.15154444294703026</v>
      </c>
      <c r="D94" s="112">
        <f>IF(NFM_ued!D$112=0,"",NFM_ued!D$112/D$15)</f>
        <v>0.10996928047258317</v>
      </c>
      <c r="E94" s="112">
        <f>IF(NFM_ued!E$112=0,"",NFM_ued!E$112/E$15)</f>
        <v>0.10904460587152742</v>
      </c>
      <c r="F94" s="112">
        <f>IF(NFM_ued!F$112=0,"",NFM_ued!F$112/F$15)</f>
        <v>0.12355398258845762</v>
      </c>
      <c r="G94" s="112">
        <f>IF(NFM_ued!G$112=0,"",NFM_ued!G$112/G$15)</f>
        <v>0.11671969352925241</v>
      </c>
      <c r="H94" s="112">
        <f>IF(NFM_ued!H$112=0,"",NFM_ued!H$112/H$15)</f>
        <v>0.13303047066574725</v>
      </c>
      <c r="I94" s="112">
        <f>IF(NFM_ued!I$112=0,"",NFM_ued!I$112/I$15)</f>
        <v>0.16741767799409943</v>
      </c>
      <c r="J94" s="112">
        <f>IF(NFM_ued!J$112=0,"",NFM_ued!J$112/J$15)</f>
        <v>0.18715935787396171</v>
      </c>
      <c r="K94" s="112">
        <f>IF(NFM_ued!K$112=0,"",NFM_ued!K$112/K$15)</f>
        <v>0.13728951946013679</v>
      </c>
      <c r="L94" s="112">
        <f>IF(NFM_ued!L$112=0,"",NFM_ued!L$112/L$15)</f>
        <v>0.13102999693937653</v>
      </c>
      <c r="M94" s="112">
        <f>IF(NFM_ued!M$112=0,"",NFM_ued!M$112/M$15)</f>
        <v>0.13923979375266851</v>
      </c>
      <c r="N94" s="112">
        <f>IF(NFM_ued!N$112=0,"",NFM_ued!N$112/N$15)</f>
        <v>0.11102216176115444</v>
      </c>
      <c r="O94" s="112">
        <f>IF(NFM_ued!O$112=0,"",NFM_ued!O$112/O$15)</f>
        <v>0.13534521471372857</v>
      </c>
      <c r="P94" s="112">
        <f>IF(NFM_ued!P$112=0,"",NFM_ued!P$112/P$15)</f>
        <v>0.1484886822351853</v>
      </c>
      <c r="Q94" s="112">
        <f>IF(NFM_ued!Q$112=0,"",NFM_ued!Q$112/Q$15)</f>
        <v>0.16342089200765042</v>
      </c>
    </row>
    <row r="95" spans="1:17" x14ac:dyDescent="0.25">
      <c r="A95" s="39" t="s">
        <v>60</v>
      </c>
      <c r="B95" s="181">
        <f t="shared" ref="B95:Q95" si="57">IF(B$62=0,"",B$72/B$62)</f>
        <v>1.7864097100034406</v>
      </c>
      <c r="C95" s="181">
        <f t="shared" si="57"/>
        <v>1.5909909455422739</v>
      </c>
      <c r="D95" s="181">
        <f t="shared" si="57"/>
        <v>0.80881466689810921</v>
      </c>
      <c r="E95" s="181">
        <f t="shared" si="57"/>
        <v>0.80910343506410942</v>
      </c>
      <c r="F95" s="181">
        <f t="shared" si="57"/>
        <v>1.0155473960557546</v>
      </c>
      <c r="G95" s="181">
        <f t="shared" si="57"/>
        <v>0.75768107673514284</v>
      </c>
      <c r="H95" s="181">
        <f t="shared" si="57"/>
        <v>0.78610748312429268</v>
      </c>
      <c r="I95" s="181">
        <f t="shared" si="57"/>
        <v>1.1496874944172093</v>
      </c>
      <c r="J95" s="181">
        <f t="shared" si="57"/>
        <v>1.195063362033266</v>
      </c>
      <c r="K95" s="181">
        <f t="shared" si="57"/>
        <v>0.99498722759825575</v>
      </c>
      <c r="L95" s="181">
        <f t="shared" si="57"/>
        <v>0.6947182781969311</v>
      </c>
      <c r="M95" s="181">
        <f t="shared" si="57"/>
        <v>0.88972888139993056</v>
      </c>
      <c r="N95" s="181">
        <f t="shared" si="57"/>
        <v>1.1610373572520758</v>
      </c>
      <c r="O95" s="181">
        <f t="shared" si="57"/>
        <v>1.331517435095771</v>
      </c>
      <c r="P95" s="181">
        <f t="shared" si="57"/>
        <v>1.4120934362016495</v>
      </c>
      <c r="Q95" s="181">
        <f t="shared" si="57"/>
        <v>1.4926453178471901</v>
      </c>
    </row>
    <row r="96" spans="1:17" x14ac:dyDescent="0.25">
      <c r="A96" s="110" t="s">
        <v>44</v>
      </c>
      <c r="B96" s="109" t="str">
        <f t="shared" ref="B96:Q96" si="58">IF(B$63=0,"",B$73/B$63)</f>
        <v/>
      </c>
      <c r="C96" s="109" t="str">
        <f t="shared" si="58"/>
        <v/>
      </c>
      <c r="D96" s="109" t="str">
        <f t="shared" si="58"/>
        <v/>
      </c>
      <c r="E96" s="109" t="str">
        <f t="shared" si="58"/>
        <v/>
      </c>
      <c r="F96" s="109" t="str">
        <f t="shared" si="58"/>
        <v/>
      </c>
      <c r="G96" s="109" t="str">
        <f t="shared" si="58"/>
        <v/>
      </c>
      <c r="H96" s="109" t="str">
        <f t="shared" si="58"/>
        <v/>
      </c>
      <c r="I96" s="109" t="str">
        <f t="shared" si="58"/>
        <v/>
      </c>
      <c r="J96" s="109" t="str">
        <f t="shared" si="58"/>
        <v/>
      </c>
      <c r="K96" s="109" t="str">
        <f t="shared" si="58"/>
        <v/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>
        <f t="shared" ref="B97:Q97" si="59">IF(B$64=0,"",B$74/B$64)</f>
        <v>1.7592555524419584</v>
      </c>
      <c r="C97" s="178">
        <f t="shared" si="59"/>
        <v>1.5572683489952439</v>
      </c>
      <c r="D97" s="178">
        <f t="shared" si="59"/>
        <v>0.72707633117636794</v>
      </c>
      <c r="E97" s="178">
        <f t="shared" si="59"/>
        <v>0.74269064665933882</v>
      </c>
      <c r="F97" s="178">
        <f t="shared" si="59"/>
        <v>1.0763196237055079</v>
      </c>
      <c r="G97" s="178">
        <f t="shared" si="59"/>
        <v>0.68142922904289172</v>
      </c>
      <c r="H97" s="178">
        <f t="shared" si="59"/>
        <v>0.71086921104198852</v>
      </c>
      <c r="I97" s="178">
        <f t="shared" si="59"/>
        <v>1.0655297470254983</v>
      </c>
      <c r="J97" s="178">
        <f t="shared" si="59"/>
        <v>1.1754889975413956</v>
      </c>
      <c r="K97" s="178">
        <f t="shared" si="59"/>
        <v>0.96837931288033996</v>
      </c>
      <c r="L97" s="178">
        <f t="shared" si="59"/>
        <v>0.59120336727823541</v>
      </c>
      <c r="M97" s="178">
        <f t="shared" si="59"/>
        <v>0.87272106750555045</v>
      </c>
      <c r="N97" s="178">
        <f t="shared" si="59"/>
        <v>1.0101154094788964</v>
      </c>
      <c r="O97" s="178">
        <f t="shared" si="59"/>
        <v>1.0521683871477641</v>
      </c>
      <c r="P97" s="178">
        <f t="shared" si="59"/>
        <v>1.1633940922989372</v>
      </c>
      <c r="Q97" s="178">
        <f t="shared" si="59"/>
        <v>1.3090630455640548</v>
      </c>
    </row>
    <row r="98" spans="1:17" x14ac:dyDescent="0.25">
      <c r="A98" s="179" t="s">
        <v>43</v>
      </c>
      <c r="B98" s="178" t="str">
        <f t="shared" ref="B98:Q98" si="60">IF(B$65=0,"",B$75/B$65)</f>
        <v/>
      </c>
      <c r="C98" s="178" t="str">
        <f t="shared" si="60"/>
        <v/>
      </c>
      <c r="D98" s="178" t="str">
        <f t="shared" si="60"/>
        <v/>
      </c>
      <c r="E98" s="178" t="str">
        <f t="shared" si="60"/>
        <v/>
      </c>
      <c r="F98" s="178" t="str">
        <f t="shared" si="60"/>
        <v/>
      </c>
      <c r="G98" s="178" t="str">
        <f t="shared" si="60"/>
        <v/>
      </c>
      <c r="H98" s="178" t="str">
        <f t="shared" si="60"/>
        <v/>
      </c>
      <c r="I98" s="178" t="str">
        <f t="shared" si="60"/>
        <v/>
      </c>
      <c r="J98" s="178" t="str">
        <f t="shared" si="60"/>
        <v/>
      </c>
      <c r="K98" s="178" t="str">
        <f t="shared" si="60"/>
        <v/>
      </c>
      <c r="L98" s="178" t="str">
        <f t="shared" si="60"/>
        <v/>
      </c>
      <c r="M98" s="178" t="str">
        <f t="shared" si="60"/>
        <v/>
      </c>
      <c r="N98" s="178" t="str">
        <f t="shared" si="60"/>
        <v/>
      </c>
      <c r="O98" s="178" t="str">
        <f t="shared" si="60"/>
        <v/>
      </c>
      <c r="P98" s="178" t="str">
        <f t="shared" si="60"/>
        <v/>
      </c>
      <c r="Q98" s="178" t="str">
        <f t="shared" si="60"/>
        <v/>
      </c>
    </row>
    <row r="99" spans="1:17" x14ac:dyDescent="0.25">
      <c r="A99" s="179" t="s">
        <v>344</v>
      </c>
      <c r="B99" s="178">
        <f t="shared" ref="B99:Q99" si="61">IF(B$66=0,"",B$76/B$66)</f>
        <v>1.7592555524419584</v>
      </c>
      <c r="C99" s="178">
        <f t="shared" si="61"/>
        <v>1.5572683489952439</v>
      </c>
      <c r="D99" s="178">
        <f t="shared" si="61"/>
        <v>0.72707633117636794</v>
      </c>
      <c r="E99" s="178">
        <f t="shared" si="61"/>
        <v>0.74269064665933882</v>
      </c>
      <c r="F99" s="178">
        <f t="shared" si="61"/>
        <v>1.0763196237055079</v>
      </c>
      <c r="G99" s="178">
        <f t="shared" si="61"/>
        <v>0.68142922904289172</v>
      </c>
      <c r="H99" s="178">
        <f t="shared" si="61"/>
        <v>0.71086921104198852</v>
      </c>
      <c r="I99" s="178">
        <f t="shared" si="61"/>
        <v>1.0655297470254983</v>
      </c>
      <c r="J99" s="178">
        <f t="shared" si="61"/>
        <v>1.1754889975413956</v>
      </c>
      <c r="K99" s="178">
        <f t="shared" si="61"/>
        <v>0.96837931288033996</v>
      </c>
      <c r="L99" s="178">
        <f t="shared" si="61"/>
        <v>0.59120336727823541</v>
      </c>
      <c r="M99" s="178">
        <f t="shared" si="61"/>
        <v>0.87272106750555045</v>
      </c>
      <c r="N99" s="178">
        <f t="shared" si="61"/>
        <v>1.0101154094788964</v>
      </c>
      <c r="O99" s="178">
        <f t="shared" si="61"/>
        <v>1.0521683871477641</v>
      </c>
      <c r="P99" s="178">
        <f t="shared" si="61"/>
        <v>1.1633940922989372</v>
      </c>
      <c r="Q99" s="178">
        <f t="shared" si="61"/>
        <v>1.3090630455640548</v>
      </c>
    </row>
    <row r="100" spans="1:17" x14ac:dyDescent="0.25">
      <c r="A100" s="108" t="s">
        <v>42</v>
      </c>
      <c r="B100" s="107">
        <f t="shared" ref="B100:Q100" si="62">IF(B$67=0,"",B$77/B$67)</f>
        <v>1.7893243701022832</v>
      </c>
      <c r="C100" s="107">
        <f t="shared" si="62"/>
        <v>1.5946106456328566</v>
      </c>
      <c r="D100" s="107">
        <f t="shared" si="62"/>
        <v>0.817002493337734</v>
      </c>
      <c r="E100" s="107">
        <f t="shared" si="62"/>
        <v>0.81661465030736635</v>
      </c>
      <c r="F100" s="107">
        <f t="shared" si="62"/>
        <v>1.0094378192889371</v>
      </c>
      <c r="G100" s="107">
        <f t="shared" si="62"/>
        <v>0.76639971339809465</v>
      </c>
      <c r="H100" s="107">
        <f t="shared" si="62"/>
        <v>0.79552068282618971</v>
      </c>
      <c r="I100" s="107">
        <f t="shared" si="62"/>
        <v>1.1602166262105789</v>
      </c>
      <c r="J100" s="107">
        <f t="shared" si="62"/>
        <v>1.1973928080788478</v>
      </c>
      <c r="K100" s="107">
        <f t="shared" si="62"/>
        <v>0.99808948690079013</v>
      </c>
      <c r="L100" s="107">
        <f t="shared" si="62"/>
        <v>0.70660254569955672</v>
      </c>
      <c r="M100" s="107">
        <f t="shared" si="62"/>
        <v>0.89163376131668115</v>
      </c>
      <c r="N100" s="107">
        <f t="shared" si="62"/>
        <v>1.179342502666165</v>
      </c>
      <c r="O100" s="107">
        <f t="shared" si="62"/>
        <v>1.3650085024803247</v>
      </c>
      <c r="P100" s="107">
        <f t="shared" si="62"/>
        <v>1.4450530917187003</v>
      </c>
      <c r="Q100" s="107">
        <f t="shared" si="62"/>
        <v>1.5178406136490346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4.0215253242629307</v>
      </c>
      <c r="C70" s="96">
        <v>3.4118198864066511</v>
      </c>
      <c r="D70" s="96">
        <v>2.0943929862624184</v>
      </c>
      <c r="E70" s="96">
        <v>2.3370177165335706</v>
      </c>
      <c r="F70" s="96">
        <v>2.384134977080778</v>
      </c>
      <c r="G70" s="96">
        <v>2.4311248558586782</v>
      </c>
      <c r="H70" s="96">
        <v>2.7687480856924647</v>
      </c>
      <c r="I70" s="96">
        <v>3.5578006967443874</v>
      </c>
      <c r="J70" s="96">
        <v>3.7434215464247202</v>
      </c>
      <c r="K70" s="96">
        <v>2.7983812594880253</v>
      </c>
      <c r="L70" s="96">
        <v>2.6589507601784881</v>
      </c>
      <c r="M70" s="96">
        <v>2.6702483661827308</v>
      </c>
      <c r="N70" s="96">
        <v>2.0565213778775004</v>
      </c>
      <c r="O70" s="96">
        <v>2.4751320910129531</v>
      </c>
      <c r="P70" s="96">
        <v>2.9961557521630406</v>
      </c>
      <c r="Q70" s="96">
        <v>3.4963158559621501</v>
      </c>
    </row>
    <row r="71" spans="1:17" x14ac:dyDescent="0.25">
      <c r="A71" s="132" t="s">
        <v>83</v>
      </c>
      <c r="B71" s="160">
        <v>6.525445892231461E-3</v>
      </c>
      <c r="C71" s="160">
        <v>5.5361198221141128E-3</v>
      </c>
      <c r="D71" s="160">
        <v>3.3984239826786011E-3</v>
      </c>
      <c r="E71" s="160">
        <v>3.7921140434994502E-3</v>
      </c>
      <c r="F71" s="160">
        <v>3.8685679035400616E-3</v>
      </c>
      <c r="G71" s="160">
        <v>3.9448150701556052E-3</v>
      </c>
      <c r="H71" s="160">
        <v>4.4926525051081235E-3</v>
      </c>
      <c r="I71" s="160">
        <v>5.7729926010608888E-3</v>
      </c>
      <c r="J71" s="160">
        <v>6.0741864798489189E-3</v>
      </c>
      <c r="K71" s="160">
        <v>4.540736169048115E-3</v>
      </c>
      <c r="L71" s="160">
        <v>4.3144921184432722E-3</v>
      </c>
      <c r="M71" s="160">
        <v>4.3328239479726435E-3</v>
      </c>
      <c r="N71" s="160">
        <v>3.3369723911949993E-3</v>
      </c>
      <c r="O71" s="160">
        <v>4.0162225110421191E-3</v>
      </c>
      <c r="P71" s="160">
        <v>4.8616509082959336E-3</v>
      </c>
      <c r="Q71" s="160">
        <v>5.6732254805366665E-3</v>
      </c>
    </row>
    <row r="72" spans="1:17" x14ac:dyDescent="0.25">
      <c r="A72" s="76" t="s">
        <v>82</v>
      </c>
      <c r="B72" s="159">
        <v>3.38068452407864E-3</v>
      </c>
      <c r="C72" s="159">
        <v>2.8681372760055229E-3</v>
      </c>
      <c r="D72" s="159">
        <v>1.7606458706794102E-3</v>
      </c>
      <c r="E72" s="159">
        <v>1.9646077022356431E-3</v>
      </c>
      <c r="F72" s="159">
        <v>2.0042167014847324E-3</v>
      </c>
      <c r="G72" s="159">
        <v>2.0437186175896356E-3</v>
      </c>
      <c r="H72" s="159">
        <v>2.3275406841030983E-3</v>
      </c>
      <c r="I72" s="159">
        <v>2.9908556543640362E-3</v>
      </c>
      <c r="J72" s="159">
        <v>3.1468973259344227E-3</v>
      </c>
      <c r="K72" s="159">
        <v>2.3524517325168855E-3</v>
      </c>
      <c r="L72" s="159">
        <v>2.2352398556311662E-3</v>
      </c>
      <c r="M72" s="159">
        <v>2.2447371579475905E-3</v>
      </c>
      <c r="N72" s="159">
        <v>1.7288092042293923E-3</v>
      </c>
      <c r="O72" s="159">
        <v>2.0807131822976948E-3</v>
      </c>
      <c r="P72" s="159">
        <v>2.5187103316136029E-3</v>
      </c>
      <c r="Q72" s="159">
        <v>2.9391685871599914E-3</v>
      </c>
    </row>
    <row r="73" spans="1:17" x14ac:dyDescent="0.25">
      <c r="A73" s="76" t="s">
        <v>81</v>
      </c>
      <c r="B73" s="159">
        <v>7.9771560265778155E-2</v>
      </c>
      <c r="C73" s="159">
        <v>6.7677354669984938E-2</v>
      </c>
      <c r="D73" s="159">
        <v>4.1544683385644689E-2</v>
      </c>
      <c r="E73" s="159">
        <v>4.6357422764910138E-2</v>
      </c>
      <c r="F73" s="159">
        <v>4.7292047586647089E-2</v>
      </c>
      <c r="G73" s="159">
        <v>4.8224145645111981E-2</v>
      </c>
      <c r="H73" s="159">
        <v>5.4921289055678175E-2</v>
      </c>
      <c r="I73" s="159">
        <v>7.0573051220556363E-2</v>
      </c>
      <c r="J73" s="159">
        <v>7.4255053347342309E-2</v>
      </c>
      <c r="K73" s="159">
        <v>5.5509096993884344E-2</v>
      </c>
      <c r="L73" s="159">
        <v>5.2743333363986809E-2</v>
      </c>
      <c r="M73" s="159">
        <v>5.2967434317122461E-2</v>
      </c>
      <c r="N73" s="159">
        <v>4.0793456662686495E-2</v>
      </c>
      <c r="O73" s="159">
        <v>4.9097079551572678E-2</v>
      </c>
      <c r="P73" s="159">
        <v>5.9432180547846603E-2</v>
      </c>
      <c r="Q73" s="159">
        <v>6.9353428991075328E-2</v>
      </c>
    </row>
    <row r="74" spans="1:17" x14ac:dyDescent="0.25">
      <c r="A74" s="76" t="s">
        <v>80</v>
      </c>
      <c r="B74" s="159">
        <v>2.17514863074382E-3</v>
      </c>
      <c r="C74" s="159">
        <v>1.8453732740380372E-3</v>
      </c>
      <c r="D74" s="159">
        <v>1.1328079942262003E-3</v>
      </c>
      <c r="E74" s="159">
        <v>1.2640380144998166E-3</v>
      </c>
      <c r="F74" s="159">
        <v>1.2895226345133537E-3</v>
      </c>
      <c r="G74" s="159">
        <v>1.3149383567185348E-3</v>
      </c>
      <c r="H74" s="159">
        <v>1.4975508350360408E-3</v>
      </c>
      <c r="I74" s="159">
        <v>1.924330867020296E-3</v>
      </c>
      <c r="J74" s="159">
        <v>2.0247288266163062E-3</v>
      </c>
      <c r="K74" s="159">
        <v>1.5135787230160385E-3</v>
      </c>
      <c r="L74" s="159">
        <v>1.4381640394810905E-3</v>
      </c>
      <c r="M74" s="159">
        <v>1.4442746493242144E-3</v>
      </c>
      <c r="N74" s="159">
        <v>1.112324130398333E-3</v>
      </c>
      <c r="O74" s="159">
        <v>1.3387408370140394E-3</v>
      </c>
      <c r="P74" s="159">
        <v>1.6205503027653114E-3</v>
      </c>
      <c r="Q74" s="159">
        <v>1.8910751601788883E-3</v>
      </c>
    </row>
    <row r="75" spans="1:17" x14ac:dyDescent="0.25">
      <c r="A75" s="129" t="s">
        <v>79</v>
      </c>
      <c r="B75" s="158">
        <v>4.3502972614876401E-3</v>
      </c>
      <c r="C75" s="158">
        <v>3.6907465480760749E-3</v>
      </c>
      <c r="D75" s="158">
        <v>2.2656159884524006E-3</v>
      </c>
      <c r="E75" s="158">
        <v>2.5280760289996332E-3</v>
      </c>
      <c r="F75" s="158">
        <v>2.5790452690267075E-3</v>
      </c>
      <c r="G75" s="158">
        <v>2.6298767134370696E-3</v>
      </c>
      <c r="H75" s="158">
        <v>2.995101670072082E-3</v>
      </c>
      <c r="I75" s="158">
        <v>3.8486617340405919E-3</v>
      </c>
      <c r="J75" s="158">
        <v>4.0494576532326123E-3</v>
      </c>
      <c r="K75" s="158">
        <v>3.0271574460320767E-3</v>
      </c>
      <c r="L75" s="158">
        <v>2.8763280789621815E-3</v>
      </c>
      <c r="M75" s="158">
        <v>2.8885492986484287E-3</v>
      </c>
      <c r="N75" s="158">
        <v>2.2246482607966656E-3</v>
      </c>
      <c r="O75" s="158">
        <v>2.6774816740280788E-3</v>
      </c>
      <c r="P75" s="158">
        <v>3.2411006055306224E-3</v>
      </c>
      <c r="Q75" s="158">
        <v>3.7821503203577769E-3</v>
      </c>
    </row>
    <row r="76" spans="1:17" x14ac:dyDescent="0.25">
      <c r="A76" s="92" t="s">
        <v>125</v>
      </c>
      <c r="B76" s="91">
        <v>8.7005945229752816E-4</v>
      </c>
      <c r="C76" s="91">
        <v>7.3814930961521499E-4</v>
      </c>
      <c r="D76" s="91">
        <v>4.5312319769048008E-4</v>
      </c>
      <c r="E76" s="91">
        <v>5.0561520579992664E-4</v>
      </c>
      <c r="F76" s="91">
        <v>5.1580905380534158E-4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1.305089178446292E-3</v>
      </c>
      <c r="C77" s="91">
        <v>1.1072239644228225E-3</v>
      </c>
      <c r="D77" s="91">
        <v>6.7968479653572015E-4</v>
      </c>
      <c r="E77" s="91">
        <v>7.5842280869988985E-4</v>
      </c>
      <c r="F77" s="91">
        <v>7.7371358070801215E-4</v>
      </c>
      <c r="G77" s="91">
        <v>7.8896301403112094E-4</v>
      </c>
      <c r="H77" s="91">
        <v>8.985305010216245E-4</v>
      </c>
      <c r="I77" s="91">
        <v>1.1545985202121775E-3</v>
      </c>
      <c r="J77" s="91">
        <v>1.2148372959697837E-3</v>
      </c>
      <c r="K77" s="91">
        <v>9.0814723380962291E-4</v>
      </c>
      <c r="L77" s="91">
        <v>8.6289842368865433E-4</v>
      </c>
      <c r="M77" s="91">
        <v>8.6656478959452855E-4</v>
      </c>
      <c r="N77" s="91">
        <v>6.6739447823899981E-4</v>
      </c>
      <c r="O77" s="91">
        <v>8.0324450220842355E-4</v>
      </c>
      <c r="P77" s="91">
        <v>9.723301816591867E-4</v>
      </c>
      <c r="Q77" s="91">
        <v>1.1346450961073331E-3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2.1751486307438196E-3</v>
      </c>
      <c r="C79" s="157">
        <v>1.8453732740380372E-3</v>
      </c>
      <c r="D79" s="157">
        <v>1.1328079942262003E-3</v>
      </c>
      <c r="E79" s="157">
        <v>1.2640380144998166E-3</v>
      </c>
      <c r="F79" s="157">
        <v>1.2895226345133537E-3</v>
      </c>
      <c r="G79" s="157">
        <v>1.8409136994059487E-3</v>
      </c>
      <c r="H79" s="157">
        <v>2.0965711690504574E-3</v>
      </c>
      <c r="I79" s="157">
        <v>2.6940632138284146E-3</v>
      </c>
      <c r="J79" s="157">
        <v>2.8346203572628286E-3</v>
      </c>
      <c r="K79" s="157">
        <v>2.1190102122224538E-3</v>
      </c>
      <c r="L79" s="157">
        <v>2.013429655273527E-3</v>
      </c>
      <c r="M79" s="157">
        <v>2.0219845090539003E-3</v>
      </c>
      <c r="N79" s="157">
        <v>1.557253782557666E-3</v>
      </c>
      <c r="O79" s="157">
        <v>1.8742371718196552E-3</v>
      </c>
      <c r="P79" s="157">
        <v>2.2687704238714356E-3</v>
      </c>
      <c r="Q79" s="157">
        <v>2.6475052242504438E-3</v>
      </c>
    </row>
    <row r="80" spans="1:17" x14ac:dyDescent="0.25">
      <c r="A80" s="156" t="s">
        <v>149</v>
      </c>
      <c r="B80" s="204">
        <v>1.12761621255309</v>
      </c>
      <c r="C80" s="204">
        <v>0.95665776241961265</v>
      </c>
      <c r="D80" s="204">
        <v>0.58725764388909674</v>
      </c>
      <c r="E80" s="204">
        <v>0.65528844249415474</v>
      </c>
      <c r="F80" s="204">
        <v>0.66849989402066146</v>
      </c>
      <c r="G80" s="204">
        <v>0.68167562831634831</v>
      </c>
      <c r="H80" s="204">
        <v>0.77634354583465781</v>
      </c>
      <c r="I80" s="204">
        <v>0.99759007421318269</v>
      </c>
      <c r="J80" s="204">
        <v>1.0496372609422098</v>
      </c>
      <c r="K80" s="204">
        <v>0.78465254416414176</v>
      </c>
      <c r="L80" s="204">
        <v>0.74555690783997575</v>
      </c>
      <c r="M80" s="204">
        <v>0.74872470181520256</v>
      </c>
      <c r="N80" s="204">
        <v>0.57663862842433089</v>
      </c>
      <c r="O80" s="204">
        <v>0.694015043793905</v>
      </c>
      <c r="P80" s="204">
        <v>0.84010755349214672</v>
      </c>
      <c r="Q80" s="204">
        <v>0.98035002281427652</v>
      </c>
    </row>
    <row r="81" spans="1:17" x14ac:dyDescent="0.25">
      <c r="A81" s="152" t="s">
        <v>166</v>
      </c>
      <c r="B81" s="151">
        <v>0.57931805991865293</v>
      </c>
      <c r="C81" s="151">
        <v>0.5110608940657243</v>
      </c>
      <c r="D81" s="151">
        <v>0.14681441097227418</v>
      </c>
      <c r="E81" s="151">
        <v>0.16382211062353869</v>
      </c>
      <c r="F81" s="151">
        <v>0.26739995760826463</v>
      </c>
      <c r="G81" s="151">
        <v>0.17041890707908713</v>
      </c>
      <c r="H81" s="151">
        <v>0.19408588645866443</v>
      </c>
      <c r="I81" s="151">
        <v>0.32256789519315809</v>
      </c>
      <c r="J81" s="151">
        <v>0.36710581776148454</v>
      </c>
      <c r="K81" s="151">
        <v>0.26473138265280338</v>
      </c>
      <c r="L81" s="151">
        <v>0.22016604429776016</v>
      </c>
      <c r="M81" s="151">
        <v>0.2532730243527902</v>
      </c>
      <c r="N81" s="151">
        <v>0.21506702179471207</v>
      </c>
      <c r="O81" s="151">
        <v>0.20859837909281848</v>
      </c>
      <c r="P81" s="151">
        <v>0.28664014084138689</v>
      </c>
      <c r="Q81" s="151">
        <v>0.32399464687930879</v>
      </c>
    </row>
    <row r="82" spans="1:17" x14ac:dyDescent="0.25">
      <c r="A82" s="154" t="s">
        <v>30</v>
      </c>
      <c r="B82" s="153">
        <v>0.17102876652988924</v>
      </c>
      <c r="C82" s="153">
        <v>0.17119705213050571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9.7560502186483156E-2</v>
      </c>
      <c r="J82" s="153">
        <v>0.13959533670124283</v>
      </c>
      <c r="K82" s="153">
        <v>9.1424328815690625E-2</v>
      </c>
      <c r="L82" s="153">
        <v>4.5035756450354909E-2</v>
      </c>
      <c r="M82" s="153">
        <v>8.8122465198652744E-2</v>
      </c>
      <c r="N82" s="153">
        <v>9.4543152918172474E-2</v>
      </c>
      <c r="O82" s="153">
        <v>4.679282419245627E-2</v>
      </c>
      <c r="P82" s="153">
        <v>0.10215100329113359</v>
      </c>
      <c r="Q82" s="153">
        <v>0.10520952156765286</v>
      </c>
    </row>
    <row r="83" spans="1:17" x14ac:dyDescent="0.25">
      <c r="A83" s="154" t="s">
        <v>125</v>
      </c>
      <c r="B83" s="153">
        <v>4.5341194479486466E-2</v>
      </c>
      <c r="C83" s="153">
        <v>5.235818299181625E-2</v>
      </c>
      <c r="D83" s="153">
        <v>1.9330501149845771E-2</v>
      </c>
      <c r="E83" s="153">
        <v>2.1562963708976798E-2</v>
      </c>
      <c r="F83" s="153">
        <v>1.6067150830694581E-2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0.22552324251061806</v>
      </c>
      <c r="C84" s="153">
        <v>0.19133155248392253</v>
      </c>
      <c r="D84" s="153">
        <v>0</v>
      </c>
      <c r="E84" s="153">
        <v>0</v>
      </c>
      <c r="F84" s="153">
        <v>0.13369997880413229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0.1374248563986592</v>
      </c>
      <c r="C85" s="153">
        <v>9.6174106459479825E-2</v>
      </c>
      <c r="D85" s="153">
        <v>0.12748390982242841</v>
      </c>
      <c r="E85" s="153">
        <v>0.14225914691456187</v>
      </c>
      <c r="F85" s="153">
        <v>0.11763282797343777</v>
      </c>
      <c r="G85" s="153">
        <v>0.17041890707908713</v>
      </c>
      <c r="H85" s="153">
        <v>0.19408588645866443</v>
      </c>
      <c r="I85" s="153">
        <v>0.22500739300667494</v>
      </c>
      <c r="J85" s="153">
        <v>0.22751048106024174</v>
      </c>
      <c r="K85" s="153">
        <v>0.17330705383711276</v>
      </c>
      <c r="L85" s="153">
        <v>0.17513028784740525</v>
      </c>
      <c r="M85" s="153">
        <v>0.16515055915413746</v>
      </c>
      <c r="N85" s="153">
        <v>0.1205238688765396</v>
      </c>
      <c r="O85" s="153">
        <v>0.16180555490036219</v>
      </c>
      <c r="P85" s="153">
        <v>0.18448913755025331</v>
      </c>
      <c r="Q85" s="153">
        <v>0.21878512531165595</v>
      </c>
    </row>
    <row r="86" spans="1:17" x14ac:dyDescent="0.25">
      <c r="A86" s="152" t="s">
        <v>165</v>
      </c>
      <c r="B86" s="151">
        <v>0.54829815263443715</v>
      </c>
      <c r="C86" s="151">
        <v>0.44559686835388829</v>
      </c>
      <c r="D86" s="151">
        <v>0.44044323291682252</v>
      </c>
      <c r="E86" s="151">
        <v>0.49146633187061606</v>
      </c>
      <c r="F86" s="151">
        <v>0.40109993641239683</v>
      </c>
      <c r="G86" s="151">
        <v>0.51125672123726118</v>
      </c>
      <c r="H86" s="151">
        <v>0.58225765937599339</v>
      </c>
      <c r="I86" s="151">
        <v>0.67502217902002459</v>
      </c>
      <c r="J86" s="151">
        <v>0.68253144318072523</v>
      </c>
      <c r="K86" s="151">
        <v>0.51992116151133838</v>
      </c>
      <c r="L86" s="151">
        <v>0.52539086354221565</v>
      </c>
      <c r="M86" s="151">
        <v>0.49545167746241237</v>
      </c>
      <c r="N86" s="151">
        <v>0.36157160662961879</v>
      </c>
      <c r="O86" s="151">
        <v>0.48541666470108658</v>
      </c>
      <c r="P86" s="151">
        <v>0.55346741265075983</v>
      </c>
      <c r="Q86" s="151">
        <v>0.65635537593496773</v>
      </c>
    </row>
    <row r="87" spans="1:17" x14ac:dyDescent="0.25">
      <c r="A87" s="156" t="s">
        <v>148</v>
      </c>
      <c r="B87" s="206">
        <v>1.6658683470277984</v>
      </c>
      <c r="C87" s="206">
        <v>1.413305225316845</v>
      </c>
      <c r="D87" s="206">
        <v>0.86757702630930322</v>
      </c>
      <c r="E87" s="206">
        <v>0.9680813936264353</v>
      </c>
      <c r="F87" s="206">
        <v>0.9875991503518986</v>
      </c>
      <c r="G87" s="206">
        <v>1.0070641407162511</v>
      </c>
      <c r="H87" s="206">
        <v>1.1469204903475889</v>
      </c>
      <c r="I87" s="206">
        <v>1.4737760147826986</v>
      </c>
      <c r="J87" s="206">
        <v>1.5506672123005325</v>
      </c>
      <c r="K87" s="206">
        <v>1.1591956750766688</v>
      </c>
      <c r="L87" s="206">
        <v>1.1014382729266248</v>
      </c>
      <c r="M87" s="206">
        <v>1.1061181699115101</v>
      </c>
      <c r="N87" s="206">
        <v>0.85188916944592974</v>
      </c>
      <c r="O87" s="206">
        <v>1.0252936069442553</v>
      </c>
      <c r="P87" s="206">
        <v>1.2411213725748369</v>
      </c>
      <c r="Q87" s="206">
        <v>1.4483066612856037</v>
      </c>
    </row>
    <row r="88" spans="1:17" x14ac:dyDescent="0.25">
      <c r="A88" s="152" t="s">
        <v>164</v>
      </c>
      <c r="B88" s="151">
        <v>1.2421067225519735</v>
      </c>
      <c r="C88" s="151">
        <v>0.80878886016725537</v>
      </c>
      <c r="D88" s="151">
        <v>0.23511659571684879</v>
      </c>
      <c r="E88" s="151">
        <v>0.28458654283868734</v>
      </c>
      <c r="F88" s="151">
        <v>0.39314121109407213</v>
      </c>
      <c r="G88" s="151">
        <v>0.26604120442005302</v>
      </c>
      <c r="H88" s="151">
        <v>0.32142406873201029</v>
      </c>
      <c r="I88" s="151">
        <v>0.62719379201886505</v>
      </c>
      <c r="J88" s="151">
        <v>0.84125292308577326</v>
      </c>
      <c r="K88" s="151">
        <v>0.49869516974370742</v>
      </c>
      <c r="L88" s="151">
        <v>0.1822564213088616</v>
      </c>
      <c r="M88" s="151">
        <v>0.43052772144210771</v>
      </c>
      <c r="N88" s="151">
        <v>0.13967203036039813</v>
      </c>
      <c r="O88" s="151">
        <v>0.22291777388395856</v>
      </c>
      <c r="P88" s="151">
        <v>0.35764915556651911</v>
      </c>
      <c r="Q88" s="151">
        <v>0.63947614736710401</v>
      </c>
    </row>
    <row r="89" spans="1:17" x14ac:dyDescent="0.25">
      <c r="A89" s="154" t="s">
        <v>30</v>
      </c>
      <c r="B89" s="205">
        <v>0.31583375334355585</v>
      </c>
      <c r="C89" s="205">
        <v>0.31614452137372268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0.14412966992078147</v>
      </c>
      <c r="J89" s="205">
        <v>0.20622925620833926</v>
      </c>
      <c r="K89" s="205">
        <v>0.13506447834541921</v>
      </c>
      <c r="L89" s="205">
        <v>6.6532957153245087E-2</v>
      </c>
      <c r="M89" s="205">
        <v>0.13018651541388929</v>
      </c>
      <c r="N89" s="205">
        <v>0.13967203036039813</v>
      </c>
      <c r="O89" s="205">
        <v>6.9128737084896655E-2</v>
      </c>
      <c r="P89" s="205">
        <v>0.15091138377173699</v>
      </c>
      <c r="Q89" s="205">
        <v>0.15542984380178876</v>
      </c>
    </row>
    <row r="90" spans="1:17" x14ac:dyDescent="0.25">
      <c r="A90" s="154" t="s">
        <v>125</v>
      </c>
      <c r="B90" s="205">
        <v>0.2297928014320969</v>
      </c>
      <c r="C90" s="205">
        <v>0.17365895682158711</v>
      </c>
      <c r="D90" s="205">
        <v>3.0956917606069837E-2</v>
      </c>
      <c r="E90" s="205">
        <v>3.7458492458294954E-2</v>
      </c>
      <c r="F90" s="205">
        <v>4.7245027208748999E-2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0.69648016777632071</v>
      </c>
      <c r="C92" s="205">
        <v>0.31898538197194559</v>
      </c>
      <c r="D92" s="205">
        <v>0.20415967811077895</v>
      </c>
      <c r="E92" s="205">
        <v>0.24712805038039237</v>
      </c>
      <c r="F92" s="205">
        <v>0.34589618388532312</v>
      </c>
      <c r="G92" s="205">
        <v>0.26604120442005302</v>
      </c>
      <c r="H92" s="205">
        <v>0.32142406873201029</v>
      </c>
      <c r="I92" s="205">
        <v>0.48306412209808358</v>
      </c>
      <c r="J92" s="205">
        <v>0.63502366687743395</v>
      </c>
      <c r="K92" s="205">
        <v>0.36363069139828819</v>
      </c>
      <c r="L92" s="205">
        <v>0.11572346415561652</v>
      </c>
      <c r="M92" s="205">
        <v>0.3003412060282184</v>
      </c>
      <c r="N92" s="205">
        <v>0</v>
      </c>
      <c r="O92" s="205">
        <v>0.15378903679906189</v>
      </c>
      <c r="P92" s="205">
        <v>0.20673777179478214</v>
      </c>
      <c r="Q92" s="205">
        <v>0.48404630356531519</v>
      </c>
    </row>
    <row r="93" spans="1:17" x14ac:dyDescent="0.25">
      <c r="A93" s="152" t="s">
        <v>163</v>
      </c>
      <c r="B93" s="151">
        <v>0.42376162447582488</v>
      </c>
      <c r="C93" s="151">
        <v>0.60451636514958951</v>
      </c>
      <c r="D93" s="151">
        <v>0.63246043059245438</v>
      </c>
      <c r="E93" s="151">
        <v>0.68349485078774797</v>
      </c>
      <c r="F93" s="151">
        <v>0.59445793925782642</v>
      </c>
      <c r="G93" s="151">
        <v>0.74102293629619798</v>
      </c>
      <c r="H93" s="151">
        <v>0.82549642161557857</v>
      </c>
      <c r="I93" s="151">
        <v>0.84658222276383355</v>
      </c>
      <c r="J93" s="151">
        <v>0.70941428921475924</v>
      </c>
      <c r="K93" s="151">
        <v>0.66050050533296123</v>
      </c>
      <c r="L93" s="151">
        <v>0.91918185161776311</v>
      </c>
      <c r="M93" s="151">
        <v>0.67559044846940253</v>
      </c>
      <c r="N93" s="151">
        <v>0.71221713908553164</v>
      </c>
      <c r="O93" s="151">
        <v>0.80237583306029681</v>
      </c>
      <c r="P93" s="151">
        <v>0.88347221700831768</v>
      </c>
      <c r="Q93" s="151">
        <v>0.80883051391849958</v>
      </c>
    </row>
    <row r="94" spans="1:17" x14ac:dyDescent="0.25">
      <c r="A94" s="156" t="s">
        <v>147</v>
      </c>
      <c r="B94" s="206">
        <v>1.1318376281077227</v>
      </c>
      <c r="C94" s="206">
        <v>0.96023916707997481</v>
      </c>
      <c r="D94" s="206">
        <v>0.58945613884233705</v>
      </c>
      <c r="E94" s="206">
        <v>0.65774162185883622</v>
      </c>
      <c r="F94" s="206">
        <v>0.6710025326130058</v>
      </c>
      <c r="G94" s="206">
        <v>0.68422759242306586</v>
      </c>
      <c r="H94" s="206">
        <v>0.77924991476022054</v>
      </c>
      <c r="I94" s="206">
        <v>1.0013247156714635</v>
      </c>
      <c r="J94" s="206">
        <v>1.0535667495490033</v>
      </c>
      <c r="K94" s="206">
        <v>0.78759001918271776</v>
      </c>
      <c r="L94" s="206">
        <v>0.7483480219553833</v>
      </c>
      <c r="M94" s="206">
        <v>0.75152767508500296</v>
      </c>
      <c r="N94" s="206">
        <v>0.57879736935793347</v>
      </c>
      <c r="O94" s="206">
        <v>0.69661320251883752</v>
      </c>
      <c r="P94" s="206">
        <v>0.84325263340000478</v>
      </c>
      <c r="Q94" s="206">
        <v>0.98402012332296129</v>
      </c>
    </row>
    <row r="95" spans="1:17" x14ac:dyDescent="0.25">
      <c r="A95" s="152" t="s">
        <v>162</v>
      </c>
      <c r="B95" s="151">
        <v>0.37118345875043279</v>
      </c>
      <c r="C95" s="151">
        <v>0.30374424337308681</v>
      </c>
      <c r="D95" s="151">
        <v>0.17459163739719466</v>
      </c>
      <c r="E95" s="151">
        <v>0.19574405326083416</v>
      </c>
      <c r="F95" s="151">
        <v>0.20445270944390881</v>
      </c>
      <c r="G95" s="151">
        <v>0.20224876524583157</v>
      </c>
      <c r="H95" s="151">
        <v>0.23109516582827444</v>
      </c>
      <c r="I95" s="151">
        <v>0.3067484071561325</v>
      </c>
      <c r="J95" s="151">
        <v>0.33108521072584957</v>
      </c>
      <c r="K95" s="151">
        <v>0.24157018330722896</v>
      </c>
      <c r="L95" s="151">
        <v>0.2162368551069187</v>
      </c>
      <c r="M95" s="151">
        <v>0.22846858810600912</v>
      </c>
      <c r="N95" s="151">
        <v>0.11659708768518001</v>
      </c>
      <c r="O95" s="151">
        <v>0.20368069615364456</v>
      </c>
      <c r="P95" s="151">
        <v>0.25046604422896374</v>
      </c>
      <c r="Q95" s="151">
        <v>0.3024166067765523</v>
      </c>
    </row>
    <row r="96" spans="1:17" x14ac:dyDescent="0.25">
      <c r="A96" s="154" t="s">
        <v>30</v>
      </c>
      <c r="B96" s="153">
        <v>7.4033960552018135E-2</v>
      </c>
      <c r="C96" s="153">
        <v>7.4106807066498095E-2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3.3785148624325308E-2</v>
      </c>
      <c r="J96" s="153">
        <v>4.834178885938175E-2</v>
      </c>
      <c r="K96" s="153">
        <v>3.166019513730263E-2</v>
      </c>
      <c r="L96" s="153">
        <v>1.5595857862393881E-2</v>
      </c>
      <c r="M96" s="153">
        <v>3.051676157004142E-2</v>
      </c>
      <c r="N96" s="153">
        <v>3.2740242220640328E-2</v>
      </c>
      <c r="O96" s="153">
        <v>1.6204329461857687E-2</v>
      </c>
      <c r="P96" s="153">
        <v>3.5374836649754854E-2</v>
      </c>
      <c r="Q96" s="153">
        <v>3.6433999858497913E-2</v>
      </c>
    </row>
    <row r="97" spans="1:17" x14ac:dyDescent="0.25">
      <c r="A97" s="154" t="s">
        <v>125</v>
      </c>
      <c r="B97" s="153">
        <v>7.3717810953189369E-2</v>
      </c>
      <c r="C97" s="153">
        <v>8.0948048106768061E-2</v>
      </c>
      <c r="D97" s="153">
        <v>2.2987824050169581E-2</v>
      </c>
      <c r="E97" s="153">
        <v>2.5764665713597021E-2</v>
      </c>
      <c r="F97" s="153">
        <v>2.4569731048288919E-2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0.22343168724522525</v>
      </c>
      <c r="C98" s="153">
        <v>0.14868938819982064</v>
      </c>
      <c r="D98" s="153">
        <v>0.15160381334702508</v>
      </c>
      <c r="E98" s="153">
        <v>0.16997938754723713</v>
      </c>
      <c r="F98" s="153">
        <v>0.1798829783956199</v>
      </c>
      <c r="G98" s="153">
        <v>0.20224876524583157</v>
      </c>
      <c r="H98" s="153">
        <v>0.23109516582827444</v>
      </c>
      <c r="I98" s="153">
        <v>0.2729632585318072</v>
      </c>
      <c r="J98" s="153">
        <v>0.28274342186646784</v>
      </c>
      <c r="K98" s="153">
        <v>0.20990998816992634</v>
      </c>
      <c r="L98" s="153">
        <v>0.20064099724452483</v>
      </c>
      <c r="M98" s="153">
        <v>0.19795182653596768</v>
      </c>
      <c r="N98" s="153">
        <v>8.3856845464539684E-2</v>
      </c>
      <c r="O98" s="153">
        <v>0.18747636669178688</v>
      </c>
      <c r="P98" s="153">
        <v>0.21509120757920888</v>
      </c>
      <c r="Q98" s="153">
        <v>0.26598260691805437</v>
      </c>
    </row>
    <row r="99" spans="1:17" x14ac:dyDescent="0.25">
      <c r="A99" s="152" t="s">
        <v>161</v>
      </c>
      <c r="B99" s="151">
        <v>0.74134474955032614</v>
      </c>
      <c r="C99" s="151">
        <v>0.62894910643451951</v>
      </c>
      <c r="D99" s="151">
        <v>0.38608913749542201</v>
      </c>
      <c r="E99" s="151">
        <v>0.43081559211013953</v>
      </c>
      <c r="F99" s="151">
        <v>0.43950138441613934</v>
      </c>
      <c r="G99" s="151">
        <v>0.44816369463555533</v>
      </c>
      <c r="H99" s="151">
        <v>0.51040256883918222</v>
      </c>
      <c r="I99" s="151">
        <v>0.65585981780715441</v>
      </c>
      <c r="J99" s="151">
        <v>0.69007793934610229</v>
      </c>
      <c r="K99" s="151">
        <v>0.51586527167815488</v>
      </c>
      <c r="L99" s="151">
        <v>0.49016207195772277</v>
      </c>
      <c r="M99" s="151">
        <v>0.49224471976381828</v>
      </c>
      <c r="N99" s="151">
        <v>0.3791077272668712</v>
      </c>
      <c r="O99" s="151">
        <v>0.45627617189064434</v>
      </c>
      <c r="P99" s="151">
        <v>0.55232384645201249</v>
      </c>
      <c r="Q99" s="151">
        <v>0.64452544584240667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5.2021371867507618E-2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9.9104842634276033E-3</v>
      </c>
      <c r="C103" s="87">
        <v>1.0122871253871528E-2</v>
      </c>
      <c r="D103" s="87">
        <v>8.2860601490615839E-3</v>
      </c>
      <c r="E103" s="87">
        <v>8.1842339988155398E-3</v>
      </c>
      <c r="F103" s="87">
        <v>1.2885353829900808E-3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0.36648320095029979</v>
      </c>
      <c r="C104" s="87">
        <v>0.26291130558524056</v>
      </c>
      <c r="D104" s="87">
        <v>0</v>
      </c>
      <c r="E104" s="87">
        <v>0</v>
      </c>
      <c r="F104" s="87">
        <v>9.8398277239661713E-2</v>
      </c>
      <c r="G104" s="87">
        <v>0</v>
      </c>
      <c r="H104" s="87">
        <v>0</v>
      </c>
      <c r="I104" s="87">
        <v>0.14240128828475682</v>
      </c>
      <c r="J104" s="87">
        <v>0</v>
      </c>
      <c r="K104" s="87">
        <v>6.9934130673003664E-2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3.08098713977168E-2</v>
      </c>
      <c r="C106" s="87">
        <v>1.9089496033377392E-2</v>
      </c>
      <c r="D106" s="87">
        <v>5.6069200923450892E-2</v>
      </c>
      <c r="E106" s="87">
        <v>5.5373455264126376E-2</v>
      </c>
      <c r="F106" s="87">
        <v>9.6446065325279055E-3</v>
      </c>
      <c r="G106" s="87">
        <v>6.5816875785662976E-2</v>
      </c>
      <c r="H106" s="87">
        <v>9.0465577316119178E-2</v>
      </c>
      <c r="I106" s="87">
        <v>3.4335622088967788E-2</v>
      </c>
      <c r="J106" s="87">
        <v>0.28360876080292241</v>
      </c>
      <c r="K106" s="87">
        <v>1.9135650734052968E-2</v>
      </c>
      <c r="L106" s="87">
        <v>3.3881713338089037E-2</v>
      </c>
      <c r="M106" s="87">
        <v>4.7977073555538249E-2</v>
      </c>
      <c r="N106" s="87">
        <v>0.3791077272668712</v>
      </c>
      <c r="O106" s="87">
        <v>0.45627617189064434</v>
      </c>
      <c r="P106" s="87">
        <v>0.55232384645201249</v>
      </c>
      <c r="Q106" s="87">
        <v>0.64452544584240667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0.33414119293888195</v>
      </c>
      <c r="C108" s="87">
        <v>0.33682543356203004</v>
      </c>
      <c r="D108" s="87">
        <v>0.32173387642290951</v>
      </c>
      <c r="E108" s="87">
        <v>0.36725790284719761</v>
      </c>
      <c r="F108" s="87">
        <v>0.33016996526095965</v>
      </c>
      <c r="G108" s="87">
        <v>0.38234681884989236</v>
      </c>
      <c r="H108" s="87">
        <v>0.41993699152306307</v>
      </c>
      <c r="I108" s="87">
        <v>0.42710153556592223</v>
      </c>
      <c r="J108" s="87">
        <v>0.40646917854317982</v>
      </c>
      <c r="K108" s="87">
        <v>0.42679549027109825</v>
      </c>
      <c r="L108" s="87">
        <v>0.45628035861963373</v>
      </c>
      <c r="M108" s="87">
        <v>0.44426764620828002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1.9309419806963605E-2</v>
      </c>
      <c r="C110" s="148">
        <v>2.7545817272368465E-2</v>
      </c>
      <c r="D110" s="148">
        <v>2.877536394972038E-2</v>
      </c>
      <c r="E110" s="148">
        <v>3.1181976487862556E-2</v>
      </c>
      <c r="F110" s="148">
        <v>2.7048438752957742E-2</v>
      </c>
      <c r="G110" s="148">
        <v>3.3815132541678901E-2</v>
      </c>
      <c r="H110" s="148">
        <v>3.7752180092763793E-2</v>
      </c>
      <c r="I110" s="148">
        <v>3.8716490708176607E-2</v>
      </c>
      <c r="J110" s="148">
        <v>3.2403599477051431E-2</v>
      </c>
      <c r="K110" s="148">
        <v>3.0154564197333832E-2</v>
      </c>
      <c r="L110" s="148">
        <v>4.1949094890741848E-2</v>
      </c>
      <c r="M110" s="148">
        <v>3.0814367215175654E-2</v>
      </c>
      <c r="N110" s="148">
        <v>8.3092554405882257E-2</v>
      </c>
      <c r="O110" s="148">
        <v>3.6656334474548594E-2</v>
      </c>
      <c r="P110" s="148">
        <v>4.0462742719028541E-2</v>
      </c>
      <c r="Q110" s="148">
        <v>3.7078070704002354E-2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37.466163665496431</v>
      </c>
      <c r="C112" s="96">
        <v>31.785900113593215</v>
      </c>
      <c r="D112" s="96">
        <v>20.908137013737861</v>
      </c>
      <c r="E112" s="96">
        <v>20.663482283466372</v>
      </c>
      <c r="F112" s="96">
        <v>23.715095022918991</v>
      </c>
      <c r="G112" s="96">
        <v>21.262241953206765</v>
      </c>
      <c r="H112" s="96">
        <v>22.130181914307606</v>
      </c>
      <c r="I112" s="96">
        <v>28.436959303255659</v>
      </c>
      <c r="J112" s="96">
        <v>31.456018453575094</v>
      </c>
      <c r="K112" s="96">
        <v>24.001568740512042</v>
      </c>
      <c r="L112" s="96">
        <v>23.160119125243853</v>
      </c>
      <c r="M112" s="96">
        <v>23.841443686005331</v>
      </c>
      <c r="N112" s="96">
        <v>16.955572051755773</v>
      </c>
      <c r="O112" s="96">
        <v>20.645080827997781</v>
      </c>
      <c r="P112" s="96">
        <v>22.607698961168097</v>
      </c>
      <c r="Q112" s="96">
        <v>25.475454406457057</v>
      </c>
    </row>
    <row r="113" spans="1:17" x14ac:dyDescent="0.25">
      <c r="A113" s="132" t="s">
        <v>83</v>
      </c>
      <c r="B113" s="160">
        <v>4.898111837329492E-2</v>
      </c>
      <c r="C113" s="160">
        <v>4.1555066858885145E-2</v>
      </c>
      <c r="D113" s="160">
        <v>2.733410186263845E-2</v>
      </c>
      <c r="E113" s="160">
        <v>2.7014254268659926E-2</v>
      </c>
      <c r="F113" s="160">
        <v>3.1003758135537973E-2</v>
      </c>
      <c r="G113" s="160">
        <v>2.7797038396828306E-2</v>
      </c>
      <c r="H113" s="160">
        <v>2.893173343406651E-2</v>
      </c>
      <c r="I113" s="160">
        <v>3.7176853286744957E-2</v>
      </c>
      <c r="J113" s="160">
        <v>4.1123798454070937E-2</v>
      </c>
      <c r="K113" s="160">
        <v>3.1378277480447192E-2</v>
      </c>
      <c r="L113" s="160">
        <v>3.0278214405439301E-2</v>
      </c>
      <c r="M113" s="160">
        <v>3.1168939147348876E-2</v>
      </c>
      <c r="N113" s="160">
        <v>2.2166744617058622E-2</v>
      </c>
      <c r="O113" s="160">
        <v>2.6990197258804447E-2</v>
      </c>
      <c r="P113" s="160">
        <v>2.9556011895196486E-2</v>
      </c>
      <c r="Q113" s="160">
        <v>3.3305151256927255E-2</v>
      </c>
    </row>
    <row r="114" spans="1:17" x14ac:dyDescent="0.25">
      <c r="A114" s="76" t="s">
        <v>82</v>
      </c>
      <c r="B114" s="159">
        <v>2.4415591288881287E-2</v>
      </c>
      <c r="C114" s="159">
        <v>2.0713931451631428E-2</v>
      </c>
      <c r="D114" s="159">
        <v>1.3625214807073323E-2</v>
      </c>
      <c r="E114" s="159">
        <v>1.3465780551820192E-2</v>
      </c>
      <c r="F114" s="159">
        <v>1.5454426362574337E-2</v>
      </c>
      <c r="G114" s="159">
        <v>1.3855974528101523E-2</v>
      </c>
      <c r="H114" s="159">
        <v>1.4421585342774847E-2</v>
      </c>
      <c r="I114" s="159">
        <v>1.8531525726671723E-2</v>
      </c>
      <c r="J114" s="159">
        <v>2.0498957325734531E-2</v>
      </c>
      <c r="K114" s="159">
        <v>1.5641112815615161E-2</v>
      </c>
      <c r="L114" s="159">
        <v>1.5092764976215348E-2</v>
      </c>
      <c r="M114" s="159">
        <v>1.5536764051197997E-2</v>
      </c>
      <c r="N114" s="159">
        <v>1.1049445066778815E-2</v>
      </c>
      <c r="O114" s="159">
        <v>1.3453788867273761E-2</v>
      </c>
      <c r="P114" s="159">
        <v>1.4732769085890676E-2</v>
      </c>
      <c r="Q114" s="159">
        <v>1.6601600533213915E-2</v>
      </c>
    </row>
    <row r="115" spans="1:17" x14ac:dyDescent="0.25">
      <c r="A115" s="76" t="s">
        <v>81</v>
      </c>
      <c r="B115" s="159">
        <v>0.62233251757773933</v>
      </c>
      <c r="C115" s="159">
        <v>0.52798037764897243</v>
      </c>
      <c r="D115" s="159">
        <v>0.34729505966480145</v>
      </c>
      <c r="E115" s="159">
        <v>0.34323121700435366</v>
      </c>
      <c r="F115" s="159">
        <v>0.39392009606257444</v>
      </c>
      <c r="G115" s="159">
        <v>0.35317692737973222</v>
      </c>
      <c r="H115" s="159">
        <v>0.36759386277564637</v>
      </c>
      <c r="I115" s="159">
        <v>0.47235272427287939</v>
      </c>
      <c r="J115" s="159">
        <v>0.52250087123847588</v>
      </c>
      <c r="K115" s="159">
        <v>0.39867857391158157</v>
      </c>
      <c r="L115" s="159">
        <v>0.38470165697500902</v>
      </c>
      <c r="M115" s="159">
        <v>0.39601881324891708</v>
      </c>
      <c r="N115" s="159">
        <v>0.28164089433201134</v>
      </c>
      <c r="O115" s="159">
        <v>0.34292555923242096</v>
      </c>
      <c r="P115" s="159">
        <v>0.37552566995537789</v>
      </c>
      <c r="Q115" s="159">
        <v>0.42316058347355917</v>
      </c>
    </row>
    <row r="116" spans="1:17" x14ac:dyDescent="0.25">
      <c r="A116" s="76" t="s">
        <v>80</v>
      </c>
      <c r="B116" s="159">
        <v>1.632703945776497E-2</v>
      </c>
      <c r="C116" s="159">
        <v>1.3851688952961714E-2</v>
      </c>
      <c r="D116" s="159">
        <v>9.1113672875461488E-3</v>
      </c>
      <c r="E116" s="159">
        <v>9.0047514228866407E-3</v>
      </c>
      <c r="F116" s="159">
        <v>1.0334586045179324E-2</v>
      </c>
      <c r="G116" s="159">
        <v>9.2656794656094353E-3</v>
      </c>
      <c r="H116" s="159">
        <v>9.6439111446888354E-3</v>
      </c>
      <c r="I116" s="159">
        <v>1.2392284428914985E-2</v>
      </c>
      <c r="J116" s="159">
        <v>1.3707932818023644E-2</v>
      </c>
      <c r="K116" s="159">
        <v>1.045942582681573E-2</v>
      </c>
      <c r="L116" s="159">
        <v>1.0092738135146433E-2</v>
      </c>
      <c r="M116" s="159">
        <v>1.0389646382449623E-2</v>
      </c>
      <c r="N116" s="159">
        <v>7.388914872352873E-3</v>
      </c>
      <c r="O116" s="159">
        <v>8.9967324196014824E-3</v>
      </c>
      <c r="P116" s="159">
        <v>9.8520039650654961E-3</v>
      </c>
      <c r="Q116" s="159">
        <v>1.1101717085642417E-2</v>
      </c>
    </row>
    <row r="117" spans="1:17" x14ac:dyDescent="0.25">
      <c r="A117" s="129" t="s">
        <v>79</v>
      </c>
      <c r="B117" s="158">
        <v>3.265407891552994E-2</v>
      </c>
      <c r="C117" s="158">
        <v>2.7703377905923428E-2</v>
      </c>
      <c r="D117" s="158">
        <v>1.8222734575092298E-2</v>
      </c>
      <c r="E117" s="158">
        <v>1.8009502845773281E-2</v>
      </c>
      <c r="F117" s="158">
        <v>2.0669172090358647E-2</v>
      </c>
      <c r="G117" s="158">
        <v>1.8531358931218871E-2</v>
      </c>
      <c r="H117" s="158">
        <v>1.9287822289377671E-2</v>
      </c>
      <c r="I117" s="158">
        <v>2.478456885782997E-2</v>
      </c>
      <c r="J117" s="158">
        <v>2.7415865636047296E-2</v>
      </c>
      <c r="K117" s="158">
        <v>2.091885165363146E-2</v>
      </c>
      <c r="L117" s="158">
        <v>2.0185476270292865E-2</v>
      </c>
      <c r="M117" s="158">
        <v>2.0779292764899253E-2</v>
      </c>
      <c r="N117" s="158">
        <v>1.4777829744705746E-2</v>
      </c>
      <c r="O117" s="158">
        <v>1.7993464839202965E-2</v>
      </c>
      <c r="P117" s="158">
        <v>1.9704007930130989E-2</v>
      </c>
      <c r="Q117" s="158">
        <v>2.2203434171284835E-2</v>
      </c>
    </row>
    <row r="118" spans="1:17" x14ac:dyDescent="0.25">
      <c r="A118" s="92" t="s">
        <v>125</v>
      </c>
      <c r="B118" s="91">
        <v>6.5308157831059886E-3</v>
      </c>
      <c r="C118" s="91">
        <v>5.5406755811846856E-3</v>
      </c>
      <c r="D118" s="91">
        <v>3.6445469150184597E-3</v>
      </c>
      <c r="E118" s="91">
        <v>3.6019005691546569E-3</v>
      </c>
      <c r="F118" s="91">
        <v>4.1338344180717294E-3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9.7962236746589829E-3</v>
      </c>
      <c r="C119" s="91">
        <v>8.3110133717770283E-3</v>
      </c>
      <c r="D119" s="91">
        <v>5.46682037252769E-3</v>
      </c>
      <c r="E119" s="91">
        <v>5.4028508537319843E-3</v>
      </c>
      <c r="F119" s="91">
        <v>6.2007516271075942E-3</v>
      </c>
      <c r="G119" s="91">
        <v>5.5594076793656607E-3</v>
      </c>
      <c r="H119" s="91">
        <v>5.786346686813301E-3</v>
      </c>
      <c r="I119" s="91">
        <v>7.4353706573489905E-3</v>
      </c>
      <c r="J119" s="91">
        <v>8.224759690814187E-3</v>
      </c>
      <c r="K119" s="91">
        <v>6.2756554960894375E-3</v>
      </c>
      <c r="L119" s="91">
        <v>6.0556428810878598E-3</v>
      </c>
      <c r="M119" s="91">
        <v>6.2337878294697752E-3</v>
      </c>
      <c r="N119" s="91">
        <v>4.433348923411724E-3</v>
      </c>
      <c r="O119" s="91">
        <v>5.3980394517608886E-3</v>
      </c>
      <c r="P119" s="91">
        <v>5.9112023790392973E-3</v>
      </c>
      <c r="Q119" s="91">
        <v>6.6610302513854499E-3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1.6327039457764966E-2</v>
      </c>
      <c r="C121" s="157">
        <v>1.3851688952961714E-2</v>
      </c>
      <c r="D121" s="157">
        <v>9.1113672875461488E-3</v>
      </c>
      <c r="E121" s="157">
        <v>9.0047514228866407E-3</v>
      </c>
      <c r="F121" s="157">
        <v>1.0334586045179324E-2</v>
      </c>
      <c r="G121" s="157">
        <v>1.2971951251853211E-2</v>
      </c>
      <c r="H121" s="157">
        <v>1.3501475602564369E-2</v>
      </c>
      <c r="I121" s="157">
        <v>1.7349198200480979E-2</v>
      </c>
      <c r="J121" s="157">
        <v>1.9191105945233107E-2</v>
      </c>
      <c r="K121" s="157">
        <v>1.4643196157542022E-2</v>
      </c>
      <c r="L121" s="157">
        <v>1.4129833389205006E-2</v>
      </c>
      <c r="M121" s="157">
        <v>1.4545504935429476E-2</v>
      </c>
      <c r="N121" s="157">
        <v>1.0344480821294022E-2</v>
      </c>
      <c r="O121" s="157">
        <v>1.2595425387442077E-2</v>
      </c>
      <c r="P121" s="157">
        <v>1.3792805551091693E-2</v>
      </c>
      <c r="Q121" s="157">
        <v>1.5542403919899386E-2</v>
      </c>
    </row>
    <row r="122" spans="1:17" x14ac:dyDescent="0.25">
      <c r="A122" s="156" t="s">
        <v>146</v>
      </c>
      <c r="B122" s="206">
        <v>15.460058170605247</v>
      </c>
      <c r="C122" s="206">
        <v>13.116151126349585</v>
      </c>
      <c r="D122" s="206">
        <v>8.6275450392337092</v>
      </c>
      <c r="E122" s="206">
        <v>8.5265905781503513</v>
      </c>
      <c r="F122" s="206">
        <v>9.7858097201823711</v>
      </c>
      <c r="G122" s="206">
        <v>8.7736630942223357</v>
      </c>
      <c r="H122" s="206">
        <v>9.1318103122565422</v>
      </c>
      <c r="I122" s="206">
        <v>11.734242367289387</v>
      </c>
      <c r="J122" s="206">
        <v>12.9800285785801</v>
      </c>
      <c r="K122" s="206">
        <v>9.9040203909593423</v>
      </c>
      <c r="L122" s="206">
        <v>9.5568041636502237</v>
      </c>
      <c r="M122" s="206">
        <v>9.8379463012994819</v>
      </c>
      <c r="N122" s="206">
        <v>6.9965564816404973</v>
      </c>
      <c r="O122" s="206">
        <v>8.5189973915484867</v>
      </c>
      <c r="P122" s="206">
        <v>9.3288532064218046</v>
      </c>
      <c r="Q122" s="206">
        <v>10.51220537450266</v>
      </c>
    </row>
    <row r="123" spans="1:17" x14ac:dyDescent="0.25">
      <c r="A123" s="152" t="s">
        <v>159</v>
      </c>
      <c r="B123" s="151">
        <v>9.7676301341752279</v>
      </c>
      <c r="C123" s="151">
        <v>8.0507330012107658</v>
      </c>
      <c r="D123" s="151">
        <v>3.6235689164781584</v>
      </c>
      <c r="E123" s="151">
        <v>3.5811680428231485</v>
      </c>
      <c r="F123" s="151">
        <v>4.2015748584463459</v>
      </c>
      <c r="G123" s="151">
        <v>3.6849384995733816</v>
      </c>
      <c r="H123" s="151">
        <v>3.835360331147748</v>
      </c>
      <c r="I123" s="151">
        <v>5.5939689853124142</v>
      </c>
      <c r="J123" s="151">
        <v>6.4528453679009985</v>
      </c>
      <c r="K123" s="151">
        <v>4.8289933229292972</v>
      </c>
      <c r="L123" s="151">
        <v>4.3486823370838419</v>
      </c>
      <c r="M123" s="151">
        <v>4.8035161529877977</v>
      </c>
      <c r="N123" s="151">
        <v>2.2038861445515918</v>
      </c>
      <c r="O123" s="151">
        <v>3.91111895878486</v>
      </c>
      <c r="P123" s="151">
        <v>4.5760245780667956</v>
      </c>
      <c r="Q123" s="151">
        <v>5.0694545706015948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2.9310888868521632</v>
      </c>
      <c r="C125" s="153">
        <v>2.933972963395497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1.1475641225015025</v>
      </c>
      <c r="J125" s="153">
        <v>1.7262644222368215</v>
      </c>
      <c r="K125" s="153">
        <v>1.1539737219420225</v>
      </c>
      <c r="L125" s="153">
        <v>0.57728377301852929</v>
      </c>
      <c r="M125" s="153">
        <v>1.1578943214517501</v>
      </c>
      <c r="N125" s="153">
        <v>1.1471248659699709</v>
      </c>
      <c r="O125" s="153">
        <v>0.57437940402499199</v>
      </c>
      <c r="P125" s="153">
        <v>1.1343210885683392</v>
      </c>
      <c r="Q125" s="153">
        <v>1.1281522643284094</v>
      </c>
    </row>
    <row r="126" spans="1:17" x14ac:dyDescent="0.25">
      <c r="A126" s="154" t="s">
        <v>125</v>
      </c>
      <c r="B126" s="153">
        <v>1.0226246923269813</v>
      </c>
      <c r="C126" s="153">
        <v>1.2930052500119298</v>
      </c>
      <c r="D126" s="153">
        <v>0.47710168669855191</v>
      </c>
      <c r="E126" s="153">
        <v>0.47136858540783322</v>
      </c>
      <c r="F126" s="153">
        <v>0.48595102737799634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2.7144381864599461</v>
      </c>
      <c r="C127" s="153">
        <v>1.448698636852674</v>
      </c>
      <c r="D127" s="153">
        <v>0</v>
      </c>
      <c r="E127" s="153">
        <v>0</v>
      </c>
      <c r="F127" s="153">
        <v>0.15781857925818957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3.0994783685361371</v>
      </c>
      <c r="C128" s="153">
        <v>2.3750561509506651</v>
      </c>
      <c r="D128" s="153">
        <v>3.1464672297796064</v>
      </c>
      <c r="E128" s="153">
        <v>3.1097994574153152</v>
      </c>
      <c r="F128" s="153">
        <v>3.5578052518101604</v>
      </c>
      <c r="G128" s="153">
        <v>3.6849384995733816</v>
      </c>
      <c r="H128" s="153">
        <v>3.835360331147748</v>
      </c>
      <c r="I128" s="153">
        <v>4.4464048628109119</v>
      </c>
      <c r="J128" s="153">
        <v>4.7265809456641774</v>
      </c>
      <c r="K128" s="153">
        <v>3.6750196009872749</v>
      </c>
      <c r="L128" s="153">
        <v>3.7713985640653123</v>
      </c>
      <c r="M128" s="153">
        <v>3.6456218315360474</v>
      </c>
      <c r="N128" s="153">
        <v>1.0567612785816207</v>
      </c>
      <c r="O128" s="153">
        <v>3.3367395547598679</v>
      </c>
      <c r="P128" s="153">
        <v>3.4417034894984564</v>
      </c>
      <c r="Q128" s="153">
        <v>3.9413023062731858</v>
      </c>
    </row>
    <row r="129" spans="1:17" x14ac:dyDescent="0.25">
      <c r="A129" s="152" t="s">
        <v>158</v>
      </c>
      <c r="B129" s="151">
        <v>5.6924280364300204</v>
      </c>
      <c r="C129" s="151">
        <v>5.0654181251388204</v>
      </c>
      <c r="D129" s="151">
        <v>5.0039761227555513</v>
      </c>
      <c r="E129" s="151">
        <v>4.9454225353272037</v>
      </c>
      <c r="F129" s="151">
        <v>5.5842348617360251</v>
      </c>
      <c r="G129" s="151">
        <v>5.0887245946489541</v>
      </c>
      <c r="H129" s="151">
        <v>5.2964499811087942</v>
      </c>
      <c r="I129" s="151">
        <v>6.1402733819769733</v>
      </c>
      <c r="J129" s="151">
        <v>6.5271832106791008</v>
      </c>
      <c r="K129" s="151">
        <v>5.075027068030046</v>
      </c>
      <c r="L129" s="151">
        <v>5.2081218265663827</v>
      </c>
      <c r="M129" s="151">
        <v>5.0344301483116833</v>
      </c>
      <c r="N129" s="151">
        <v>4.7926703370889054</v>
      </c>
      <c r="O129" s="151">
        <v>4.6078784327636271</v>
      </c>
      <c r="P129" s="151">
        <v>4.7528286283550099</v>
      </c>
      <c r="Q129" s="151">
        <v>5.4427508039010641</v>
      </c>
    </row>
    <row r="130" spans="1:17" x14ac:dyDescent="0.25">
      <c r="A130" s="156" t="s">
        <v>145</v>
      </c>
      <c r="B130" s="206">
        <v>8.2598145129391796</v>
      </c>
      <c r="C130" s="206">
        <v>7.0075399608334452</v>
      </c>
      <c r="D130" s="206">
        <v>4.6094213190990327</v>
      </c>
      <c r="E130" s="206">
        <v>4.5554845800777191</v>
      </c>
      <c r="F130" s="206">
        <v>5.2282450852162121</v>
      </c>
      <c r="G130" s="206">
        <v>4.687487521559528</v>
      </c>
      <c r="H130" s="206">
        <v>4.8788341230174916</v>
      </c>
      <c r="I130" s="206">
        <v>6.2692303181604565</v>
      </c>
      <c r="J130" s="206">
        <v>6.9348140381236316</v>
      </c>
      <c r="K130" s="206">
        <v>5.2914012650502826</v>
      </c>
      <c r="L130" s="206">
        <v>5.1058947422540886</v>
      </c>
      <c r="M130" s="206">
        <v>5.2560999926566581</v>
      </c>
      <c r="N130" s="206">
        <v>3.7380363081383172</v>
      </c>
      <c r="O130" s="206">
        <v>4.5514277833825556</v>
      </c>
      <c r="P130" s="206">
        <v>4.9841078379632915</v>
      </c>
      <c r="Q130" s="206">
        <v>5.6163350459059131</v>
      </c>
    </row>
    <row r="131" spans="1:17" x14ac:dyDescent="0.25">
      <c r="A131" s="152" t="s">
        <v>157</v>
      </c>
      <c r="B131" s="151">
        <v>6.1586926433046081</v>
      </c>
      <c r="C131" s="151">
        <v>4.0101884263736221</v>
      </c>
      <c r="D131" s="151">
        <v>1.2491702937104501</v>
      </c>
      <c r="E131" s="151">
        <v>1.339174181153135</v>
      </c>
      <c r="F131" s="151">
        <v>2.0812478463211965</v>
      </c>
      <c r="G131" s="151">
        <v>1.2383171791349064</v>
      </c>
      <c r="H131" s="151">
        <v>1.3672915670148993</v>
      </c>
      <c r="I131" s="151">
        <v>2.6679918093703341</v>
      </c>
      <c r="J131" s="151">
        <v>3.7622079930178427</v>
      </c>
      <c r="K131" s="151">
        <v>2.2764027754691112</v>
      </c>
      <c r="L131" s="151">
        <v>0.84487903333004633</v>
      </c>
      <c r="M131" s="151">
        <v>2.0458001821734673</v>
      </c>
      <c r="N131" s="151">
        <v>0.61287211933700225</v>
      </c>
      <c r="O131" s="151">
        <v>0.98956449410534741</v>
      </c>
      <c r="P131" s="151">
        <v>1.4362511184558269</v>
      </c>
      <c r="Q131" s="151">
        <v>2.479800993451704</v>
      </c>
    </row>
    <row r="132" spans="1:17" x14ac:dyDescent="0.25">
      <c r="A132" s="154" t="s">
        <v>30</v>
      </c>
      <c r="B132" s="205">
        <v>1.5659870266444433</v>
      </c>
      <c r="C132" s="205">
        <v>1.5675278964798716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0.6131068000499732</v>
      </c>
      <c r="J132" s="205">
        <v>0.92228785756270237</v>
      </c>
      <c r="K132" s="205">
        <v>0.6165312439878099</v>
      </c>
      <c r="L132" s="205">
        <v>0.3084242526026707</v>
      </c>
      <c r="M132" s="205">
        <v>0.61862589488578923</v>
      </c>
      <c r="N132" s="205">
        <v>0.61287211933700225</v>
      </c>
      <c r="O132" s="205">
        <v>0.30687254116025431</v>
      </c>
      <c r="P132" s="205">
        <v>0.60603147066444296</v>
      </c>
      <c r="Q132" s="205">
        <v>0.60273566521387745</v>
      </c>
    </row>
    <row r="133" spans="1:17" x14ac:dyDescent="0.25">
      <c r="A133" s="154" t="s">
        <v>125</v>
      </c>
      <c r="B133" s="205">
        <v>1.1393733001915982</v>
      </c>
      <c r="C133" s="205">
        <v>0.86104689750305219</v>
      </c>
      <c r="D133" s="205">
        <v>0.16447355296397431</v>
      </c>
      <c r="E133" s="205">
        <v>0.17626780755231375</v>
      </c>
      <c r="F133" s="205">
        <v>0.25011015979209261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3.4533323164685665</v>
      </c>
      <c r="C135" s="205">
        <v>1.5816136323906982</v>
      </c>
      <c r="D135" s="205">
        <v>1.0846967407464758</v>
      </c>
      <c r="E135" s="205">
        <v>1.1629063736008214</v>
      </c>
      <c r="F135" s="205">
        <v>1.8311376865291038</v>
      </c>
      <c r="G135" s="205">
        <v>1.2383171791349064</v>
      </c>
      <c r="H135" s="205">
        <v>1.3672915670148993</v>
      </c>
      <c r="I135" s="205">
        <v>2.054885009320361</v>
      </c>
      <c r="J135" s="205">
        <v>2.8399201354551402</v>
      </c>
      <c r="K135" s="205">
        <v>1.6598715314813013</v>
      </c>
      <c r="L135" s="205">
        <v>0.53645478072737562</v>
      </c>
      <c r="M135" s="205">
        <v>1.4271742872876783</v>
      </c>
      <c r="N135" s="205">
        <v>0</v>
      </c>
      <c r="O135" s="205">
        <v>0.68269195294509311</v>
      </c>
      <c r="P135" s="205">
        <v>0.83021964779138391</v>
      </c>
      <c r="Q135" s="205">
        <v>1.8770653282378267</v>
      </c>
    </row>
    <row r="136" spans="1:17" x14ac:dyDescent="0.25">
      <c r="A136" s="152" t="s">
        <v>156</v>
      </c>
      <c r="B136" s="151">
        <v>2.1011218696345715</v>
      </c>
      <c r="C136" s="151">
        <v>2.9973515344598232</v>
      </c>
      <c r="D136" s="151">
        <v>3.3602510253885822</v>
      </c>
      <c r="E136" s="151">
        <v>3.216310398924584</v>
      </c>
      <c r="F136" s="151">
        <v>3.146997238895016</v>
      </c>
      <c r="G136" s="151">
        <v>3.4491703424246216</v>
      </c>
      <c r="H136" s="151">
        <v>3.5115425560025924</v>
      </c>
      <c r="I136" s="151">
        <v>3.601238508790122</v>
      </c>
      <c r="J136" s="151">
        <v>3.1726060451057885</v>
      </c>
      <c r="K136" s="151">
        <v>3.014998489581171</v>
      </c>
      <c r="L136" s="151">
        <v>4.2610157089240426</v>
      </c>
      <c r="M136" s="151">
        <v>3.2102998104831912</v>
      </c>
      <c r="N136" s="151">
        <v>3.1251641888013149</v>
      </c>
      <c r="O136" s="151">
        <v>3.5618632892772077</v>
      </c>
      <c r="P136" s="151">
        <v>3.5478567195074642</v>
      </c>
      <c r="Q136" s="151">
        <v>3.1365340524542091</v>
      </c>
    </row>
    <row r="137" spans="1:17" x14ac:dyDescent="0.25">
      <c r="A137" s="156" t="s">
        <v>144</v>
      </c>
      <c r="B137" s="204">
        <v>13.001580636338801</v>
      </c>
      <c r="C137" s="204">
        <v>11.030404583591809</v>
      </c>
      <c r="D137" s="204">
        <v>7.2555821772079678</v>
      </c>
      <c r="E137" s="204">
        <v>7.1706816191448031</v>
      </c>
      <c r="F137" s="204">
        <v>8.2296581788241845</v>
      </c>
      <c r="G137" s="204">
        <v>7.3784643587234111</v>
      </c>
      <c r="H137" s="204">
        <v>7.679658564047017</v>
      </c>
      <c r="I137" s="204">
        <v>9.8682486612327764</v>
      </c>
      <c r="J137" s="204">
        <v>10.915928411399012</v>
      </c>
      <c r="K137" s="204">
        <v>8.3290708428143283</v>
      </c>
      <c r="L137" s="204">
        <v>8.0370693685774359</v>
      </c>
      <c r="M137" s="204">
        <v>8.2735039364543805</v>
      </c>
      <c r="N137" s="204">
        <v>5.8839554333440489</v>
      </c>
      <c r="O137" s="204">
        <v>7.1642959104494333</v>
      </c>
      <c r="P137" s="204">
        <v>7.8453674539513392</v>
      </c>
      <c r="Q137" s="204">
        <v>8.8405414995278591</v>
      </c>
    </row>
    <row r="138" spans="1:17" x14ac:dyDescent="0.25">
      <c r="A138" s="152" t="s">
        <v>155</v>
      </c>
      <c r="B138" s="151">
        <v>2.1833237459275812</v>
      </c>
      <c r="C138" s="151">
        <v>1.7866421674009847</v>
      </c>
      <c r="D138" s="151">
        <v>1.1004281878077968</v>
      </c>
      <c r="E138" s="151">
        <v>1.0927257827536847</v>
      </c>
      <c r="F138" s="151">
        <v>1.2840088173646544</v>
      </c>
      <c r="G138" s="151">
        <v>1.1167829554258906</v>
      </c>
      <c r="H138" s="151">
        <v>1.1662012625517133</v>
      </c>
      <c r="I138" s="151">
        <v>1.547978636545934</v>
      </c>
      <c r="J138" s="151">
        <v>1.7565313393084865</v>
      </c>
      <c r="K138" s="151">
        <v>1.3081488962019208</v>
      </c>
      <c r="L138" s="151">
        <v>1.189162803745982</v>
      </c>
      <c r="M138" s="151">
        <v>1.2879188383692546</v>
      </c>
      <c r="N138" s="151">
        <v>0.606943167828216</v>
      </c>
      <c r="O138" s="151">
        <v>1.0726281319481796</v>
      </c>
      <c r="P138" s="151">
        <v>1.193223885169109</v>
      </c>
      <c r="Q138" s="151">
        <v>1.3912270767505308</v>
      </c>
    </row>
    <row r="139" spans="1:17" x14ac:dyDescent="0.25">
      <c r="A139" s="154" t="s">
        <v>30</v>
      </c>
      <c r="B139" s="153">
        <v>0.43547227191222071</v>
      </c>
      <c r="C139" s="153">
        <v>0.43590075955390523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0.17049375671693451</v>
      </c>
      <c r="J139" s="153">
        <v>0.25647133843151215</v>
      </c>
      <c r="K139" s="153">
        <v>0.17144603177175494</v>
      </c>
      <c r="L139" s="153">
        <v>8.5767128148890315E-2</v>
      </c>
      <c r="M139" s="153">
        <v>0.17202851577059103</v>
      </c>
      <c r="N139" s="153">
        <v>0.17042849631470078</v>
      </c>
      <c r="O139" s="153">
        <v>8.5335625655137734E-2</v>
      </c>
      <c r="P139" s="153">
        <v>0.16852623737633943</v>
      </c>
      <c r="Q139" s="153">
        <v>0.16760973432559981</v>
      </c>
    </row>
    <row r="140" spans="1:17" x14ac:dyDescent="0.25">
      <c r="A140" s="154" t="s">
        <v>125</v>
      </c>
      <c r="B140" s="153">
        <v>0.43361266068732385</v>
      </c>
      <c r="C140" s="153">
        <v>0.47614135665680152</v>
      </c>
      <c r="D140" s="153">
        <v>0.14488923947498911</v>
      </c>
      <c r="E140" s="153">
        <v>0.14382922004665832</v>
      </c>
      <c r="F140" s="153">
        <v>0.15430341516181351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1.3142388133280365</v>
      </c>
      <c r="C141" s="153">
        <v>0.87460005119027784</v>
      </c>
      <c r="D141" s="153">
        <v>0.95553894833280772</v>
      </c>
      <c r="E141" s="153">
        <v>0.94889656270702638</v>
      </c>
      <c r="F141" s="153">
        <v>1.129705402202841</v>
      </c>
      <c r="G141" s="153">
        <v>1.1167829554258906</v>
      </c>
      <c r="H141" s="153">
        <v>1.1662012625517133</v>
      </c>
      <c r="I141" s="153">
        <v>1.3774848798289996</v>
      </c>
      <c r="J141" s="153">
        <v>1.5000600008769742</v>
      </c>
      <c r="K141" s="153">
        <v>1.1367028644301658</v>
      </c>
      <c r="L141" s="153">
        <v>1.1033956755970917</v>
      </c>
      <c r="M141" s="153">
        <v>1.1158903225986636</v>
      </c>
      <c r="N141" s="153">
        <v>0.4365146715135152</v>
      </c>
      <c r="O141" s="153">
        <v>0.98729250629304199</v>
      </c>
      <c r="P141" s="153">
        <v>1.0246976477927696</v>
      </c>
      <c r="Q141" s="153">
        <v>1.223617342424931</v>
      </c>
    </row>
    <row r="142" spans="1:17" x14ac:dyDescent="0.25">
      <c r="A142" s="152" t="s">
        <v>154</v>
      </c>
      <c r="B142" s="151">
        <v>10.704677705265004</v>
      </c>
      <c r="C142" s="151">
        <v>9.0817362387469078</v>
      </c>
      <c r="D142" s="151">
        <v>5.9737866451403629</v>
      </c>
      <c r="E142" s="151">
        <v>5.9038849049993845</v>
      </c>
      <c r="F142" s="151">
        <v>6.7757791066254951</v>
      </c>
      <c r="G142" s="151">
        <v>6.0749600474854724</v>
      </c>
      <c r="H142" s="151">
        <v>6.3229442722397424</v>
      </c>
      <c r="I142" s="151">
        <v>8.1248906874184943</v>
      </c>
      <c r="J142" s="151">
        <v>8.987483811866495</v>
      </c>
      <c r="K142" s="151">
        <v>6.8576291952879451</v>
      </c>
      <c r="L142" s="151">
        <v>6.617213682851574</v>
      </c>
      <c r="M142" s="151">
        <v>6.8118789253554271</v>
      </c>
      <c r="N142" s="151">
        <v>4.8444760916260057</v>
      </c>
      <c r="O142" s="151">
        <v>5.8986273170633021</v>
      </c>
      <c r="P142" s="151">
        <v>6.4593784727372698</v>
      </c>
      <c r="Q142" s="151">
        <v>7.2787417268301349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0.64444862813249237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0.14310284116457656</v>
      </c>
      <c r="C146" s="87">
        <v>0.14616961176337351</v>
      </c>
      <c r="D146" s="87">
        <v>0.12820654779462887</v>
      </c>
      <c r="E146" s="87">
        <v>0.11215651533855568</v>
      </c>
      <c r="F146" s="87">
        <v>1.9865309725498225E-2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5.2918491065680771</v>
      </c>
      <c r="C147" s="87">
        <v>3.7963185050781627</v>
      </c>
      <c r="D147" s="87">
        <v>0</v>
      </c>
      <c r="E147" s="87">
        <v>0</v>
      </c>
      <c r="F147" s="87">
        <v>1.5170031646980162</v>
      </c>
      <c r="G147" s="87">
        <v>0</v>
      </c>
      <c r="H147" s="87">
        <v>0</v>
      </c>
      <c r="I147" s="87">
        <v>1.7640887117152431</v>
      </c>
      <c r="J147" s="87">
        <v>0</v>
      </c>
      <c r="K147" s="87">
        <v>0.92966586932698303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0.44488039289854286</v>
      </c>
      <c r="C149" s="87">
        <v>0.27564355546753305</v>
      </c>
      <c r="D149" s="87">
        <v>0.86753397376836117</v>
      </c>
      <c r="E149" s="87">
        <v>0.75883629250808671</v>
      </c>
      <c r="F149" s="87">
        <v>0.14869059746317051</v>
      </c>
      <c r="G149" s="87">
        <v>0.89216260851598106</v>
      </c>
      <c r="H149" s="87">
        <v>1.120701263762734</v>
      </c>
      <c r="I149" s="87">
        <v>0.42535488313663239</v>
      </c>
      <c r="J149" s="87">
        <v>3.6936829904098563</v>
      </c>
      <c r="K149" s="87">
        <v>0.25437881623197423</v>
      </c>
      <c r="L149" s="87">
        <v>0.45740490732745892</v>
      </c>
      <c r="M149" s="87">
        <v>0.6639258952539</v>
      </c>
      <c r="N149" s="87">
        <v>4.8444760916260057</v>
      </c>
      <c r="O149" s="87">
        <v>5.8986273170633021</v>
      </c>
      <c r="P149" s="87">
        <v>6.4593784727372698</v>
      </c>
      <c r="Q149" s="87">
        <v>7.2787417268301349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4.8248453646338074</v>
      </c>
      <c r="C151" s="87">
        <v>4.8636045664378385</v>
      </c>
      <c r="D151" s="87">
        <v>4.9780461235773732</v>
      </c>
      <c r="E151" s="87">
        <v>5.0328920971527422</v>
      </c>
      <c r="F151" s="87">
        <v>5.0902200347388105</v>
      </c>
      <c r="G151" s="87">
        <v>5.1827974389694917</v>
      </c>
      <c r="H151" s="87">
        <v>5.2022430084770086</v>
      </c>
      <c r="I151" s="87">
        <v>5.2909984644341268</v>
      </c>
      <c r="J151" s="87">
        <v>5.2938008214566388</v>
      </c>
      <c r="K151" s="87">
        <v>5.6735845097289879</v>
      </c>
      <c r="L151" s="87">
        <v>6.1598087755241151</v>
      </c>
      <c r="M151" s="87">
        <v>6.1479530301015268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0.11357918514621541</v>
      </c>
      <c r="C153" s="148">
        <v>0.16202617744391634</v>
      </c>
      <c r="D153" s="148">
        <v>0.18136734425980819</v>
      </c>
      <c r="E153" s="148">
        <v>0.17407093139173405</v>
      </c>
      <c r="F153" s="148">
        <v>0.16987025483403431</v>
      </c>
      <c r="G153" s="148">
        <v>0.18672135581204841</v>
      </c>
      <c r="H153" s="148">
        <v>0.19051302925556113</v>
      </c>
      <c r="I153" s="148">
        <v>0.19537933726834805</v>
      </c>
      <c r="J153" s="148">
        <v>0.17191326022403042</v>
      </c>
      <c r="K153" s="148">
        <v>0.16329275132446272</v>
      </c>
      <c r="L153" s="148">
        <v>0.23069288197988008</v>
      </c>
      <c r="M153" s="148">
        <v>0.17370617272969813</v>
      </c>
      <c r="N153" s="148">
        <v>0.43253617388982812</v>
      </c>
      <c r="O153" s="148">
        <v>0.19304046143795139</v>
      </c>
      <c r="P153" s="148">
        <v>0.1927650960449597</v>
      </c>
      <c r="Q153" s="148">
        <v>0.17057269594719307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</v>
      </c>
      <c r="C183" s="77">
        <f t="shared" si="22"/>
        <v>1</v>
      </c>
      <c r="D183" s="77">
        <f t="shared" si="22"/>
        <v>0.99999999999999978</v>
      </c>
      <c r="E183" s="77">
        <f t="shared" si="22"/>
        <v>1.0000000000000002</v>
      </c>
      <c r="F183" s="77">
        <f t="shared" si="22"/>
        <v>1</v>
      </c>
      <c r="G183" s="77">
        <f t="shared" si="22"/>
        <v>0.99999999999999989</v>
      </c>
      <c r="H183" s="77">
        <f t="shared" si="22"/>
        <v>1</v>
      </c>
      <c r="I183" s="77">
        <f t="shared" si="22"/>
        <v>0.99999999999999989</v>
      </c>
      <c r="J183" s="77">
        <f t="shared" si="22"/>
        <v>1</v>
      </c>
      <c r="K183" s="77">
        <f t="shared" si="22"/>
        <v>1</v>
      </c>
      <c r="L183" s="77">
        <f t="shared" si="22"/>
        <v>1.0000000000000002</v>
      </c>
      <c r="M183" s="77">
        <f t="shared" si="22"/>
        <v>1.0000000000000002</v>
      </c>
      <c r="N183" s="77">
        <f t="shared" si="22"/>
        <v>0.99999999999999978</v>
      </c>
      <c r="O183" s="77">
        <f t="shared" si="22"/>
        <v>0.99999999999999978</v>
      </c>
      <c r="P183" s="77">
        <f t="shared" si="22"/>
        <v>1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1.6226295661652837E-3</v>
      </c>
      <c r="C184" s="203">
        <f t="shared" si="23"/>
        <v>1.6226295661652839E-3</v>
      </c>
      <c r="D184" s="203">
        <f t="shared" si="23"/>
        <v>1.6226295661652837E-3</v>
      </c>
      <c r="E184" s="203">
        <f t="shared" si="23"/>
        <v>1.6226295661652839E-3</v>
      </c>
      <c r="F184" s="203">
        <f t="shared" si="23"/>
        <v>1.6226295661652837E-3</v>
      </c>
      <c r="G184" s="203">
        <f t="shared" si="23"/>
        <v>1.6226295661652839E-3</v>
      </c>
      <c r="H184" s="203">
        <f t="shared" si="23"/>
        <v>1.6226295661652837E-3</v>
      </c>
      <c r="I184" s="203">
        <f t="shared" si="23"/>
        <v>1.6226295661652835E-3</v>
      </c>
      <c r="J184" s="203">
        <f t="shared" si="23"/>
        <v>1.6226295661652837E-3</v>
      </c>
      <c r="K184" s="203">
        <f t="shared" si="23"/>
        <v>1.6226295661652837E-3</v>
      </c>
      <c r="L184" s="203">
        <f t="shared" si="23"/>
        <v>1.6226295661652839E-3</v>
      </c>
      <c r="M184" s="203">
        <f t="shared" si="23"/>
        <v>1.6226295661652844E-3</v>
      </c>
      <c r="N184" s="203">
        <f t="shared" si="23"/>
        <v>1.6226295661652833E-3</v>
      </c>
      <c r="O184" s="203">
        <f t="shared" si="23"/>
        <v>1.6226295661652835E-3</v>
      </c>
      <c r="P184" s="203">
        <f t="shared" si="23"/>
        <v>1.6226295661652835E-3</v>
      </c>
      <c r="Q184" s="203">
        <f t="shared" si="23"/>
        <v>1.6226295661652837E-3</v>
      </c>
    </row>
    <row r="185" spans="1:17" x14ac:dyDescent="0.25">
      <c r="A185" s="76" t="s">
        <v>82</v>
      </c>
      <c r="B185" s="202">
        <f t="shared" ref="B185:Q185" si="24">IF(B$72=0,0,B$72/B$70)</f>
        <v>8.4064732943047056E-4</v>
      </c>
      <c r="C185" s="202">
        <f t="shared" si="24"/>
        <v>8.4064732943047067E-4</v>
      </c>
      <c r="D185" s="202">
        <f t="shared" si="24"/>
        <v>8.4064732943047056E-4</v>
      </c>
      <c r="E185" s="202">
        <f t="shared" si="24"/>
        <v>8.4064732943047078E-4</v>
      </c>
      <c r="F185" s="202">
        <f t="shared" si="24"/>
        <v>8.4064732943047067E-4</v>
      </c>
      <c r="G185" s="202">
        <f t="shared" si="24"/>
        <v>8.4064732943047056E-4</v>
      </c>
      <c r="H185" s="202">
        <f t="shared" si="24"/>
        <v>8.4064732943047067E-4</v>
      </c>
      <c r="I185" s="202">
        <f t="shared" si="24"/>
        <v>8.4064732943047045E-4</v>
      </c>
      <c r="J185" s="202">
        <f t="shared" si="24"/>
        <v>8.4064732943047035E-4</v>
      </c>
      <c r="K185" s="202">
        <f t="shared" si="24"/>
        <v>8.4064732943047067E-4</v>
      </c>
      <c r="L185" s="202">
        <f t="shared" si="24"/>
        <v>8.4064732943047078E-4</v>
      </c>
      <c r="M185" s="202">
        <f t="shared" si="24"/>
        <v>8.4064732943047078E-4</v>
      </c>
      <c r="N185" s="202">
        <f t="shared" si="24"/>
        <v>8.4064732943047056E-4</v>
      </c>
      <c r="O185" s="202">
        <f t="shared" si="24"/>
        <v>8.4064732943047035E-4</v>
      </c>
      <c r="P185" s="202">
        <f t="shared" si="24"/>
        <v>8.4064732943047056E-4</v>
      </c>
      <c r="Q185" s="202">
        <f t="shared" si="24"/>
        <v>8.4064732943047056E-4</v>
      </c>
    </row>
    <row r="186" spans="1:17" x14ac:dyDescent="0.25">
      <c r="A186" s="76" t="s">
        <v>81</v>
      </c>
      <c r="B186" s="202">
        <f t="shared" ref="B186:Q186" si="25">IF(B$73=0,0,B$73/B$70)</f>
        <v>1.9836145202044391E-2</v>
      </c>
      <c r="C186" s="202">
        <f t="shared" si="25"/>
        <v>1.9836145202044391E-2</v>
      </c>
      <c r="D186" s="202">
        <f t="shared" si="25"/>
        <v>1.9836145202044388E-2</v>
      </c>
      <c r="E186" s="202">
        <f t="shared" si="25"/>
        <v>1.9836145202044398E-2</v>
      </c>
      <c r="F186" s="202">
        <f t="shared" si="25"/>
        <v>1.9836145202044391E-2</v>
      </c>
      <c r="G186" s="202">
        <f t="shared" si="25"/>
        <v>1.9836145202044391E-2</v>
      </c>
      <c r="H186" s="202">
        <f t="shared" si="25"/>
        <v>1.9836145202044391E-2</v>
      </c>
      <c r="I186" s="202">
        <f t="shared" si="25"/>
        <v>1.9836145202044388E-2</v>
      </c>
      <c r="J186" s="202">
        <f t="shared" si="25"/>
        <v>1.9836145202044391E-2</v>
      </c>
      <c r="K186" s="202">
        <f t="shared" si="25"/>
        <v>1.9836145202044395E-2</v>
      </c>
      <c r="L186" s="202">
        <f t="shared" si="25"/>
        <v>1.9836145202044395E-2</v>
      </c>
      <c r="M186" s="202">
        <f t="shared" si="25"/>
        <v>1.9836145202044395E-2</v>
      </c>
      <c r="N186" s="202">
        <f t="shared" si="25"/>
        <v>1.9836145202044388E-2</v>
      </c>
      <c r="O186" s="202">
        <f t="shared" si="25"/>
        <v>1.9836145202044388E-2</v>
      </c>
      <c r="P186" s="202">
        <f t="shared" si="25"/>
        <v>1.9836145202044391E-2</v>
      </c>
      <c r="Q186" s="202">
        <f t="shared" si="25"/>
        <v>1.9836145202044391E-2</v>
      </c>
    </row>
    <row r="187" spans="1:17" x14ac:dyDescent="0.25">
      <c r="A187" s="76" t="s">
        <v>80</v>
      </c>
      <c r="B187" s="202">
        <f t="shared" ref="B187:Q187" si="26">IF(B$74=0,0,B$74/B$70)</f>
        <v>5.408765220550945E-4</v>
      </c>
      <c r="C187" s="202">
        <f t="shared" si="26"/>
        <v>5.4087652205509461E-4</v>
      </c>
      <c r="D187" s="202">
        <f t="shared" si="26"/>
        <v>5.408765220550945E-4</v>
      </c>
      <c r="E187" s="202">
        <f t="shared" si="26"/>
        <v>5.4087652205509461E-4</v>
      </c>
      <c r="F187" s="202">
        <f t="shared" si="26"/>
        <v>5.408765220550945E-4</v>
      </c>
      <c r="G187" s="202">
        <f t="shared" si="26"/>
        <v>5.408765220550945E-4</v>
      </c>
      <c r="H187" s="202">
        <f t="shared" si="26"/>
        <v>5.4087652205509439E-4</v>
      </c>
      <c r="I187" s="202">
        <f t="shared" si="26"/>
        <v>5.4087652205509439E-4</v>
      </c>
      <c r="J187" s="202">
        <f t="shared" si="26"/>
        <v>5.408765220550945E-4</v>
      </c>
      <c r="K187" s="202">
        <f t="shared" si="26"/>
        <v>5.4087652205509471E-4</v>
      </c>
      <c r="L187" s="202">
        <f t="shared" si="26"/>
        <v>5.4087652205509461E-4</v>
      </c>
      <c r="M187" s="202">
        <f t="shared" si="26"/>
        <v>5.4087652205509471E-4</v>
      </c>
      <c r="N187" s="202">
        <f t="shared" si="26"/>
        <v>5.4087652205509439E-4</v>
      </c>
      <c r="O187" s="202">
        <f t="shared" si="26"/>
        <v>5.4087652205509439E-4</v>
      </c>
      <c r="P187" s="202">
        <f t="shared" si="26"/>
        <v>5.4087652205509461E-4</v>
      </c>
      <c r="Q187" s="202">
        <f t="shared" si="26"/>
        <v>5.4087652205509439E-4</v>
      </c>
    </row>
    <row r="188" spans="1:17" x14ac:dyDescent="0.25">
      <c r="A188" s="129" t="s">
        <v>79</v>
      </c>
      <c r="B188" s="201">
        <f t="shared" ref="B188:Q188" si="27">IF(B$75=0,0,B$75/B$70)</f>
        <v>1.081753044110189E-3</v>
      </c>
      <c r="C188" s="201">
        <f t="shared" si="27"/>
        <v>1.0817530441101892E-3</v>
      </c>
      <c r="D188" s="201">
        <f t="shared" si="27"/>
        <v>1.081753044110189E-3</v>
      </c>
      <c r="E188" s="201">
        <f t="shared" si="27"/>
        <v>1.0817530441101892E-3</v>
      </c>
      <c r="F188" s="201">
        <f t="shared" si="27"/>
        <v>1.081753044110189E-3</v>
      </c>
      <c r="G188" s="201">
        <f t="shared" si="27"/>
        <v>1.081753044110189E-3</v>
      </c>
      <c r="H188" s="201">
        <f t="shared" si="27"/>
        <v>1.081753044110189E-3</v>
      </c>
      <c r="I188" s="201">
        <f t="shared" si="27"/>
        <v>1.0817530441101888E-3</v>
      </c>
      <c r="J188" s="201">
        <f t="shared" si="27"/>
        <v>1.081753044110189E-3</v>
      </c>
      <c r="K188" s="201">
        <f t="shared" si="27"/>
        <v>1.0817530441101892E-3</v>
      </c>
      <c r="L188" s="201">
        <f t="shared" si="27"/>
        <v>1.0817530441101894E-3</v>
      </c>
      <c r="M188" s="201">
        <f t="shared" si="27"/>
        <v>1.0817530441101894E-3</v>
      </c>
      <c r="N188" s="201">
        <f t="shared" si="27"/>
        <v>1.0817530441101886E-3</v>
      </c>
      <c r="O188" s="201">
        <f t="shared" si="27"/>
        <v>1.0817530441101888E-3</v>
      </c>
      <c r="P188" s="201">
        <f t="shared" si="27"/>
        <v>1.081753044110189E-3</v>
      </c>
      <c r="Q188" s="201">
        <f t="shared" si="27"/>
        <v>1.081753044110189E-3</v>
      </c>
    </row>
    <row r="189" spans="1:17" x14ac:dyDescent="0.25">
      <c r="A189" s="127" t="s">
        <v>149</v>
      </c>
      <c r="B189" s="200">
        <f t="shared" ref="B189:Q189" si="28">IF(B$80=0,0,B$80/B$70)</f>
        <v>0.28039515398544967</v>
      </c>
      <c r="C189" s="200">
        <f t="shared" si="28"/>
        <v>0.28039515398544979</v>
      </c>
      <c r="D189" s="200">
        <f t="shared" si="28"/>
        <v>0.28039515398544973</v>
      </c>
      <c r="E189" s="200">
        <f t="shared" si="28"/>
        <v>0.28039515398544979</v>
      </c>
      <c r="F189" s="200">
        <f t="shared" si="28"/>
        <v>0.28039515398544973</v>
      </c>
      <c r="G189" s="200">
        <f t="shared" si="28"/>
        <v>0.28039515398544973</v>
      </c>
      <c r="H189" s="200">
        <f t="shared" si="28"/>
        <v>0.28039515398544973</v>
      </c>
      <c r="I189" s="200">
        <f t="shared" si="28"/>
        <v>0.28039515398544967</v>
      </c>
      <c r="J189" s="200">
        <f t="shared" si="28"/>
        <v>0.28039515398544973</v>
      </c>
      <c r="K189" s="200">
        <f t="shared" si="28"/>
        <v>0.28039515398544979</v>
      </c>
      <c r="L189" s="200">
        <f t="shared" si="28"/>
        <v>0.28039515398544973</v>
      </c>
      <c r="M189" s="200">
        <f t="shared" si="28"/>
        <v>0.28039515398544979</v>
      </c>
      <c r="N189" s="200">
        <f t="shared" si="28"/>
        <v>0.28039515398544967</v>
      </c>
      <c r="O189" s="200">
        <f t="shared" si="28"/>
        <v>0.28039515398544967</v>
      </c>
      <c r="P189" s="200">
        <f t="shared" si="28"/>
        <v>0.28039515398544973</v>
      </c>
      <c r="Q189" s="200">
        <f t="shared" si="28"/>
        <v>0.28039515398544973</v>
      </c>
    </row>
    <row r="190" spans="1:17" x14ac:dyDescent="0.25">
      <c r="A190" s="142" t="s">
        <v>166</v>
      </c>
      <c r="B190" s="199">
        <f t="shared" ref="B190:Q190" si="29">IF(B$81=0,0,B$81/B$70)</f>
        <v>0.14405431104050823</v>
      </c>
      <c r="C190" s="199">
        <f t="shared" si="29"/>
        <v>0.14979128766494665</v>
      </c>
      <c r="D190" s="199">
        <f t="shared" si="29"/>
        <v>7.0098788496362432E-2</v>
      </c>
      <c r="E190" s="199">
        <f t="shared" si="29"/>
        <v>7.0098788496362446E-2</v>
      </c>
      <c r="F190" s="199">
        <f t="shared" si="29"/>
        <v>0.11215806159417992</v>
      </c>
      <c r="G190" s="199">
        <f t="shared" si="29"/>
        <v>7.0098788496362446E-2</v>
      </c>
      <c r="H190" s="199">
        <f t="shared" si="29"/>
        <v>7.0098788496362419E-2</v>
      </c>
      <c r="I190" s="199">
        <f t="shared" si="29"/>
        <v>9.0664970493802011E-2</v>
      </c>
      <c r="J190" s="199">
        <f t="shared" si="29"/>
        <v>9.8066919049526025E-2</v>
      </c>
      <c r="K190" s="199">
        <f t="shared" si="29"/>
        <v>9.4601613613306226E-2</v>
      </c>
      <c r="L190" s="199">
        <f t="shared" si="29"/>
        <v>8.2801850863526719E-2</v>
      </c>
      <c r="M190" s="199">
        <f t="shared" si="29"/>
        <v>9.484998757432371E-2</v>
      </c>
      <c r="N190" s="199">
        <f t="shared" si="29"/>
        <v>0.10457806279489248</v>
      </c>
      <c r="O190" s="199">
        <f t="shared" si="29"/>
        <v>8.4277675462342355E-2</v>
      </c>
      <c r="P190" s="199">
        <f t="shared" si="29"/>
        <v>9.5669305787741604E-2</v>
      </c>
      <c r="Q190" s="199">
        <f t="shared" si="29"/>
        <v>9.2667442023812469E-2</v>
      </c>
    </row>
    <row r="191" spans="1:17" x14ac:dyDescent="0.25">
      <c r="A191" s="142" t="s">
        <v>165</v>
      </c>
      <c r="B191" s="199">
        <f t="shared" ref="B191:Q191" si="30">IF(B$86=0,0,B$86/B$70)</f>
        <v>0.1363408429449415</v>
      </c>
      <c r="C191" s="199">
        <f t="shared" si="30"/>
        <v>0.13060386632050308</v>
      </c>
      <c r="D191" s="199">
        <f t="shared" si="30"/>
        <v>0.21029636548908728</v>
      </c>
      <c r="E191" s="199">
        <f t="shared" si="30"/>
        <v>0.21029636548908734</v>
      </c>
      <c r="F191" s="199">
        <f t="shared" si="30"/>
        <v>0.16823709239126983</v>
      </c>
      <c r="G191" s="199">
        <f t="shared" si="30"/>
        <v>0.21029636548908726</v>
      </c>
      <c r="H191" s="199">
        <f t="shared" si="30"/>
        <v>0.21029636548908731</v>
      </c>
      <c r="I191" s="199">
        <f t="shared" si="30"/>
        <v>0.18973018349164769</v>
      </c>
      <c r="J191" s="199">
        <f t="shared" si="30"/>
        <v>0.18232823493592371</v>
      </c>
      <c r="K191" s="199">
        <f t="shared" si="30"/>
        <v>0.18579354037214357</v>
      </c>
      <c r="L191" s="199">
        <f t="shared" si="30"/>
        <v>0.19759330312192303</v>
      </c>
      <c r="M191" s="199">
        <f t="shared" si="30"/>
        <v>0.18554516641112609</v>
      </c>
      <c r="N191" s="199">
        <f t="shared" si="30"/>
        <v>0.17581709119055719</v>
      </c>
      <c r="O191" s="199">
        <f t="shared" si="30"/>
        <v>0.19611747852310735</v>
      </c>
      <c r="P191" s="199">
        <f t="shared" si="30"/>
        <v>0.18472584819770813</v>
      </c>
      <c r="Q191" s="199">
        <f t="shared" si="30"/>
        <v>0.18772771196163726</v>
      </c>
    </row>
    <row r="192" spans="1:17" x14ac:dyDescent="0.25">
      <c r="A192" s="127" t="s">
        <v>148</v>
      </c>
      <c r="B192" s="200">
        <f t="shared" ref="B192:Q192" si="31">IF(B$87=0,0,B$87/B$70)</f>
        <v>0.41423793528718372</v>
      </c>
      <c r="C192" s="200">
        <f t="shared" si="31"/>
        <v>0.41423793528718378</v>
      </c>
      <c r="D192" s="200">
        <f t="shared" si="31"/>
        <v>0.41423793528718378</v>
      </c>
      <c r="E192" s="200">
        <f t="shared" si="31"/>
        <v>0.41423793528718383</v>
      </c>
      <c r="F192" s="200">
        <f t="shared" si="31"/>
        <v>0.41423793528718372</v>
      </c>
      <c r="G192" s="200">
        <f t="shared" si="31"/>
        <v>0.41423793528718372</v>
      </c>
      <c r="H192" s="200">
        <f t="shared" si="31"/>
        <v>0.41423793528718372</v>
      </c>
      <c r="I192" s="200">
        <f t="shared" si="31"/>
        <v>0.41423793528718367</v>
      </c>
      <c r="J192" s="200">
        <f t="shared" si="31"/>
        <v>0.41423793528718372</v>
      </c>
      <c r="K192" s="200">
        <f t="shared" si="31"/>
        <v>0.41423793528718389</v>
      </c>
      <c r="L192" s="200">
        <f t="shared" si="31"/>
        <v>0.41423793528718383</v>
      </c>
      <c r="M192" s="200">
        <f t="shared" si="31"/>
        <v>0.41423793528718372</v>
      </c>
      <c r="N192" s="200">
        <f t="shared" si="31"/>
        <v>0.41423793528718361</v>
      </c>
      <c r="O192" s="200">
        <f t="shared" si="31"/>
        <v>0.41423793528718367</v>
      </c>
      <c r="P192" s="200">
        <f t="shared" si="31"/>
        <v>0.41423793528718372</v>
      </c>
      <c r="Q192" s="200">
        <f t="shared" si="31"/>
        <v>0.41423793528718378</v>
      </c>
    </row>
    <row r="193" spans="1:17" x14ac:dyDescent="0.25">
      <c r="A193" s="142" t="s">
        <v>164</v>
      </c>
      <c r="B193" s="199">
        <f t="shared" ref="B193:Q193" si="32">IF(B$88=0,0,B$88/B$70)</f>
        <v>0.30886457808881962</v>
      </c>
      <c r="C193" s="199">
        <f t="shared" si="32"/>
        <v>0.23705496980940474</v>
      </c>
      <c r="D193" s="199">
        <f t="shared" si="32"/>
        <v>0.11226001865888109</v>
      </c>
      <c r="E193" s="199">
        <f t="shared" si="32"/>
        <v>0.12177337844952504</v>
      </c>
      <c r="F193" s="199">
        <f t="shared" si="32"/>
        <v>0.16489888990070881</v>
      </c>
      <c r="G193" s="199">
        <f t="shared" si="32"/>
        <v>0.10943132097017977</v>
      </c>
      <c r="H193" s="199">
        <f t="shared" si="32"/>
        <v>0.11609003736850333</v>
      </c>
      <c r="I193" s="199">
        <f t="shared" si="32"/>
        <v>0.17628693833040929</v>
      </c>
      <c r="J193" s="199">
        <f t="shared" si="32"/>
        <v>0.22472834348277981</v>
      </c>
      <c r="K193" s="199">
        <f t="shared" si="32"/>
        <v>0.17820844391837645</v>
      </c>
      <c r="L193" s="199">
        <f t="shared" si="32"/>
        <v>6.8544489066291403E-2</v>
      </c>
      <c r="M193" s="199">
        <f t="shared" si="32"/>
        <v>0.16123133971150824</v>
      </c>
      <c r="N193" s="199">
        <f t="shared" si="32"/>
        <v>6.7916644029517054E-2</v>
      </c>
      <c r="O193" s="199">
        <f t="shared" si="32"/>
        <v>9.0062980757010427E-2</v>
      </c>
      <c r="P193" s="199">
        <f t="shared" si="32"/>
        <v>0.11936934697347371</v>
      </c>
      <c r="Q193" s="199">
        <f t="shared" si="32"/>
        <v>0.18289999351077701</v>
      </c>
    </row>
    <row r="194" spans="1:17" x14ac:dyDescent="0.25">
      <c r="A194" s="142" t="s">
        <v>163</v>
      </c>
      <c r="B194" s="199">
        <f t="shared" ref="B194:Q194" si="33">IF(B$93=0,0,B$93/B$70)</f>
        <v>0.10537335719836412</v>
      </c>
      <c r="C194" s="199">
        <f t="shared" si="33"/>
        <v>0.17718296547777898</v>
      </c>
      <c r="D194" s="199">
        <f t="shared" si="33"/>
        <v>0.30197791662830265</v>
      </c>
      <c r="E194" s="199">
        <f t="shared" si="33"/>
        <v>0.29246455683765876</v>
      </c>
      <c r="F194" s="199">
        <f t="shared" si="33"/>
        <v>0.24933904538647489</v>
      </c>
      <c r="G194" s="199">
        <f t="shared" si="33"/>
        <v>0.30480661431700395</v>
      </c>
      <c r="H194" s="199">
        <f t="shared" si="33"/>
        <v>0.29814789791868035</v>
      </c>
      <c r="I194" s="199">
        <f t="shared" si="33"/>
        <v>0.23795099695677441</v>
      </c>
      <c r="J194" s="199">
        <f t="shared" si="33"/>
        <v>0.18950959180440394</v>
      </c>
      <c r="K194" s="199">
        <f t="shared" si="33"/>
        <v>0.23602949136880738</v>
      </c>
      <c r="L194" s="199">
        <f t="shared" si="33"/>
        <v>0.34569344622089238</v>
      </c>
      <c r="M194" s="199">
        <f t="shared" si="33"/>
        <v>0.25300659557567556</v>
      </c>
      <c r="N194" s="199">
        <f t="shared" si="33"/>
        <v>0.34632129125766659</v>
      </c>
      <c r="O194" s="199">
        <f t="shared" si="33"/>
        <v>0.32417495453017331</v>
      </c>
      <c r="P194" s="199">
        <f t="shared" si="33"/>
        <v>0.29486858831370999</v>
      </c>
      <c r="Q194" s="199">
        <f t="shared" si="33"/>
        <v>0.23133794177640674</v>
      </c>
    </row>
    <row r="195" spans="1:17" x14ac:dyDescent="0.25">
      <c r="A195" s="127" t="s">
        <v>147</v>
      </c>
      <c r="B195" s="200">
        <f t="shared" ref="B195:Q195" si="34">IF(B$94=0,0,B$94/B$70)</f>
        <v>0.2814448590635612</v>
      </c>
      <c r="C195" s="200">
        <f t="shared" si="34"/>
        <v>0.28144485906356104</v>
      </c>
      <c r="D195" s="200">
        <f t="shared" si="34"/>
        <v>0.28144485906356104</v>
      </c>
      <c r="E195" s="200">
        <f t="shared" si="34"/>
        <v>0.28144485906356115</v>
      </c>
      <c r="F195" s="200">
        <f t="shared" si="34"/>
        <v>0.28144485906356098</v>
      </c>
      <c r="G195" s="200">
        <f t="shared" si="34"/>
        <v>0.28144485906356104</v>
      </c>
      <c r="H195" s="200">
        <f t="shared" si="34"/>
        <v>0.2814448590635612</v>
      </c>
      <c r="I195" s="200">
        <f t="shared" si="34"/>
        <v>0.28144485906356109</v>
      </c>
      <c r="J195" s="200">
        <f t="shared" si="34"/>
        <v>0.28144485906356109</v>
      </c>
      <c r="K195" s="200">
        <f t="shared" si="34"/>
        <v>0.28144485906356104</v>
      </c>
      <c r="L195" s="200">
        <f t="shared" si="34"/>
        <v>0.28144485906356115</v>
      </c>
      <c r="M195" s="200">
        <f t="shared" si="34"/>
        <v>0.28144485906356109</v>
      </c>
      <c r="N195" s="200">
        <f t="shared" si="34"/>
        <v>0.28144485906356104</v>
      </c>
      <c r="O195" s="200">
        <f t="shared" si="34"/>
        <v>0.28144485906356098</v>
      </c>
      <c r="P195" s="200">
        <f t="shared" si="34"/>
        <v>0.28144485906356109</v>
      </c>
      <c r="Q195" s="200">
        <f t="shared" si="34"/>
        <v>0.28144485906356109</v>
      </c>
    </row>
    <row r="196" spans="1:17" x14ac:dyDescent="0.25">
      <c r="A196" s="142" t="s">
        <v>162</v>
      </c>
      <c r="B196" s="199">
        <f t="shared" ref="B196:Q196" si="35">IF(B$95=0,0,B$95/B$70)</f>
        <v>9.229917228445246E-2</v>
      </c>
      <c r="C196" s="199">
        <f t="shared" si="35"/>
        <v>8.9027045238601984E-2</v>
      </c>
      <c r="D196" s="199">
        <f t="shared" si="35"/>
        <v>8.3361450569391413E-2</v>
      </c>
      <c r="E196" s="199">
        <f t="shared" si="35"/>
        <v>8.3758052784972267E-2</v>
      </c>
      <c r="F196" s="199">
        <f t="shared" si="35"/>
        <v>8.575550940251217E-2</v>
      </c>
      <c r="G196" s="199">
        <f t="shared" si="35"/>
        <v>8.3191434927103694E-2</v>
      </c>
      <c r="H196" s="199">
        <f t="shared" si="35"/>
        <v>8.3465580354695743E-2</v>
      </c>
      <c r="I196" s="199">
        <f t="shared" si="35"/>
        <v>8.6218547159436637E-2</v>
      </c>
      <c r="J196" s="199">
        <f t="shared" si="35"/>
        <v>8.8444543746900098E-2</v>
      </c>
      <c r="K196" s="199">
        <f t="shared" si="35"/>
        <v>8.6324971798669478E-2</v>
      </c>
      <c r="L196" s="199">
        <f t="shared" si="35"/>
        <v>8.1324129181092206E-2</v>
      </c>
      <c r="M196" s="199">
        <f t="shared" si="35"/>
        <v>8.5560800635417197E-2</v>
      </c>
      <c r="N196" s="199">
        <f t="shared" si="35"/>
        <v>5.6696268241819989E-2</v>
      </c>
      <c r="O196" s="199">
        <f t="shared" si="35"/>
        <v>8.229083889833444E-2</v>
      </c>
      <c r="P196" s="199">
        <f t="shared" si="35"/>
        <v>8.3595802403844538E-2</v>
      </c>
      <c r="Q196" s="199">
        <f t="shared" si="35"/>
        <v>8.6495791351588386E-2</v>
      </c>
    </row>
    <row r="197" spans="1:17" x14ac:dyDescent="0.25">
      <c r="A197" s="142" t="s">
        <v>161</v>
      </c>
      <c r="B197" s="199">
        <f t="shared" ref="B197:Q197" si="36">IF(B$99=0,0,B$99/B$70)</f>
        <v>0.18434417037674644</v>
      </c>
      <c r="C197" s="199">
        <f t="shared" si="36"/>
        <v>0.18434417037674647</v>
      </c>
      <c r="D197" s="199">
        <f t="shared" si="36"/>
        <v>0.18434417037674644</v>
      </c>
      <c r="E197" s="199">
        <f t="shared" si="36"/>
        <v>0.18434417037674647</v>
      </c>
      <c r="F197" s="199">
        <f t="shared" si="36"/>
        <v>0.18434417037674641</v>
      </c>
      <c r="G197" s="199">
        <f t="shared" si="36"/>
        <v>0.18434417037674644</v>
      </c>
      <c r="H197" s="199">
        <f t="shared" si="36"/>
        <v>0.18434417037674644</v>
      </c>
      <c r="I197" s="199">
        <f t="shared" si="36"/>
        <v>0.18434417037674641</v>
      </c>
      <c r="J197" s="199">
        <f t="shared" si="36"/>
        <v>0.18434417037674644</v>
      </c>
      <c r="K197" s="199">
        <f t="shared" si="36"/>
        <v>0.18434417037674647</v>
      </c>
      <c r="L197" s="199">
        <f t="shared" si="36"/>
        <v>0.18434417037674647</v>
      </c>
      <c r="M197" s="199">
        <f t="shared" si="36"/>
        <v>0.1843441703767465</v>
      </c>
      <c r="N197" s="199">
        <f t="shared" si="36"/>
        <v>0.18434417037674639</v>
      </c>
      <c r="O197" s="199">
        <f t="shared" si="36"/>
        <v>0.18434417037674639</v>
      </c>
      <c r="P197" s="199">
        <f t="shared" si="36"/>
        <v>0.18434417037674644</v>
      </c>
      <c r="Q197" s="199">
        <f t="shared" si="36"/>
        <v>0.18434417037674644</v>
      </c>
    </row>
    <row r="198" spans="1:17" x14ac:dyDescent="0.25">
      <c r="A198" s="140" t="s">
        <v>160</v>
      </c>
      <c r="B198" s="198">
        <f t="shared" ref="B198:Q198" si="37">IF(B$110=0,0,B$110/B$70)</f>
        <v>4.8015164023622438E-3</v>
      </c>
      <c r="C198" s="198">
        <f t="shared" si="37"/>
        <v>8.0736434482125852E-3</v>
      </c>
      <c r="D198" s="198">
        <f t="shared" si="37"/>
        <v>1.373923811742318E-2</v>
      </c>
      <c r="E198" s="198">
        <f t="shared" si="37"/>
        <v>1.3342635901842396E-2</v>
      </c>
      <c r="F198" s="198">
        <f t="shared" si="37"/>
        <v>1.1345179284302452E-2</v>
      </c>
      <c r="G198" s="198">
        <f t="shared" si="37"/>
        <v>1.3909253759710884E-2</v>
      </c>
      <c r="H198" s="198">
        <f t="shared" si="37"/>
        <v>1.3635108332118976E-2</v>
      </c>
      <c r="I198" s="198">
        <f t="shared" si="37"/>
        <v>1.0882141527378035E-2</v>
      </c>
      <c r="J198" s="198">
        <f t="shared" si="37"/>
        <v>8.6561449399145465E-3</v>
      </c>
      <c r="K198" s="198">
        <f t="shared" si="37"/>
        <v>1.0775716888145086E-2</v>
      </c>
      <c r="L198" s="198">
        <f t="shared" si="37"/>
        <v>1.5776559505722446E-2</v>
      </c>
      <c r="M198" s="198">
        <f t="shared" si="37"/>
        <v>1.1539888051397449E-2</v>
      </c>
      <c r="N198" s="198">
        <f t="shared" si="37"/>
        <v>4.0404420444994656E-2</v>
      </c>
      <c r="O198" s="198">
        <f t="shared" si="37"/>
        <v>1.4809849788480142E-2</v>
      </c>
      <c r="P198" s="198">
        <f t="shared" si="37"/>
        <v>1.3504886282970077E-2</v>
      </c>
      <c r="Q198" s="198">
        <f t="shared" si="37"/>
        <v>1.0604897335226269E-2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1.0000000000000002</v>
      </c>
      <c r="C200" s="77">
        <f t="shared" si="38"/>
        <v>0.99999999999999989</v>
      </c>
      <c r="D200" s="77">
        <f t="shared" si="38"/>
        <v>1.0000000000000002</v>
      </c>
      <c r="E200" s="77">
        <f t="shared" si="38"/>
        <v>0.99999999999999978</v>
      </c>
      <c r="F200" s="77">
        <f t="shared" si="38"/>
        <v>1</v>
      </c>
      <c r="G200" s="77">
        <f t="shared" si="38"/>
        <v>1</v>
      </c>
      <c r="H200" s="77">
        <f t="shared" si="38"/>
        <v>1</v>
      </c>
      <c r="I200" s="77">
        <f t="shared" si="38"/>
        <v>1</v>
      </c>
      <c r="J200" s="77">
        <f t="shared" si="38"/>
        <v>1</v>
      </c>
      <c r="K200" s="77">
        <f t="shared" si="38"/>
        <v>1.0000000000000002</v>
      </c>
      <c r="L200" s="77">
        <f t="shared" si="38"/>
        <v>1</v>
      </c>
      <c r="M200" s="77">
        <f t="shared" si="38"/>
        <v>1.0000000000000002</v>
      </c>
      <c r="N200" s="77">
        <f t="shared" si="38"/>
        <v>0.99999999999999989</v>
      </c>
      <c r="O200" s="77">
        <f t="shared" si="38"/>
        <v>0.99999999999999989</v>
      </c>
      <c r="P200" s="77">
        <f t="shared" si="38"/>
        <v>0.99999999999999989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1.3073427749530414E-3</v>
      </c>
      <c r="C201" s="203">
        <f t="shared" si="39"/>
        <v>1.3073427749530414E-3</v>
      </c>
      <c r="D201" s="203">
        <f t="shared" si="39"/>
        <v>1.3073427749530414E-3</v>
      </c>
      <c r="E201" s="203">
        <f t="shared" si="39"/>
        <v>1.3073427749530409E-3</v>
      </c>
      <c r="F201" s="203">
        <f t="shared" si="39"/>
        <v>1.3073427749530414E-3</v>
      </c>
      <c r="G201" s="203">
        <f t="shared" si="39"/>
        <v>1.3073427749530414E-3</v>
      </c>
      <c r="H201" s="203">
        <f t="shared" si="39"/>
        <v>1.3073427749530412E-3</v>
      </c>
      <c r="I201" s="203">
        <f t="shared" si="39"/>
        <v>1.3073427749530414E-3</v>
      </c>
      <c r="J201" s="203">
        <f t="shared" si="39"/>
        <v>1.3073427749530412E-3</v>
      </c>
      <c r="K201" s="203">
        <f t="shared" si="39"/>
        <v>1.3073427749530416E-3</v>
      </c>
      <c r="L201" s="203">
        <f t="shared" si="39"/>
        <v>1.3073427749530414E-3</v>
      </c>
      <c r="M201" s="203">
        <f t="shared" si="39"/>
        <v>1.3073427749530414E-3</v>
      </c>
      <c r="N201" s="203">
        <f t="shared" si="39"/>
        <v>1.3073427749530412E-3</v>
      </c>
      <c r="O201" s="203">
        <f t="shared" si="39"/>
        <v>1.3073427749530412E-3</v>
      </c>
      <c r="P201" s="203">
        <f t="shared" si="39"/>
        <v>1.3073427749530412E-3</v>
      </c>
      <c r="Q201" s="203">
        <f t="shared" si="39"/>
        <v>1.3073427749530414E-3</v>
      </c>
    </row>
    <row r="202" spans="1:17" x14ac:dyDescent="0.25">
      <c r="A202" s="76" t="s">
        <v>82</v>
      </c>
      <c r="B202" s="202">
        <f t="shared" ref="B202:Q202" si="40">IF(B$114=0,0,B$114/B$112)</f>
        <v>6.516704380749354E-4</v>
      </c>
      <c r="C202" s="202">
        <f t="shared" si="40"/>
        <v>6.516704380749354E-4</v>
      </c>
      <c r="D202" s="202">
        <f t="shared" si="40"/>
        <v>6.516704380749354E-4</v>
      </c>
      <c r="E202" s="202">
        <f t="shared" si="40"/>
        <v>6.5167043807493519E-4</v>
      </c>
      <c r="F202" s="202">
        <f t="shared" si="40"/>
        <v>6.516704380749353E-4</v>
      </c>
      <c r="G202" s="202">
        <f t="shared" si="40"/>
        <v>6.516704380749354E-4</v>
      </c>
      <c r="H202" s="202">
        <f t="shared" si="40"/>
        <v>6.516704380749353E-4</v>
      </c>
      <c r="I202" s="202">
        <f t="shared" si="40"/>
        <v>6.516704380749353E-4</v>
      </c>
      <c r="J202" s="202">
        <f t="shared" si="40"/>
        <v>6.516704380749353E-4</v>
      </c>
      <c r="K202" s="202">
        <f t="shared" si="40"/>
        <v>6.5167043807493551E-4</v>
      </c>
      <c r="L202" s="202">
        <f t="shared" si="40"/>
        <v>6.516704380749353E-4</v>
      </c>
      <c r="M202" s="202">
        <f t="shared" si="40"/>
        <v>6.516704380749354E-4</v>
      </c>
      <c r="N202" s="202">
        <f t="shared" si="40"/>
        <v>6.516704380749353E-4</v>
      </c>
      <c r="O202" s="202">
        <f t="shared" si="40"/>
        <v>6.516704380749353E-4</v>
      </c>
      <c r="P202" s="202">
        <f t="shared" si="40"/>
        <v>6.516704380749354E-4</v>
      </c>
      <c r="Q202" s="202">
        <f t="shared" si="40"/>
        <v>6.516704380749354E-4</v>
      </c>
    </row>
    <row r="203" spans="1:17" x14ac:dyDescent="0.25">
      <c r="A203" s="76" t="s">
        <v>81</v>
      </c>
      <c r="B203" s="202">
        <f t="shared" ref="B203:Q203" si="41">IF(B$115=0,0,B$115/B$112)</f>
        <v>1.661052151306491E-2</v>
      </c>
      <c r="C203" s="202">
        <f t="shared" si="41"/>
        <v>1.661052151306491E-2</v>
      </c>
      <c r="D203" s="202">
        <f t="shared" si="41"/>
        <v>1.661052151306491E-2</v>
      </c>
      <c r="E203" s="202">
        <f t="shared" si="41"/>
        <v>1.6610521513064903E-2</v>
      </c>
      <c r="F203" s="202">
        <f t="shared" si="41"/>
        <v>1.661052151306491E-2</v>
      </c>
      <c r="G203" s="202">
        <f t="shared" si="41"/>
        <v>1.661052151306491E-2</v>
      </c>
      <c r="H203" s="202">
        <f t="shared" si="41"/>
        <v>1.6610521513064906E-2</v>
      </c>
      <c r="I203" s="202">
        <f t="shared" si="41"/>
        <v>1.6610521513064906E-2</v>
      </c>
      <c r="J203" s="202">
        <f t="shared" si="41"/>
        <v>1.661052151306491E-2</v>
      </c>
      <c r="K203" s="202">
        <f t="shared" si="41"/>
        <v>1.6610521513064913E-2</v>
      </c>
      <c r="L203" s="202">
        <f t="shared" si="41"/>
        <v>1.6610521513064906E-2</v>
      </c>
      <c r="M203" s="202">
        <f t="shared" si="41"/>
        <v>1.661052151306491E-2</v>
      </c>
      <c r="N203" s="202">
        <f t="shared" si="41"/>
        <v>1.6610521513064906E-2</v>
      </c>
      <c r="O203" s="202">
        <f t="shared" si="41"/>
        <v>1.6610521513064906E-2</v>
      </c>
      <c r="P203" s="202">
        <f t="shared" si="41"/>
        <v>1.661052151306491E-2</v>
      </c>
      <c r="Q203" s="202">
        <f t="shared" si="41"/>
        <v>1.661052151306491E-2</v>
      </c>
    </row>
    <row r="204" spans="1:17" x14ac:dyDescent="0.25">
      <c r="A204" s="76" t="s">
        <v>80</v>
      </c>
      <c r="B204" s="202">
        <f t="shared" ref="B204:Q204" si="42">IF(B$116=0,0,B$116/B$112)</f>
        <v>4.3578092498434707E-4</v>
      </c>
      <c r="C204" s="202">
        <f t="shared" si="42"/>
        <v>4.3578092498434707E-4</v>
      </c>
      <c r="D204" s="202">
        <f t="shared" si="42"/>
        <v>4.3578092498434707E-4</v>
      </c>
      <c r="E204" s="202">
        <f t="shared" si="42"/>
        <v>4.3578092498434691E-4</v>
      </c>
      <c r="F204" s="202">
        <f t="shared" si="42"/>
        <v>4.3578092498434707E-4</v>
      </c>
      <c r="G204" s="202">
        <f t="shared" si="42"/>
        <v>4.3578092498434712E-4</v>
      </c>
      <c r="H204" s="202">
        <f t="shared" si="42"/>
        <v>4.3578092498434702E-4</v>
      </c>
      <c r="I204" s="202">
        <f t="shared" si="42"/>
        <v>4.3578092498434707E-4</v>
      </c>
      <c r="J204" s="202">
        <f t="shared" si="42"/>
        <v>4.3578092498434707E-4</v>
      </c>
      <c r="K204" s="202">
        <f t="shared" si="42"/>
        <v>4.3578092498434718E-4</v>
      </c>
      <c r="L204" s="202">
        <f t="shared" si="42"/>
        <v>4.3578092498434707E-4</v>
      </c>
      <c r="M204" s="202">
        <f t="shared" si="42"/>
        <v>4.3578092498434702E-4</v>
      </c>
      <c r="N204" s="202">
        <f t="shared" si="42"/>
        <v>4.3578092498434702E-4</v>
      </c>
      <c r="O204" s="202">
        <f t="shared" si="42"/>
        <v>4.3578092498434707E-4</v>
      </c>
      <c r="P204" s="202">
        <f t="shared" si="42"/>
        <v>4.3578092498434707E-4</v>
      </c>
      <c r="Q204" s="202">
        <f t="shared" si="42"/>
        <v>4.3578092498434707E-4</v>
      </c>
    </row>
    <row r="205" spans="1:17" x14ac:dyDescent="0.25">
      <c r="A205" s="129" t="s">
        <v>79</v>
      </c>
      <c r="B205" s="201">
        <f t="shared" ref="B205:Q205" si="43">IF(B$117=0,0,B$117/B$112)</f>
        <v>8.7156184996869414E-4</v>
      </c>
      <c r="C205" s="201">
        <f t="shared" si="43"/>
        <v>8.7156184996869414E-4</v>
      </c>
      <c r="D205" s="201">
        <f t="shared" si="43"/>
        <v>8.7156184996869414E-4</v>
      </c>
      <c r="E205" s="201">
        <f t="shared" si="43"/>
        <v>8.7156184996869382E-4</v>
      </c>
      <c r="F205" s="201">
        <f t="shared" si="43"/>
        <v>8.7156184996869414E-4</v>
      </c>
      <c r="G205" s="201">
        <f t="shared" si="43"/>
        <v>8.7156184996869425E-4</v>
      </c>
      <c r="H205" s="201">
        <f t="shared" si="43"/>
        <v>8.7156184996869403E-4</v>
      </c>
      <c r="I205" s="201">
        <f t="shared" si="43"/>
        <v>8.7156184996869414E-4</v>
      </c>
      <c r="J205" s="201">
        <f t="shared" si="43"/>
        <v>8.7156184996869436E-4</v>
      </c>
      <c r="K205" s="201">
        <f t="shared" si="43"/>
        <v>8.7156184996869436E-4</v>
      </c>
      <c r="L205" s="201">
        <f t="shared" si="43"/>
        <v>8.7156184996869414E-4</v>
      </c>
      <c r="M205" s="201">
        <f t="shared" si="43"/>
        <v>8.7156184996869436E-4</v>
      </c>
      <c r="N205" s="201">
        <f t="shared" si="43"/>
        <v>8.7156184996869403E-4</v>
      </c>
      <c r="O205" s="201">
        <f t="shared" si="43"/>
        <v>8.7156184996869414E-4</v>
      </c>
      <c r="P205" s="201">
        <f t="shared" si="43"/>
        <v>8.7156184996869403E-4</v>
      </c>
      <c r="Q205" s="201">
        <f t="shared" si="43"/>
        <v>8.7156184996869414E-4</v>
      </c>
    </row>
    <row r="206" spans="1:17" x14ac:dyDescent="0.25">
      <c r="A206" s="127" t="s">
        <v>146</v>
      </c>
      <c r="B206" s="200">
        <f t="shared" ref="B206:Q206" si="44">IF(B$122=0,0,B$122/B$112)</f>
        <v>0.4126405443758529</v>
      </c>
      <c r="C206" s="200">
        <f t="shared" si="44"/>
        <v>0.41264054437585279</v>
      </c>
      <c r="D206" s="200">
        <f t="shared" si="44"/>
        <v>0.41264054437585285</v>
      </c>
      <c r="E206" s="200">
        <f t="shared" si="44"/>
        <v>0.41264054437585268</v>
      </c>
      <c r="F206" s="200">
        <f t="shared" si="44"/>
        <v>0.41264054437585285</v>
      </c>
      <c r="G206" s="200">
        <f t="shared" si="44"/>
        <v>0.41264054437585285</v>
      </c>
      <c r="H206" s="200">
        <f t="shared" si="44"/>
        <v>0.41264054437585279</v>
      </c>
      <c r="I206" s="200">
        <f t="shared" si="44"/>
        <v>0.41264054437585279</v>
      </c>
      <c r="J206" s="200">
        <f t="shared" si="44"/>
        <v>0.41264054437585285</v>
      </c>
      <c r="K206" s="200">
        <f t="shared" si="44"/>
        <v>0.41264054437585285</v>
      </c>
      <c r="L206" s="200">
        <f t="shared" si="44"/>
        <v>0.41264054437585285</v>
      </c>
      <c r="M206" s="200">
        <f t="shared" si="44"/>
        <v>0.41264054437585296</v>
      </c>
      <c r="N206" s="200">
        <f t="shared" si="44"/>
        <v>0.41264054437585279</v>
      </c>
      <c r="O206" s="200">
        <f t="shared" si="44"/>
        <v>0.41264054437585285</v>
      </c>
      <c r="P206" s="200">
        <f t="shared" si="44"/>
        <v>0.41264054437585274</v>
      </c>
      <c r="Q206" s="200">
        <f t="shared" si="44"/>
        <v>0.41264054437585285</v>
      </c>
    </row>
    <row r="207" spans="1:17" x14ac:dyDescent="0.25">
      <c r="A207" s="142" t="s">
        <v>159</v>
      </c>
      <c r="B207" s="199">
        <f t="shared" ref="B207:Q207" si="45">IF(B$123=0,0,B$123/B$112)</f>
        <v>0.26070537195593618</v>
      </c>
      <c r="C207" s="199">
        <f t="shared" si="45"/>
        <v>0.25328000693514657</v>
      </c>
      <c r="D207" s="199">
        <f t="shared" si="45"/>
        <v>0.17330902863785821</v>
      </c>
      <c r="E207" s="199">
        <f t="shared" si="45"/>
        <v>0.17330902863785816</v>
      </c>
      <c r="F207" s="199">
        <f t="shared" si="45"/>
        <v>0.1771687971052115</v>
      </c>
      <c r="G207" s="199">
        <f t="shared" si="45"/>
        <v>0.17330902863785821</v>
      </c>
      <c r="H207" s="199">
        <f t="shared" si="45"/>
        <v>0.17330902863785819</v>
      </c>
      <c r="I207" s="199">
        <f t="shared" si="45"/>
        <v>0.19671473752371191</v>
      </c>
      <c r="J207" s="199">
        <f t="shared" si="45"/>
        <v>0.2051386566111201</v>
      </c>
      <c r="K207" s="199">
        <f t="shared" si="45"/>
        <v>0.2011949041805122</v>
      </c>
      <c r="L207" s="199">
        <f t="shared" si="45"/>
        <v>0.18776597449984206</v>
      </c>
      <c r="M207" s="199">
        <f t="shared" si="45"/>
        <v>0.20147757058048502</v>
      </c>
      <c r="N207" s="199">
        <f t="shared" si="45"/>
        <v>0.12998005244673394</v>
      </c>
      <c r="O207" s="199">
        <f t="shared" si="45"/>
        <v>0.18944556291011488</v>
      </c>
      <c r="P207" s="199">
        <f t="shared" si="45"/>
        <v>0.20241001023265398</v>
      </c>
      <c r="Q207" s="199">
        <f t="shared" si="45"/>
        <v>0.1989936858326139</v>
      </c>
    </row>
    <row r="208" spans="1:17" x14ac:dyDescent="0.25">
      <c r="A208" s="142" t="s">
        <v>158</v>
      </c>
      <c r="B208" s="199">
        <f t="shared" ref="B208:Q208" si="46">IF(B$129=0,0,B$129/B$112)</f>
        <v>0.15193517241991675</v>
      </c>
      <c r="C208" s="199">
        <f t="shared" si="46"/>
        <v>0.15936053744070625</v>
      </c>
      <c r="D208" s="199">
        <f t="shared" si="46"/>
        <v>0.23933151573799466</v>
      </c>
      <c r="E208" s="199">
        <f t="shared" si="46"/>
        <v>0.23933151573799455</v>
      </c>
      <c r="F208" s="199">
        <f t="shared" si="46"/>
        <v>0.23547174727064135</v>
      </c>
      <c r="G208" s="199">
        <f t="shared" si="46"/>
        <v>0.2393315157379946</v>
      </c>
      <c r="H208" s="199">
        <f t="shared" si="46"/>
        <v>0.2393315157379946</v>
      </c>
      <c r="I208" s="199">
        <f t="shared" si="46"/>
        <v>0.21592580685214091</v>
      </c>
      <c r="J208" s="199">
        <f t="shared" si="46"/>
        <v>0.20750188776473272</v>
      </c>
      <c r="K208" s="199">
        <f t="shared" si="46"/>
        <v>0.21144564019534071</v>
      </c>
      <c r="L208" s="199">
        <f t="shared" si="46"/>
        <v>0.22487456987601079</v>
      </c>
      <c r="M208" s="199">
        <f t="shared" si="46"/>
        <v>0.21116297379536791</v>
      </c>
      <c r="N208" s="199">
        <f t="shared" si="46"/>
        <v>0.28266049192911885</v>
      </c>
      <c r="O208" s="199">
        <f t="shared" si="46"/>
        <v>0.22319498146573796</v>
      </c>
      <c r="P208" s="199">
        <f t="shared" si="46"/>
        <v>0.21023053414319881</v>
      </c>
      <c r="Q208" s="199">
        <f t="shared" si="46"/>
        <v>0.21364685854323895</v>
      </c>
    </row>
    <row r="209" spans="1:17" x14ac:dyDescent="0.25">
      <c r="A209" s="127" t="s">
        <v>145</v>
      </c>
      <c r="B209" s="200">
        <f t="shared" ref="B209:Q209" si="47">IF(B$130=0,0,B$130/B$112)</f>
        <v>0.22046064247954639</v>
      </c>
      <c r="C209" s="200">
        <f t="shared" si="47"/>
        <v>0.22046064247954633</v>
      </c>
      <c r="D209" s="200">
        <f t="shared" si="47"/>
        <v>0.22046064247954636</v>
      </c>
      <c r="E209" s="200">
        <f t="shared" si="47"/>
        <v>0.2204606424795463</v>
      </c>
      <c r="F209" s="200">
        <f t="shared" si="47"/>
        <v>0.22046064247954633</v>
      </c>
      <c r="G209" s="200">
        <f t="shared" si="47"/>
        <v>0.22046064247954636</v>
      </c>
      <c r="H209" s="200">
        <f t="shared" si="47"/>
        <v>0.22046064247954633</v>
      </c>
      <c r="I209" s="200">
        <f t="shared" si="47"/>
        <v>0.22046064247954639</v>
      </c>
      <c r="J209" s="200">
        <f t="shared" si="47"/>
        <v>0.22046064247954636</v>
      </c>
      <c r="K209" s="200">
        <f t="shared" si="47"/>
        <v>0.22046064247954641</v>
      </c>
      <c r="L209" s="200">
        <f t="shared" si="47"/>
        <v>0.22046064247954633</v>
      </c>
      <c r="M209" s="200">
        <f t="shared" si="47"/>
        <v>0.2204606424795463</v>
      </c>
      <c r="N209" s="200">
        <f t="shared" si="47"/>
        <v>0.22046064247954633</v>
      </c>
      <c r="O209" s="200">
        <f t="shared" si="47"/>
        <v>0.22046064247954636</v>
      </c>
      <c r="P209" s="200">
        <f t="shared" si="47"/>
        <v>0.22046064247954636</v>
      </c>
      <c r="Q209" s="200">
        <f t="shared" si="47"/>
        <v>0.22046064247954636</v>
      </c>
    </row>
    <row r="210" spans="1:17" x14ac:dyDescent="0.25">
      <c r="A210" s="142" t="s">
        <v>157</v>
      </c>
      <c r="B210" s="199">
        <f t="shared" ref="B210:Q210" si="48">IF(B$131=0,0,B$131/B$112)</f>
        <v>0.16438012437810143</v>
      </c>
      <c r="C210" s="199">
        <f t="shared" si="48"/>
        <v>0.12616249381148303</v>
      </c>
      <c r="D210" s="199">
        <f t="shared" si="48"/>
        <v>5.9745652751829234E-2</v>
      </c>
      <c r="E210" s="199">
        <f t="shared" si="48"/>
        <v>6.4808736629288211E-2</v>
      </c>
      <c r="F210" s="199">
        <f t="shared" si="48"/>
        <v>8.7760468356117283E-2</v>
      </c>
      <c r="G210" s="199">
        <f t="shared" si="48"/>
        <v>5.8240197899175151E-2</v>
      </c>
      <c r="H210" s="199">
        <f t="shared" si="48"/>
        <v>6.1784018419248417E-2</v>
      </c>
      <c r="I210" s="199">
        <f t="shared" si="48"/>
        <v>9.382127606958611E-2</v>
      </c>
      <c r="J210" s="199">
        <f t="shared" si="48"/>
        <v>0.11960216766054999</v>
      </c>
      <c r="K210" s="199">
        <f t="shared" si="48"/>
        <v>9.4843916248973786E-2</v>
      </c>
      <c r="L210" s="199">
        <f t="shared" si="48"/>
        <v>3.6479908793264924E-2</v>
      </c>
      <c r="M210" s="199">
        <f t="shared" si="48"/>
        <v>8.5808569695564607E-2</v>
      </c>
      <c r="N210" s="199">
        <f t="shared" si="48"/>
        <v>3.6145764794384423E-2</v>
      </c>
      <c r="O210" s="199">
        <f t="shared" si="48"/>
        <v>4.7932216993955855E-2</v>
      </c>
      <c r="P210" s="199">
        <f t="shared" si="48"/>
        <v>6.3529292429220244E-2</v>
      </c>
      <c r="Q210" s="199">
        <f t="shared" si="48"/>
        <v>9.7340795335260785E-2</v>
      </c>
    </row>
    <row r="211" spans="1:17" x14ac:dyDescent="0.25">
      <c r="A211" s="142" t="s">
        <v>156</v>
      </c>
      <c r="B211" s="199">
        <f t="shared" ref="B211:Q211" si="49">IF(B$136=0,0,B$136/B$112)</f>
        <v>5.6080518101444946E-2</v>
      </c>
      <c r="C211" s="199">
        <f t="shared" si="49"/>
        <v>9.4298148668063297E-2</v>
      </c>
      <c r="D211" s="199">
        <f t="shared" si="49"/>
        <v>0.16071498972771711</v>
      </c>
      <c r="E211" s="199">
        <f t="shared" si="49"/>
        <v>0.15565190585025809</v>
      </c>
      <c r="F211" s="199">
        <f t="shared" si="49"/>
        <v>0.13270017412342905</v>
      </c>
      <c r="G211" s="199">
        <f t="shared" si="49"/>
        <v>0.16222044458037121</v>
      </c>
      <c r="H211" s="199">
        <f t="shared" si="49"/>
        <v>0.15867662406029792</v>
      </c>
      <c r="I211" s="199">
        <f t="shared" si="49"/>
        <v>0.12663936640996026</v>
      </c>
      <c r="J211" s="199">
        <f t="shared" si="49"/>
        <v>0.10085847481899636</v>
      </c>
      <c r="K211" s="199">
        <f t="shared" si="49"/>
        <v>0.12561672623057263</v>
      </c>
      <c r="L211" s="199">
        <f t="shared" si="49"/>
        <v>0.18398073368628143</v>
      </c>
      <c r="M211" s="199">
        <f t="shared" si="49"/>
        <v>0.13465207278398172</v>
      </c>
      <c r="N211" s="199">
        <f t="shared" si="49"/>
        <v>0.18431487768516189</v>
      </c>
      <c r="O211" s="199">
        <f t="shared" si="49"/>
        <v>0.17252842548559047</v>
      </c>
      <c r="P211" s="199">
        <f t="shared" si="49"/>
        <v>0.1569313500503261</v>
      </c>
      <c r="Q211" s="199">
        <f t="shared" si="49"/>
        <v>0.12311984714428557</v>
      </c>
    </row>
    <row r="212" spans="1:17" x14ac:dyDescent="0.25">
      <c r="A212" s="127" t="s">
        <v>144</v>
      </c>
      <c r="B212" s="200">
        <f t="shared" ref="B212:Q212" si="50">IF(B$137=0,0,B$137/B$112)</f>
        <v>0.34702193564355499</v>
      </c>
      <c r="C212" s="200">
        <f t="shared" si="50"/>
        <v>0.34702193564355488</v>
      </c>
      <c r="D212" s="200">
        <f t="shared" si="50"/>
        <v>0.34702193564355488</v>
      </c>
      <c r="E212" s="200">
        <f t="shared" si="50"/>
        <v>0.34702193564355482</v>
      </c>
      <c r="F212" s="200">
        <f t="shared" si="50"/>
        <v>0.34702193564355494</v>
      </c>
      <c r="G212" s="200">
        <f t="shared" si="50"/>
        <v>0.34702193564355494</v>
      </c>
      <c r="H212" s="200">
        <f t="shared" si="50"/>
        <v>0.34702193564355494</v>
      </c>
      <c r="I212" s="200">
        <f t="shared" si="50"/>
        <v>0.34702193564355494</v>
      </c>
      <c r="J212" s="200">
        <f t="shared" si="50"/>
        <v>0.34702193564355488</v>
      </c>
      <c r="K212" s="200">
        <f t="shared" si="50"/>
        <v>0.34702193564355488</v>
      </c>
      <c r="L212" s="200">
        <f t="shared" si="50"/>
        <v>0.34702193564355482</v>
      </c>
      <c r="M212" s="200">
        <f t="shared" si="50"/>
        <v>0.34702193564355494</v>
      </c>
      <c r="N212" s="200">
        <f t="shared" si="50"/>
        <v>0.34702193564355482</v>
      </c>
      <c r="O212" s="200">
        <f t="shared" si="50"/>
        <v>0.34702193564355482</v>
      </c>
      <c r="P212" s="200">
        <f t="shared" si="50"/>
        <v>0.34702193564355494</v>
      </c>
      <c r="Q212" s="200">
        <f t="shared" si="50"/>
        <v>0.34702193564355494</v>
      </c>
    </row>
    <row r="213" spans="1:17" x14ac:dyDescent="0.25">
      <c r="A213" s="142" t="s">
        <v>155</v>
      </c>
      <c r="B213" s="199">
        <f t="shared" ref="B213:Q213" si="51">IF(B$138=0,0,B$138/B$112)</f>
        <v>5.8274547813878821E-2</v>
      </c>
      <c r="C213" s="199">
        <f t="shared" si="51"/>
        <v>5.6208638453404333E-2</v>
      </c>
      <c r="D213" s="199">
        <f t="shared" si="51"/>
        <v>5.2631575308921673E-2</v>
      </c>
      <c r="E213" s="199">
        <f t="shared" si="51"/>
        <v>5.2881976414402114E-2</v>
      </c>
      <c r="F213" s="199">
        <f t="shared" si="51"/>
        <v>5.4143102362598554E-2</v>
      </c>
      <c r="G213" s="199">
        <f t="shared" si="51"/>
        <v>5.2524233233902116E-2</v>
      </c>
      <c r="H213" s="199">
        <f t="shared" si="51"/>
        <v>5.2697319302094883E-2</v>
      </c>
      <c r="I213" s="199">
        <f t="shared" si="51"/>
        <v>5.4435448601873222E-2</v>
      </c>
      <c r="J213" s="199">
        <f t="shared" si="51"/>
        <v>5.5840866888506362E-2</v>
      </c>
      <c r="K213" s="199">
        <f t="shared" si="51"/>
        <v>5.4502641487508587E-2</v>
      </c>
      <c r="L213" s="199">
        <f t="shared" si="51"/>
        <v>5.1345280104791405E-2</v>
      </c>
      <c r="M213" s="199">
        <f t="shared" si="51"/>
        <v>5.4020169891190316E-2</v>
      </c>
      <c r="N213" s="199">
        <f t="shared" si="51"/>
        <v>3.5796089095405437E-2</v>
      </c>
      <c r="O213" s="199">
        <f t="shared" si="51"/>
        <v>5.1955627632783948E-2</v>
      </c>
      <c r="P213" s="199">
        <f t="shared" si="51"/>
        <v>5.2779537060301397E-2</v>
      </c>
      <c r="Q213" s="199">
        <f t="shared" si="51"/>
        <v>5.461049112426853E-2</v>
      </c>
    </row>
    <row r="214" spans="1:17" x14ac:dyDescent="0.25">
      <c r="A214" s="142" t="s">
        <v>154</v>
      </c>
      <c r="B214" s="199">
        <f t="shared" ref="B214:Q214" si="52">IF(B$142=0,0,B$142/B$112)</f>
        <v>0.28571587421754691</v>
      </c>
      <c r="C214" s="199">
        <f t="shared" si="52"/>
        <v>0.28571587421754685</v>
      </c>
      <c r="D214" s="199">
        <f t="shared" si="52"/>
        <v>0.28571587421754691</v>
      </c>
      <c r="E214" s="199">
        <f t="shared" si="52"/>
        <v>0.28571587421754679</v>
      </c>
      <c r="F214" s="199">
        <f t="shared" si="52"/>
        <v>0.28571587421754691</v>
      </c>
      <c r="G214" s="199">
        <f t="shared" si="52"/>
        <v>0.28571587421754691</v>
      </c>
      <c r="H214" s="199">
        <f t="shared" si="52"/>
        <v>0.28571587421754685</v>
      </c>
      <c r="I214" s="199">
        <f t="shared" si="52"/>
        <v>0.28571587421754691</v>
      </c>
      <c r="J214" s="199">
        <f t="shared" si="52"/>
        <v>0.28571587421754685</v>
      </c>
      <c r="K214" s="199">
        <f t="shared" si="52"/>
        <v>0.28571587421754696</v>
      </c>
      <c r="L214" s="199">
        <f t="shared" si="52"/>
        <v>0.28571587421754685</v>
      </c>
      <c r="M214" s="199">
        <f t="shared" si="52"/>
        <v>0.28571587421754691</v>
      </c>
      <c r="N214" s="199">
        <f t="shared" si="52"/>
        <v>0.28571587421754685</v>
      </c>
      <c r="O214" s="199">
        <f t="shared" si="52"/>
        <v>0.28571587421754685</v>
      </c>
      <c r="P214" s="199">
        <f t="shared" si="52"/>
        <v>0.28571587421754691</v>
      </c>
      <c r="Q214" s="199">
        <f t="shared" si="52"/>
        <v>0.28571587421754685</v>
      </c>
    </row>
    <row r="215" spans="1:17" x14ac:dyDescent="0.25">
      <c r="A215" s="140" t="s">
        <v>153</v>
      </c>
      <c r="B215" s="198">
        <f t="shared" ref="B215:Q215" si="53">IF(B$153=0,0,B$153/B$112)</f>
        <v>3.0315136121292678E-3</v>
      </c>
      <c r="C215" s="198">
        <f t="shared" si="53"/>
        <v>5.0974229726036919E-3</v>
      </c>
      <c r="D215" s="198">
        <f t="shared" si="53"/>
        <v>8.6744861170863427E-3</v>
      </c>
      <c r="E215" s="198">
        <f t="shared" si="53"/>
        <v>8.4240850116059449E-3</v>
      </c>
      <c r="F215" s="198">
        <f t="shared" si="53"/>
        <v>7.162959063409466E-3</v>
      </c>
      <c r="G215" s="198">
        <f t="shared" si="53"/>
        <v>8.7818281921059199E-3</v>
      </c>
      <c r="H215" s="198">
        <f t="shared" si="53"/>
        <v>8.6087421239131635E-3</v>
      </c>
      <c r="I215" s="198">
        <f t="shared" si="53"/>
        <v>6.8706128241348115E-3</v>
      </c>
      <c r="J215" s="198">
        <f t="shared" si="53"/>
        <v>5.465194537501673E-3</v>
      </c>
      <c r="K215" s="198">
        <f t="shared" si="53"/>
        <v>6.8034199384993648E-3</v>
      </c>
      <c r="L215" s="198">
        <f t="shared" si="53"/>
        <v>9.9607813212165899E-3</v>
      </c>
      <c r="M215" s="198">
        <f t="shared" si="53"/>
        <v>7.2858915348176572E-3</v>
      </c>
      <c r="N215" s="198">
        <f t="shared" si="53"/>
        <v>2.5509972330602575E-2</v>
      </c>
      <c r="O215" s="198">
        <f t="shared" si="53"/>
        <v>9.3504337932240021E-3</v>
      </c>
      <c r="P215" s="198">
        <f t="shared" si="53"/>
        <v>8.5265243657066062E-3</v>
      </c>
      <c r="Q215" s="198">
        <f t="shared" si="53"/>
        <v>6.6955703017395202E-3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0</v>
      </c>
      <c r="C220" s="133">
        <f t="shared" si="54"/>
        <v>0</v>
      </c>
      <c r="D220" s="133">
        <f t="shared" si="54"/>
        <v>0</v>
      </c>
      <c r="E220" s="133">
        <f t="shared" si="54"/>
        <v>0</v>
      </c>
      <c r="F220" s="133">
        <f t="shared" si="54"/>
        <v>0</v>
      </c>
      <c r="G220" s="133">
        <f t="shared" si="54"/>
        <v>0</v>
      </c>
      <c r="H220" s="133">
        <f t="shared" si="54"/>
        <v>0</v>
      </c>
      <c r="I220" s="133">
        <f t="shared" si="54"/>
        <v>0</v>
      </c>
      <c r="J220" s="133">
        <f t="shared" si="54"/>
        <v>0</v>
      </c>
      <c r="K220" s="133">
        <f t="shared" si="54"/>
        <v>0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0</v>
      </c>
      <c r="C221" s="131">
        <f>IF(C$6=0,0,C$6/NFM!C$11*1000)</f>
        <v>0</v>
      </c>
      <c r="D221" s="131">
        <f>IF(D$6=0,0,D$6/NFM!D$11*1000)</f>
        <v>0</v>
      </c>
      <c r="E221" s="131">
        <f>IF(E$6=0,0,E$6/NFM!E$11*1000)</f>
        <v>0</v>
      </c>
      <c r="F221" s="131">
        <f>IF(F$6=0,0,F$6/NFM!F$11*1000)</f>
        <v>0</v>
      </c>
      <c r="G221" s="131">
        <f>IF(G$6=0,0,G$6/NFM!G$11*1000)</f>
        <v>0</v>
      </c>
      <c r="H221" s="131">
        <f>IF(H$6=0,0,H$6/NFM!H$11*1000)</f>
        <v>0</v>
      </c>
      <c r="I221" s="131">
        <f>IF(I$6=0,0,I$6/NFM!I$11*1000)</f>
        <v>0</v>
      </c>
      <c r="J221" s="131">
        <f>IF(J$6=0,0,J$6/NFM!J$11*1000)</f>
        <v>0</v>
      </c>
      <c r="K221" s="131">
        <f>IF(K$6=0,0,K$6/NFM!K$11*1000)</f>
        <v>0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0</v>
      </c>
      <c r="C222" s="130">
        <f>IF(C$7=0,0,C$7/NFM!C$11*1000)</f>
        <v>0</v>
      </c>
      <c r="D222" s="130">
        <f>IF(D$7=0,0,D$7/NFM!D$11*1000)</f>
        <v>0</v>
      </c>
      <c r="E222" s="130">
        <f>IF(E$7=0,0,E$7/NFM!E$11*1000)</f>
        <v>0</v>
      </c>
      <c r="F222" s="130">
        <f>IF(F$7=0,0,F$7/NFM!F$11*1000)</f>
        <v>0</v>
      </c>
      <c r="G222" s="130">
        <f>IF(G$7=0,0,G$7/NFM!G$11*1000)</f>
        <v>0</v>
      </c>
      <c r="H222" s="130">
        <f>IF(H$7=0,0,H$7/NFM!H$11*1000)</f>
        <v>0</v>
      </c>
      <c r="I222" s="130">
        <f>IF(I$7=0,0,I$7/NFM!I$11*1000)</f>
        <v>0</v>
      </c>
      <c r="J222" s="130">
        <f>IF(J$7=0,0,J$7/NFM!J$11*1000)</f>
        <v>0</v>
      </c>
      <c r="K222" s="130">
        <f>IF(K$7=0,0,K$7/NFM!K$11*1000)</f>
        <v>0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0</v>
      </c>
      <c r="C223" s="130">
        <f>IF(C$8=0,0,C$8/NFM!C$11*1000)</f>
        <v>0</v>
      </c>
      <c r="D223" s="130">
        <f>IF(D$8=0,0,D$8/NFM!D$11*1000)</f>
        <v>0</v>
      </c>
      <c r="E223" s="130">
        <f>IF(E$8=0,0,E$8/NFM!E$11*1000)</f>
        <v>0</v>
      </c>
      <c r="F223" s="130">
        <f>IF(F$8=0,0,F$8/NFM!F$11*1000)</f>
        <v>0</v>
      </c>
      <c r="G223" s="130">
        <f>IF(G$8=0,0,G$8/NFM!G$11*1000)</f>
        <v>0</v>
      </c>
      <c r="H223" s="130">
        <f>IF(H$8=0,0,H$8/NFM!H$11*1000)</f>
        <v>0</v>
      </c>
      <c r="I223" s="130">
        <f>IF(I$8=0,0,I$8/NFM!I$11*1000)</f>
        <v>0</v>
      </c>
      <c r="J223" s="130">
        <f>IF(J$8=0,0,J$8/NFM!J$11*1000)</f>
        <v>0</v>
      </c>
      <c r="K223" s="130">
        <f>IF(K$8=0,0,K$8/NFM!K$11*1000)</f>
        <v>0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0</v>
      </c>
      <c r="C224" s="130">
        <f>IF(C$9=0,0,C$9/NFM!C$11*1000)</f>
        <v>0</v>
      </c>
      <c r="D224" s="130">
        <f>IF(D$9=0,0,D$9/NFM!D$11*1000)</f>
        <v>0</v>
      </c>
      <c r="E224" s="130">
        <f>IF(E$9=0,0,E$9/NFM!E$11*1000)</f>
        <v>0</v>
      </c>
      <c r="F224" s="130">
        <f>IF(F$9=0,0,F$9/NFM!F$11*1000)</f>
        <v>0</v>
      </c>
      <c r="G224" s="130">
        <f>IF(G$9=0,0,G$9/NFM!G$11*1000)</f>
        <v>0</v>
      </c>
      <c r="H224" s="130">
        <f>IF(H$9=0,0,H$9/NFM!H$11*1000)</f>
        <v>0</v>
      </c>
      <c r="I224" s="130">
        <f>IF(I$9=0,0,I$9/NFM!I$11*1000)</f>
        <v>0</v>
      </c>
      <c r="J224" s="130">
        <f>IF(J$9=0,0,J$9/NFM!J$11*1000)</f>
        <v>0</v>
      </c>
      <c r="K224" s="130">
        <f>IF(K$9=0,0,K$9/NFM!K$11*1000)</f>
        <v>0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</v>
      </c>
      <c r="C225" s="128">
        <f>IF(C$10=0,0,C$10/NFM!C$11*1000)</f>
        <v>0</v>
      </c>
      <c r="D225" s="128">
        <f>IF(D$10=0,0,D$10/NFM!D$11*1000)</f>
        <v>0</v>
      </c>
      <c r="E225" s="128">
        <f>IF(E$10=0,0,E$10/NFM!E$11*1000)</f>
        <v>0</v>
      </c>
      <c r="F225" s="128">
        <f>IF(F$10=0,0,F$10/NFM!F$11*1000)</f>
        <v>0</v>
      </c>
      <c r="G225" s="128">
        <f>IF(G$10=0,0,G$10/NFM!G$11*1000)</f>
        <v>0</v>
      </c>
      <c r="H225" s="128">
        <f>IF(H$10=0,0,H$10/NFM!H$11*1000)</f>
        <v>0</v>
      </c>
      <c r="I225" s="128">
        <f>IF(I$10=0,0,I$10/NFM!I$11*1000)</f>
        <v>0</v>
      </c>
      <c r="J225" s="128">
        <f>IF(J$10=0,0,J$10/NFM!J$11*1000)</f>
        <v>0</v>
      </c>
      <c r="K225" s="128">
        <f>IF(K$10=0,0,K$10/NFM!K$11*1000)</f>
        <v>0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0</v>
      </c>
      <c r="C226" s="126">
        <f>IF(C$15=0,0,C$15/NFM!C$11*1000)</f>
        <v>0</v>
      </c>
      <c r="D226" s="126">
        <f>IF(D$15=0,0,D$15/NFM!D$11*1000)</f>
        <v>0</v>
      </c>
      <c r="E226" s="126">
        <f>IF(E$15=0,0,E$15/NFM!E$11*1000)</f>
        <v>0</v>
      </c>
      <c r="F226" s="126">
        <f>IF(F$15=0,0,F$15/NFM!F$11*1000)</f>
        <v>0</v>
      </c>
      <c r="G226" s="126">
        <f>IF(G$15=0,0,G$15/NFM!G$11*1000)</f>
        <v>0</v>
      </c>
      <c r="H226" s="126">
        <f>IF(H$15=0,0,H$15/NFM!H$11*1000)</f>
        <v>0</v>
      </c>
      <c r="I226" s="126">
        <f>IF(I$15=0,0,I$15/NFM!I$11*1000)</f>
        <v>0</v>
      </c>
      <c r="J226" s="126">
        <f>IF(J$15=0,0,J$15/NFM!J$11*1000)</f>
        <v>0</v>
      </c>
      <c r="K226" s="126">
        <f>IF(K$15=0,0,K$15/NFM!K$11*1000)</f>
        <v>0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0</v>
      </c>
      <c r="C227" s="125">
        <f>IF(C$26=0,0,C$26/NFM!C$11*1000)</f>
        <v>0</v>
      </c>
      <c r="D227" s="125">
        <f>IF(D$26=0,0,D$26/NFM!D$11*1000)</f>
        <v>0</v>
      </c>
      <c r="E227" s="125">
        <f>IF(E$26=0,0,E$26/NFM!E$11*1000)</f>
        <v>0</v>
      </c>
      <c r="F227" s="125">
        <f>IF(F$26=0,0,F$26/NFM!F$11*1000)</f>
        <v>0</v>
      </c>
      <c r="G227" s="125">
        <f>IF(G$26=0,0,G$26/NFM!G$11*1000)</f>
        <v>0</v>
      </c>
      <c r="H227" s="125">
        <f>IF(H$26=0,0,H$26/NFM!H$11*1000)</f>
        <v>0</v>
      </c>
      <c r="I227" s="125">
        <f>IF(I$26=0,0,I$26/NFM!I$11*1000)</f>
        <v>0</v>
      </c>
      <c r="J227" s="125">
        <f>IF(J$26=0,0,J$26/NFM!J$11*1000)</f>
        <v>0</v>
      </c>
      <c r="K227" s="125">
        <f>IF(K$26=0,0,K$26/NFM!K$11*1000)</f>
        <v>0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0</v>
      </c>
      <c r="C229" s="133">
        <f t="shared" si="55"/>
        <v>0</v>
      </c>
      <c r="D229" s="133">
        <f t="shared" si="55"/>
        <v>0</v>
      </c>
      <c r="E229" s="133">
        <f t="shared" si="55"/>
        <v>0</v>
      </c>
      <c r="F229" s="133">
        <f t="shared" si="55"/>
        <v>0</v>
      </c>
      <c r="G229" s="133">
        <f t="shared" si="55"/>
        <v>0</v>
      </c>
      <c r="H229" s="133">
        <f t="shared" si="55"/>
        <v>0</v>
      </c>
      <c r="I229" s="133">
        <f t="shared" si="55"/>
        <v>0</v>
      </c>
      <c r="J229" s="133">
        <f t="shared" si="55"/>
        <v>0</v>
      </c>
      <c r="K229" s="133">
        <f t="shared" si="55"/>
        <v>0</v>
      </c>
      <c r="L229" s="133">
        <f t="shared" si="55"/>
        <v>0</v>
      </c>
      <c r="M229" s="133">
        <f t="shared" si="55"/>
        <v>0</v>
      </c>
      <c r="N229" s="133">
        <f t="shared" si="55"/>
        <v>0</v>
      </c>
      <c r="O229" s="133">
        <f t="shared" si="55"/>
        <v>0</v>
      </c>
      <c r="P229" s="133">
        <f t="shared" si="55"/>
        <v>0</v>
      </c>
      <c r="Q229" s="133">
        <f t="shared" si="55"/>
        <v>0</v>
      </c>
    </row>
    <row r="230" spans="1:17" x14ac:dyDescent="0.25">
      <c r="A230" s="132" t="s">
        <v>83</v>
      </c>
      <c r="B230" s="131">
        <f>IF(B$34=0,0,B$34/NFM!B$13*1000)</f>
        <v>0</v>
      </c>
      <c r="C230" s="131">
        <f>IF(C$34=0,0,C$34/NFM!C$13*1000)</f>
        <v>0</v>
      </c>
      <c r="D230" s="131">
        <f>IF(D$34=0,0,D$34/NFM!D$13*1000)</f>
        <v>0</v>
      </c>
      <c r="E230" s="131">
        <f>IF(E$34=0,0,E$34/NFM!E$13*1000)</f>
        <v>0</v>
      </c>
      <c r="F230" s="131">
        <f>IF(F$34=0,0,F$34/NFM!F$13*1000)</f>
        <v>0</v>
      </c>
      <c r="G230" s="131">
        <f>IF(G$34=0,0,G$34/NFM!G$13*1000)</f>
        <v>0</v>
      </c>
      <c r="H230" s="131">
        <f>IF(H$34=0,0,H$34/NFM!H$13*1000)</f>
        <v>0</v>
      </c>
      <c r="I230" s="131">
        <f>IF(I$34=0,0,I$34/NFM!I$13*1000)</f>
        <v>0</v>
      </c>
      <c r="J230" s="131">
        <f>IF(J$34=0,0,J$34/NFM!J$13*1000)</f>
        <v>0</v>
      </c>
      <c r="K230" s="131">
        <f>IF(K$34=0,0,K$34/NFM!K$13*1000)</f>
        <v>0</v>
      </c>
      <c r="L230" s="131">
        <f>IF(L$34=0,0,L$34/NFM!L$13*1000)</f>
        <v>0</v>
      </c>
      <c r="M230" s="131">
        <f>IF(M$34=0,0,M$34/NFM!M$13*1000)</f>
        <v>0</v>
      </c>
      <c r="N230" s="131">
        <f>IF(N$34=0,0,N$34/NFM!N$13*1000)</f>
        <v>0</v>
      </c>
      <c r="O230" s="131">
        <f>IF(O$34=0,0,O$34/NFM!O$13*1000)</f>
        <v>0</v>
      </c>
      <c r="P230" s="131">
        <f>IF(P$34=0,0,P$34/NFM!P$13*1000)</f>
        <v>0</v>
      </c>
      <c r="Q230" s="131">
        <f>IF(Q$34=0,0,Q$34/NFM!Q$13*1000)</f>
        <v>0</v>
      </c>
    </row>
    <row r="231" spans="1:17" x14ac:dyDescent="0.25">
      <c r="A231" s="76" t="s">
        <v>82</v>
      </c>
      <c r="B231" s="130">
        <f>IF(B$35=0,0,B$35/NFM!B$13*1000)</f>
        <v>0</v>
      </c>
      <c r="C231" s="130">
        <f>IF(C$35=0,0,C$35/NFM!C$13*1000)</f>
        <v>0</v>
      </c>
      <c r="D231" s="130">
        <f>IF(D$35=0,0,D$35/NFM!D$13*1000)</f>
        <v>0</v>
      </c>
      <c r="E231" s="130">
        <f>IF(E$35=0,0,E$35/NFM!E$13*1000)</f>
        <v>0</v>
      </c>
      <c r="F231" s="130">
        <f>IF(F$35=0,0,F$35/NFM!F$13*1000)</f>
        <v>0</v>
      </c>
      <c r="G231" s="130">
        <f>IF(G$35=0,0,G$35/NFM!G$13*1000)</f>
        <v>0</v>
      </c>
      <c r="H231" s="130">
        <f>IF(H$35=0,0,H$35/NFM!H$13*1000)</f>
        <v>0</v>
      </c>
      <c r="I231" s="130">
        <f>IF(I$35=0,0,I$35/NFM!I$13*1000)</f>
        <v>0</v>
      </c>
      <c r="J231" s="130">
        <f>IF(J$35=0,0,J$35/NFM!J$13*1000)</f>
        <v>0</v>
      </c>
      <c r="K231" s="130">
        <f>IF(K$35=0,0,K$35/NFM!K$13*1000)</f>
        <v>0</v>
      </c>
      <c r="L231" s="130">
        <f>IF(L$35=0,0,L$35/NFM!L$13*1000)</f>
        <v>0</v>
      </c>
      <c r="M231" s="130">
        <f>IF(M$35=0,0,M$35/NFM!M$13*1000)</f>
        <v>0</v>
      </c>
      <c r="N231" s="130">
        <f>IF(N$35=0,0,N$35/NFM!N$13*1000)</f>
        <v>0</v>
      </c>
      <c r="O231" s="130">
        <f>IF(O$35=0,0,O$35/NFM!O$13*1000)</f>
        <v>0</v>
      </c>
      <c r="P231" s="130">
        <f>IF(P$35=0,0,P$35/NFM!P$13*1000)</f>
        <v>0</v>
      </c>
      <c r="Q231" s="130">
        <f>IF(Q$35=0,0,Q$35/NFM!Q$13*1000)</f>
        <v>0</v>
      </c>
    </row>
    <row r="232" spans="1:17" x14ac:dyDescent="0.25">
      <c r="A232" s="76" t="s">
        <v>81</v>
      </c>
      <c r="B232" s="130">
        <f>IF(B$36=0,0,B$36/NFM!B$13*1000)</f>
        <v>0</v>
      </c>
      <c r="C232" s="130">
        <f>IF(C$36=0,0,C$36/NFM!C$13*1000)</f>
        <v>0</v>
      </c>
      <c r="D232" s="130">
        <f>IF(D$36=0,0,D$36/NFM!D$13*1000)</f>
        <v>0</v>
      </c>
      <c r="E232" s="130">
        <f>IF(E$36=0,0,E$36/NFM!E$13*1000)</f>
        <v>0</v>
      </c>
      <c r="F232" s="130">
        <f>IF(F$36=0,0,F$36/NFM!F$13*1000)</f>
        <v>0</v>
      </c>
      <c r="G232" s="130">
        <f>IF(G$36=0,0,G$36/NFM!G$13*1000)</f>
        <v>0</v>
      </c>
      <c r="H232" s="130">
        <f>IF(H$36=0,0,H$36/NFM!H$13*1000)</f>
        <v>0</v>
      </c>
      <c r="I232" s="130">
        <f>IF(I$36=0,0,I$36/NFM!I$13*1000)</f>
        <v>0</v>
      </c>
      <c r="J232" s="130">
        <f>IF(J$36=0,0,J$36/NFM!J$13*1000)</f>
        <v>0</v>
      </c>
      <c r="K232" s="130">
        <f>IF(K$36=0,0,K$36/NFM!K$13*1000)</f>
        <v>0</v>
      </c>
      <c r="L232" s="130">
        <f>IF(L$36=0,0,L$36/NFM!L$13*1000)</f>
        <v>0</v>
      </c>
      <c r="M232" s="130">
        <f>IF(M$36=0,0,M$36/NFM!M$13*1000)</f>
        <v>0</v>
      </c>
      <c r="N232" s="130">
        <f>IF(N$36=0,0,N$36/NFM!N$13*1000)</f>
        <v>0</v>
      </c>
      <c r="O232" s="130">
        <f>IF(O$36=0,0,O$36/NFM!O$13*1000)</f>
        <v>0</v>
      </c>
      <c r="P232" s="130">
        <f>IF(P$36=0,0,P$36/NFM!P$13*1000)</f>
        <v>0</v>
      </c>
      <c r="Q232" s="130">
        <f>IF(Q$36=0,0,Q$36/NFM!Q$13*1000)</f>
        <v>0</v>
      </c>
    </row>
    <row r="233" spans="1:17" x14ac:dyDescent="0.25">
      <c r="A233" s="76" t="s">
        <v>80</v>
      </c>
      <c r="B233" s="130">
        <f>IF(B$37=0,0,B$37/NFM!B$13*1000)</f>
        <v>0</v>
      </c>
      <c r="C233" s="130">
        <f>IF(C$37=0,0,C$37/NFM!C$13*1000)</f>
        <v>0</v>
      </c>
      <c r="D233" s="130">
        <f>IF(D$37=0,0,D$37/NFM!D$13*1000)</f>
        <v>0</v>
      </c>
      <c r="E233" s="130">
        <f>IF(E$37=0,0,E$37/NFM!E$13*1000)</f>
        <v>0</v>
      </c>
      <c r="F233" s="130">
        <f>IF(F$37=0,0,F$37/NFM!F$13*1000)</f>
        <v>0</v>
      </c>
      <c r="G233" s="130">
        <f>IF(G$37=0,0,G$37/NFM!G$13*1000)</f>
        <v>0</v>
      </c>
      <c r="H233" s="130">
        <f>IF(H$37=0,0,H$37/NFM!H$13*1000)</f>
        <v>0</v>
      </c>
      <c r="I233" s="130">
        <f>IF(I$37=0,0,I$37/NFM!I$13*1000)</f>
        <v>0</v>
      </c>
      <c r="J233" s="130">
        <f>IF(J$37=0,0,J$37/NFM!J$13*1000)</f>
        <v>0</v>
      </c>
      <c r="K233" s="130">
        <f>IF(K$37=0,0,K$37/NFM!K$13*1000)</f>
        <v>0</v>
      </c>
      <c r="L233" s="130">
        <f>IF(L$37=0,0,L$37/NFM!L$13*1000)</f>
        <v>0</v>
      </c>
      <c r="M233" s="130">
        <f>IF(M$37=0,0,M$37/NFM!M$13*1000)</f>
        <v>0</v>
      </c>
      <c r="N233" s="130">
        <f>IF(N$37=0,0,N$37/NFM!N$13*1000)</f>
        <v>0</v>
      </c>
      <c r="O233" s="130">
        <f>IF(O$37=0,0,O$37/NFM!O$13*1000)</f>
        <v>0</v>
      </c>
      <c r="P233" s="130">
        <f>IF(P$37=0,0,P$37/NFM!P$13*1000)</f>
        <v>0</v>
      </c>
      <c r="Q233" s="130">
        <f>IF(Q$37=0,0,Q$37/NFM!Q$13*1000)</f>
        <v>0</v>
      </c>
    </row>
    <row r="234" spans="1:17" x14ac:dyDescent="0.25">
      <c r="A234" s="129" t="s">
        <v>79</v>
      </c>
      <c r="B234" s="128">
        <f>IF(B$38=0,0,B$38/NFM!B$13*1000)</f>
        <v>0</v>
      </c>
      <c r="C234" s="128">
        <f>IF(C$38=0,0,C$38/NFM!C$13*1000)</f>
        <v>0</v>
      </c>
      <c r="D234" s="128">
        <f>IF(D$38=0,0,D$38/NFM!D$13*1000)</f>
        <v>0</v>
      </c>
      <c r="E234" s="128">
        <f>IF(E$38=0,0,E$38/NFM!E$13*1000)</f>
        <v>0</v>
      </c>
      <c r="F234" s="128">
        <f>IF(F$38=0,0,F$38/NFM!F$13*1000)</f>
        <v>0</v>
      </c>
      <c r="G234" s="128">
        <f>IF(G$38=0,0,G$38/NFM!G$13*1000)</f>
        <v>0</v>
      </c>
      <c r="H234" s="128">
        <f>IF(H$38=0,0,H$38/NFM!H$13*1000)</f>
        <v>0</v>
      </c>
      <c r="I234" s="128">
        <f>IF(I$38=0,0,I$38/NFM!I$13*1000)</f>
        <v>0</v>
      </c>
      <c r="J234" s="128">
        <f>IF(J$38=0,0,J$38/NFM!J$13*1000)</f>
        <v>0</v>
      </c>
      <c r="K234" s="128">
        <f>IF(K$38=0,0,K$38/NFM!K$13*1000)</f>
        <v>0</v>
      </c>
      <c r="L234" s="128">
        <f>IF(L$38=0,0,L$38/NFM!L$13*1000)</f>
        <v>0</v>
      </c>
      <c r="M234" s="128">
        <f>IF(M$38=0,0,M$38/NFM!M$13*1000)</f>
        <v>0</v>
      </c>
      <c r="N234" s="128">
        <f>IF(N$38=0,0,N$38/NFM!N$13*1000)</f>
        <v>0</v>
      </c>
      <c r="O234" s="128">
        <f>IF(O$38=0,0,O$38/NFM!O$13*1000)</f>
        <v>0</v>
      </c>
      <c r="P234" s="128">
        <f>IF(P$38=0,0,P$38/NFM!P$13*1000)</f>
        <v>0</v>
      </c>
      <c r="Q234" s="128">
        <f>IF(Q$38=0,0,Q$38/NFM!Q$13*1000)</f>
        <v>0</v>
      </c>
    </row>
    <row r="235" spans="1:17" x14ac:dyDescent="0.25">
      <c r="A235" s="127" t="s">
        <v>150</v>
      </c>
      <c r="B235" s="126">
        <f>IF(B$43=0,0,B$43/NFM!B$13*1000)</f>
        <v>0</v>
      </c>
      <c r="C235" s="126">
        <f>IF(C$43=0,0,C$43/NFM!C$13*1000)</f>
        <v>0</v>
      </c>
      <c r="D235" s="126">
        <f>IF(D$43=0,0,D$43/NFM!D$13*1000)</f>
        <v>0</v>
      </c>
      <c r="E235" s="126">
        <f>IF(E$43=0,0,E$43/NFM!E$13*1000)</f>
        <v>0</v>
      </c>
      <c r="F235" s="126">
        <f>IF(F$43=0,0,F$43/NFM!F$13*1000)</f>
        <v>0</v>
      </c>
      <c r="G235" s="126">
        <f>IF(G$43=0,0,G$43/NFM!G$13*1000)</f>
        <v>0</v>
      </c>
      <c r="H235" s="126">
        <f>IF(H$43=0,0,H$43/NFM!H$13*1000)</f>
        <v>0</v>
      </c>
      <c r="I235" s="126">
        <f>IF(I$43=0,0,I$43/NFM!I$13*1000)</f>
        <v>0</v>
      </c>
      <c r="J235" s="126">
        <f>IF(J$43=0,0,J$43/NFM!J$13*1000)</f>
        <v>0</v>
      </c>
      <c r="K235" s="126">
        <f>IF(K$43=0,0,K$43/NFM!K$13*1000)</f>
        <v>0</v>
      </c>
      <c r="L235" s="126">
        <f>IF(L$43=0,0,L$43/NFM!L$13*1000)</f>
        <v>0</v>
      </c>
      <c r="M235" s="126">
        <f>IF(M$43=0,0,M$43/NFM!M$13*1000)</f>
        <v>0</v>
      </c>
      <c r="N235" s="126">
        <f>IF(N$43=0,0,N$43/NFM!N$13*1000)</f>
        <v>0</v>
      </c>
      <c r="O235" s="126">
        <f>IF(O$43=0,0,O$43/NFM!O$13*1000)</f>
        <v>0</v>
      </c>
      <c r="P235" s="126">
        <f>IF(P$43=0,0,P$43/NFM!P$13*1000)</f>
        <v>0</v>
      </c>
      <c r="Q235" s="126">
        <f>IF(Q$43=0,0,Q$43/NFM!Q$13*1000)</f>
        <v>0</v>
      </c>
    </row>
    <row r="236" spans="1:17" x14ac:dyDescent="0.25">
      <c r="A236" s="127" t="s">
        <v>148</v>
      </c>
      <c r="B236" s="126">
        <f>IF(B$44=0,0,B$44/NFM!B$13*1000)</f>
        <v>0</v>
      </c>
      <c r="C236" s="126">
        <f>IF(C$44=0,0,C$44/NFM!C$13*1000)</f>
        <v>0</v>
      </c>
      <c r="D236" s="126">
        <f>IF(D$44=0,0,D$44/NFM!D$13*1000)</f>
        <v>0</v>
      </c>
      <c r="E236" s="126">
        <f>IF(E$44=0,0,E$44/NFM!E$13*1000)</f>
        <v>0</v>
      </c>
      <c r="F236" s="126">
        <f>IF(F$44=0,0,F$44/NFM!F$13*1000)</f>
        <v>0</v>
      </c>
      <c r="G236" s="126">
        <f>IF(G$44=0,0,G$44/NFM!G$13*1000)</f>
        <v>0</v>
      </c>
      <c r="H236" s="126">
        <f>IF(H$44=0,0,H$44/NFM!H$13*1000)</f>
        <v>0</v>
      </c>
      <c r="I236" s="126">
        <f>IF(I$44=0,0,I$44/NFM!I$13*1000)</f>
        <v>0</v>
      </c>
      <c r="J236" s="126">
        <f>IF(J$44=0,0,J$44/NFM!J$13*1000)</f>
        <v>0</v>
      </c>
      <c r="K236" s="126">
        <f>IF(K$44=0,0,K$44/NFM!K$13*1000)</f>
        <v>0</v>
      </c>
      <c r="L236" s="126">
        <f>IF(L$44=0,0,L$44/NFM!L$13*1000)</f>
        <v>0</v>
      </c>
      <c r="M236" s="126">
        <f>IF(M$44=0,0,M$44/NFM!M$13*1000)</f>
        <v>0</v>
      </c>
      <c r="N236" s="126">
        <f>IF(N$44=0,0,N$44/NFM!N$13*1000)</f>
        <v>0</v>
      </c>
      <c r="O236" s="126">
        <f>IF(O$44=0,0,O$44/NFM!O$13*1000)</f>
        <v>0</v>
      </c>
      <c r="P236" s="126">
        <f>IF(P$44=0,0,P$44/NFM!P$13*1000)</f>
        <v>0</v>
      </c>
      <c r="Q236" s="126">
        <f>IF(Q$44=0,0,Q$44/NFM!Q$13*1000)</f>
        <v>0</v>
      </c>
    </row>
    <row r="237" spans="1:17" x14ac:dyDescent="0.25">
      <c r="A237" s="72" t="s">
        <v>147</v>
      </c>
      <c r="B237" s="125">
        <f>IF(B$51=0,0,B$51/NFM!B$13*1000)</f>
        <v>0</v>
      </c>
      <c r="C237" s="125">
        <f>IF(C$51=0,0,C$51/NFM!C$13*1000)</f>
        <v>0</v>
      </c>
      <c r="D237" s="125">
        <f>IF(D$51=0,0,D$51/NFM!D$13*1000)</f>
        <v>0</v>
      </c>
      <c r="E237" s="125">
        <f>IF(E$51=0,0,E$51/NFM!E$13*1000)</f>
        <v>0</v>
      </c>
      <c r="F237" s="125">
        <f>IF(F$51=0,0,F$51/NFM!F$13*1000)</f>
        <v>0</v>
      </c>
      <c r="G237" s="125">
        <f>IF(G$51=0,0,G$51/NFM!G$13*1000)</f>
        <v>0</v>
      </c>
      <c r="H237" s="125">
        <f>IF(H$51=0,0,H$51/NFM!H$13*1000)</f>
        <v>0</v>
      </c>
      <c r="I237" s="125">
        <f>IF(I$51=0,0,I$51/NFM!I$13*1000)</f>
        <v>0</v>
      </c>
      <c r="J237" s="125">
        <f>IF(J$51=0,0,J$51/NFM!J$13*1000)</f>
        <v>0</v>
      </c>
      <c r="K237" s="125">
        <f>IF(K$51=0,0,K$51/NFM!K$13*1000)</f>
        <v>0</v>
      </c>
      <c r="L237" s="125">
        <f>IF(L$51=0,0,L$51/NFM!L$13*1000)</f>
        <v>0</v>
      </c>
      <c r="M237" s="125">
        <f>IF(M$51=0,0,M$51/NFM!M$13*1000)</f>
        <v>0</v>
      </c>
      <c r="N237" s="125">
        <f>IF(N$51=0,0,N$51/NFM!N$13*1000)</f>
        <v>0</v>
      </c>
      <c r="O237" s="125">
        <f>IF(O$51=0,0,O$51/NFM!O$13*1000)</f>
        <v>0</v>
      </c>
      <c r="P237" s="125">
        <f>IF(P$51=0,0,P$51/NFM!P$13*1000)</f>
        <v>0</v>
      </c>
      <c r="Q237" s="125">
        <f>IF(Q$51=0,0,Q$51/NFM!Q$13*1000)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223.41807357016285</v>
      </c>
      <c r="C239" s="133">
        <f t="shared" si="56"/>
        <v>189.54554924481397</v>
      </c>
      <c r="D239" s="133">
        <f t="shared" si="56"/>
        <v>130.89956164140116</v>
      </c>
      <c r="E239" s="133">
        <f t="shared" si="56"/>
        <v>129.83431758519839</v>
      </c>
      <c r="F239" s="133">
        <f t="shared" si="56"/>
        <v>149.00843606754862</v>
      </c>
      <c r="G239" s="133">
        <f t="shared" si="56"/>
        <v>135.06249199214875</v>
      </c>
      <c r="H239" s="133">
        <f t="shared" si="56"/>
        <v>153.81933809402582</v>
      </c>
      <c r="I239" s="133">
        <f t="shared" si="56"/>
        <v>197.65559426357709</v>
      </c>
      <c r="J239" s="133">
        <f t="shared" si="56"/>
        <v>207.96786369026222</v>
      </c>
      <c r="K239" s="133">
        <f t="shared" si="56"/>
        <v>164.43606118537826</v>
      </c>
      <c r="L239" s="133">
        <f t="shared" si="56"/>
        <v>153.87392729636699</v>
      </c>
      <c r="M239" s="133">
        <f t="shared" si="56"/>
        <v>165.92556038612136</v>
      </c>
      <c r="N239" s="133">
        <f t="shared" si="56"/>
        <v>124.50702634840979</v>
      </c>
      <c r="O239" s="133">
        <f t="shared" si="56"/>
        <v>154.07872401712518</v>
      </c>
      <c r="P239" s="133">
        <f t="shared" si="56"/>
        <v>158.48386050407333</v>
      </c>
      <c r="Q239" s="133">
        <f t="shared" si="56"/>
        <v>169.02774175059977</v>
      </c>
    </row>
    <row r="240" spans="1:17" x14ac:dyDescent="0.25">
      <c r="A240" s="132" t="s">
        <v>83</v>
      </c>
      <c r="B240" s="131">
        <f>IF(B$71=0,0,B$71/NFM!B$14*1000)</f>
        <v>0.36252477179063675</v>
      </c>
      <c r="C240" s="131">
        <f>IF(C$71=0,0,C$71/NFM!C$14*1000)</f>
        <v>0.3075622123396729</v>
      </c>
      <c r="D240" s="131">
        <f>IF(D$71=0,0,D$71/NFM!D$14*1000)</f>
        <v>0.21240149891741256</v>
      </c>
      <c r="E240" s="131">
        <f>IF(E$71=0,0,E$71/NFM!E$14*1000)</f>
        <v>0.21067300241663611</v>
      </c>
      <c r="F240" s="131">
        <f>IF(F$71=0,0,F$71/NFM!F$14*1000)</f>
        <v>0.24178549397125385</v>
      </c>
      <c r="G240" s="131">
        <f>IF(G$71=0,0,G$71/NFM!G$14*1000)</f>
        <v>0.21915639278642249</v>
      </c>
      <c r="H240" s="131">
        <f>IF(H$71=0,0,H$71/NFM!H$14*1000)</f>
        <v>0.24959180583934021</v>
      </c>
      <c r="I240" s="131">
        <f>IF(I$71=0,0,I$71/NFM!I$14*1000)</f>
        <v>0.32072181117004939</v>
      </c>
      <c r="J240" s="131">
        <f>IF(J$71=0,0,J$71/NFM!J$14*1000)</f>
        <v>0.33745480443605103</v>
      </c>
      <c r="K240" s="131">
        <f>IF(K$71=0,0,K$71/NFM!K$14*1000)</f>
        <v>0.26681881462315832</v>
      </c>
      <c r="L240" s="131">
        <f>IF(L$71=0,0,L$71/NFM!L$14*1000)</f>
        <v>0.24968038389305239</v>
      </c>
      <c r="M240" s="131">
        <f>IF(M$71=0,0,M$71/NFM!M$14*1000)</f>
        <v>0.2692357200650638</v>
      </c>
      <c r="N240" s="131">
        <f>IF(N$71=0,0,N$71/NFM!N$14*1000)</f>
        <v>0.20202878214824971</v>
      </c>
      <c r="O240" s="131">
        <f>IF(O$71=0,0,O$71/NFM!O$14*1000)</f>
        <v>0.25001269310720836</v>
      </c>
      <c r="P240" s="131">
        <f>IF(P$71=0,0,P$71/NFM!P$14*1000)</f>
        <v>0.25716059781392386</v>
      </c>
      <c r="Q240" s="131">
        <f>IF(Q$71=0,0,Q$71/NFM!Q$14*1000)</f>
        <v>0.27426941126667331</v>
      </c>
    </row>
    <row r="241" spans="1:17" x14ac:dyDescent="0.25">
      <c r="A241" s="76" t="s">
        <v>82</v>
      </c>
      <c r="B241" s="130">
        <f>IF(B$72=0,0,B$72/NFM!B$14*1000)</f>
        <v>0.18781580689325778</v>
      </c>
      <c r="C241" s="130">
        <f>IF(C$72=0,0,C$72/NFM!C$14*1000)</f>
        <v>0.1593409597780846</v>
      </c>
      <c r="D241" s="130">
        <f>IF(D$72=0,0,D$72/NFM!D$14*1000)</f>
        <v>0.11004036691746313</v>
      </c>
      <c r="E241" s="130">
        <f>IF(E$72=0,0,E$72/NFM!E$14*1000)</f>
        <v>0.10914487234642462</v>
      </c>
      <c r="F241" s="130">
        <f>IF(F$72=0,0,F$72/NFM!F$14*1000)</f>
        <v>0.12526354384279578</v>
      </c>
      <c r="G241" s="130">
        <f>IF(G$72=0,0,G$72/NFM!G$14*1000)</f>
        <v>0.1135399231994242</v>
      </c>
      <c r="H241" s="130">
        <f>IF(H$72=0,0,H$72/NFM!H$14*1000)</f>
        <v>0.12930781578350548</v>
      </c>
      <c r="I241" s="130">
        <f>IF(I$72=0,0,I$72/NFM!I$14*1000)</f>
        <v>0.16615864746466869</v>
      </c>
      <c r="J241" s="130">
        <f>IF(J$72=0,0,J$72/NFM!J$14*1000)</f>
        <v>0.17482762921857906</v>
      </c>
      <c r="K241" s="130">
        <f>IF(K$72=0,0,K$72/NFM!K$14*1000)</f>
        <v>0.13823273569755368</v>
      </c>
      <c r="L241" s="130">
        <f>IF(L$72=0,0,L$72/NFM!L$14*1000)</f>
        <v>0.12935370605066931</v>
      </c>
      <c r="M241" s="130">
        <f>IF(M$72=0,0,M$72/NFM!M$14*1000)</f>
        <v>0.13948487922284722</v>
      </c>
      <c r="N241" s="130">
        <f>IF(N$72=0,0,N$72/NFM!N$14*1000)</f>
        <v>0.10466649919511993</v>
      </c>
      <c r="O241" s="130">
        <f>IF(O$72=0,0,O$72/NFM!O$14*1000)</f>
        <v>0.12952586786705081</v>
      </c>
      <c r="P241" s="130">
        <f>IF(P$72=0,0,P$72/NFM!P$14*1000)</f>
        <v>0.13322903409058046</v>
      </c>
      <c r="Q241" s="130">
        <f>IF(Q$72=0,0,Q$72/NFM!Q$14*1000)</f>
        <v>0.14209271970230497</v>
      </c>
    </row>
    <row r="242" spans="1:17" x14ac:dyDescent="0.25">
      <c r="A242" s="76" t="s">
        <v>81</v>
      </c>
      <c r="B242" s="130">
        <f>IF(B$73=0,0,B$73/NFM!B$14*1000)</f>
        <v>4.4317533480987858</v>
      </c>
      <c r="C242" s="130">
        <f>IF(C$73=0,0,C$73/NFM!C$14*1000)</f>
        <v>3.7598530372213852</v>
      </c>
      <c r="D242" s="130">
        <f>IF(D$73=0,0,D$73/NFM!D$14*1000)</f>
        <v>2.596542711602793</v>
      </c>
      <c r="E242" s="130">
        <f>IF(E$73=0,0,E$73/NFM!E$14*1000)</f>
        <v>2.5754123758283409</v>
      </c>
      <c r="F242" s="130">
        <f>IF(F$73=0,0,F$73/NFM!F$14*1000)</f>
        <v>2.9557529741654429</v>
      </c>
      <c r="G242" s="130">
        <f>IF(G$73=0,0,G$73/NFM!G$14*1000)</f>
        <v>2.6791192025062212</v>
      </c>
      <c r="H242" s="130">
        <f>IF(H$73=0,0,H$73/NFM!H$14*1000)</f>
        <v>3.0511827253154542</v>
      </c>
      <c r="I242" s="130">
        <f>IF(I$73=0,0,I$73/NFM!I$14*1000)</f>
        <v>3.9207250678086867</v>
      </c>
      <c r="J242" s="130">
        <f>IF(J$73=0,0,J$73/NFM!J$14*1000)</f>
        <v>4.1252807415190178</v>
      </c>
      <c r="K242" s="130">
        <f>IF(K$73=0,0,K$73/NFM!K$14*1000)</f>
        <v>3.2617775861254188</v>
      </c>
      <c r="L242" s="130">
        <f>IF(L$73=0,0,L$73/NFM!L$14*1000)</f>
        <v>3.0522655646595576</v>
      </c>
      <c r="M242" s="130">
        <f>IF(M$73=0,0,M$73/NFM!M$14*1000)</f>
        <v>3.2913235085496884</v>
      </c>
      <c r="N242" s="130">
        <f>IF(N$73=0,0,N$73/NFM!N$14*1000)</f>
        <v>2.4697394533218233</v>
      </c>
      <c r="O242" s="130">
        <f>IF(O$73=0,0,O$73/NFM!O$14*1000)</f>
        <v>3.0563279421494203</v>
      </c>
      <c r="P242" s="130">
        <f>IF(P$73=0,0,P$73/NFM!P$14*1000)</f>
        <v>3.1437088691393473</v>
      </c>
      <c r="Q242" s="130">
        <f>IF(Q$73=0,0,Q$73/NFM!Q$14*1000)</f>
        <v>3.3528588285385577</v>
      </c>
    </row>
    <row r="243" spans="1:17" x14ac:dyDescent="0.25">
      <c r="A243" s="76" t="s">
        <v>80</v>
      </c>
      <c r="B243" s="130">
        <f>IF(B$74=0,0,B$74/NFM!B$14*1000)</f>
        <v>0.12084159059687889</v>
      </c>
      <c r="C243" s="130">
        <f>IF(C$74=0,0,C$74/NFM!C$14*1000)</f>
        <v>0.10252073744655762</v>
      </c>
      <c r="D243" s="130">
        <f>IF(D$74=0,0,D$74/NFM!D$14*1000)</f>
        <v>7.0800499639137524E-2</v>
      </c>
      <c r="E243" s="130">
        <f>IF(E$74=0,0,E$74/NFM!E$14*1000)</f>
        <v>7.02243341388787E-2</v>
      </c>
      <c r="F243" s="130">
        <f>IF(F$74=0,0,F$74/NFM!F$14*1000)</f>
        <v>8.0595164657084606E-2</v>
      </c>
      <c r="G243" s="130">
        <f>IF(G$74=0,0,G$74/NFM!G$14*1000)</f>
        <v>7.3052130928807482E-2</v>
      </c>
      <c r="H243" s="130">
        <f>IF(H$74=0,0,H$74/NFM!H$14*1000)</f>
        <v>8.3197268613113384E-2</v>
      </c>
      <c r="I243" s="130">
        <f>IF(I$74=0,0,I$74/NFM!I$14*1000)</f>
        <v>0.10690727039001645</v>
      </c>
      <c r="J243" s="130">
        <f>IF(J$74=0,0,J$74/NFM!J$14*1000)</f>
        <v>0.112484934812017</v>
      </c>
      <c r="K243" s="130">
        <f>IF(K$74=0,0,K$74/NFM!K$14*1000)</f>
        <v>8.8939604874386111E-2</v>
      </c>
      <c r="L243" s="130">
        <f>IF(L$74=0,0,L$74/NFM!L$14*1000)</f>
        <v>8.3226794631017453E-2</v>
      </c>
      <c r="M243" s="130">
        <f>IF(M$74=0,0,M$74/NFM!M$14*1000)</f>
        <v>8.9745240021687905E-2</v>
      </c>
      <c r="N243" s="130">
        <f>IF(N$74=0,0,N$74/NFM!N$14*1000)</f>
        <v>6.7342927382749912E-2</v>
      </c>
      <c r="O243" s="130">
        <f>IF(O$74=0,0,O$74/NFM!O$14*1000)</f>
        <v>8.3337564369069445E-2</v>
      </c>
      <c r="P243" s="130">
        <f>IF(P$74=0,0,P$74/NFM!P$14*1000)</f>
        <v>8.5720199271307959E-2</v>
      </c>
      <c r="Q243" s="130">
        <f>IF(Q$74=0,0,Q$74/NFM!Q$14*1000)</f>
        <v>9.1423137088891077E-2</v>
      </c>
    </row>
    <row r="244" spans="1:17" x14ac:dyDescent="0.25">
      <c r="A244" s="129" t="s">
        <v>79</v>
      </c>
      <c r="B244" s="128">
        <f>IF(B$75=0,0,B$75/NFM!B$14*1000)</f>
        <v>0.24168318119375778</v>
      </c>
      <c r="C244" s="128">
        <f>IF(C$75=0,0,C$75/NFM!C$14*1000)</f>
        <v>0.20504147489311528</v>
      </c>
      <c r="D244" s="128">
        <f>IF(D$75=0,0,D$75/NFM!D$14*1000)</f>
        <v>0.14160099927827505</v>
      </c>
      <c r="E244" s="128">
        <f>IF(E$75=0,0,E$75/NFM!E$14*1000)</f>
        <v>0.1404486682777574</v>
      </c>
      <c r="F244" s="128">
        <f>IF(F$75=0,0,F$75/NFM!F$14*1000)</f>
        <v>0.16119032931416921</v>
      </c>
      <c r="G244" s="128">
        <f>IF(G$75=0,0,G$75/NFM!G$14*1000)</f>
        <v>0.14610426185761496</v>
      </c>
      <c r="H244" s="128">
        <f>IF(H$75=0,0,H$75/NFM!H$14*1000)</f>
        <v>0.16639453722622677</v>
      </c>
      <c r="I244" s="128">
        <f>IF(I$75=0,0,I$75/NFM!I$14*1000)</f>
        <v>0.2138145407800329</v>
      </c>
      <c r="J244" s="128">
        <f>IF(J$75=0,0,J$75/NFM!J$14*1000)</f>
        <v>0.22496986962403401</v>
      </c>
      <c r="K244" s="128">
        <f>IF(K$75=0,0,K$75/NFM!K$14*1000)</f>
        <v>0.17787920974877219</v>
      </c>
      <c r="L244" s="128">
        <f>IF(L$75=0,0,L$75/NFM!L$14*1000)</f>
        <v>0.16645358926203491</v>
      </c>
      <c r="M244" s="128">
        <f>IF(M$75=0,0,M$75/NFM!M$14*1000)</f>
        <v>0.17949048004337581</v>
      </c>
      <c r="N244" s="128">
        <f>IF(N$75=0,0,N$75/NFM!N$14*1000)</f>
        <v>0.1346858547654998</v>
      </c>
      <c r="O244" s="128">
        <f>IF(O$75=0,0,O$75/NFM!O$14*1000)</f>
        <v>0.16667512873813889</v>
      </c>
      <c r="P244" s="128">
        <f>IF(P$75=0,0,P$75/NFM!P$14*1000)</f>
        <v>0.17144039854261589</v>
      </c>
      <c r="Q244" s="128">
        <f>IF(Q$75=0,0,Q$75/NFM!Q$14*1000)</f>
        <v>0.18284627417778218</v>
      </c>
    </row>
    <row r="245" spans="1:17" x14ac:dyDescent="0.25">
      <c r="A245" s="127" t="s">
        <v>149</v>
      </c>
      <c r="B245" s="126">
        <f>IF(B$80=0,0,B$80/NFM!B$14*1000)</f>
        <v>62.645345141838341</v>
      </c>
      <c r="C245" s="126">
        <f>IF(C$80=0,0,C$80/NFM!C$14*1000)</f>
        <v>53.147653467756257</v>
      </c>
      <c r="D245" s="126">
        <f>IF(D$80=0,0,D$80/NFM!D$14*1000)</f>
        <v>36.703602743068544</v>
      </c>
      <c r="E245" s="126">
        <f>IF(E$80=0,0,E$80/NFM!E$14*1000)</f>
        <v>36.404913471897487</v>
      </c>
      <c r="F245" s="126">
        <f>IF(F$80=0,0,F$80/NFM!F$14*1000)</f>
        <v>41.781243376291343</v>
      </c>
      <c r="G245" s="126">
        <f>IF(G$80=0,0,G$80/NFM!G$14*1000)</f>
        <v>37.870868239797126</v>
      </c>
      <c r="H245" s="126">
        <f>IF(H$80=0,0,H$80/NFM!H$14*1000)</f>
        <v>43.130196990814319</v>
      </c>
      <c r="I245" s="126">
        <f>IF(I$80=0,0,I$80/NFM!I$14*1000)</f>
        <v>55.421670789621267</v>
      </c>
      <c r="J245" s="126">
        <f>IF(J$80=0,0,J$80/NFM!J$14*1000)</f>
        <v>58.3131811634561</v>
      </c>
      <c r="K245" s="126">
        <f>IF(K$80=0,0,K$80/NFM!K$14*1000)</f>
        <v>46.107074696834971</v>
      </c>
      <c r="L245" s="126">
        <f>IF(L$80=0,0,L$80/NFM!L$14*1000)</f>
        <v>43.145503538610711</v>
      </c>
      <c r="M245" s="126">
        <f>IF(M$80=0,0,M$80/NFM!M$14*1000)</f>
        <v>46.524723054588549</v>
      </c>
      <c r="N245" s="126">
        <f>IF(N$80=0,0,N$80/NFM!N$14*1000)</f>
        <v>34.911166825232812</v>
      </c>
      <c r="O245" s="126">
        <f>IF(O$80=0,0,O$80/NFM!O$14*1000)</f>
        <v>43.202927546663432</v>
      </c>
      <c r="P245" s="126">
        <f>IF(P$80=0,0,P$80/NFM!P$14*1000)</f>
        <v>44.438106470248179</v>
      </c>
      <c r="Q245" s="126">
        <f>IF(Q$80=0,0,Q$80/NFM!Q$14*1000)</f>
        <v>47.394559675972253</v>
      </c>
    </row>
    <row r="246" spans="1:17" x14ac:dyDescent="0.25">
      <c r="A246" s="127" t="s">
        <v>148</v>
      </c>
      <c r="B246" s="126">
        <f>IF(B$87=0,0,B$87/NFM!B$14*1000)</f>
        <v>92.548241501544354</v>
      </c>
      <c r="C246" s="126">
        <f>IF(C$87=0,0,C$87/NFM!C$14*1000)</f>
        <v>78.516956962046947</v>
      </c>
      <c r="D246" s="126">
        <f>IF(D$87=0,0,D$87/NFM!D$14*1000)</f>
        <v>54.223564144331455</v>
      </c>
      <c r="E246" s="126">
        <f>IF(E$87=0,0,E$87/NFM!E$14*1000)</f>
        <v>53.782299645913071</v>
      </c>
      <c r="F246" s="126">
        <f>IF(F$87=0,0,F$87/NFM!F$14*1000)</f>
        <v>61.724946896993664</v>
      </c>
      <c r="G246" s="126">
        <f>IF(G$87=0,0,G$87/NFM!G$14*1000)</f>
        <v>55.948007817569504</v>
      </c>
      <c r="H246" s="126">
        <f>IF(H$87=0,0,H$87/NFM!H$14*1000)</f>
        <v>63.717805019310497</v>
      </c>
      <c r="I246" s="126">
        <f>IF(I$87=0,0,I$87/NFM!I$14*1000)</f>
        <v>81.876445265705485</v>
      </c>
      <c r="J246" s="126">
        <f>IF(J$87=0,0,J$87/NFM!J$14*1000)</f>
        <v>86.148178461140702</v>
      </c>
      <c r="K246" s="126">
        <f>IF(K$87=0,0,K$87/NFM!K$14*1000)</f>
        <v>68.115654472188126</v>
      </c>
      <c r="L246" s="126">
        <f>IF(L$87=0,0,L$87/NFM!L$14*1000)</f>
        <v>63.740417937777295</v>
      </c>
      <c r="M246" s="126">
        <f>IF(M$87=0,0,M$87/NFM!M$14*1000)</f>
        <v>68.732661545715828</v>
      </c>
      <c r="N246" s="126">
        <f>IF(N$87=0,0,N$87/NFM!N$14*1000)</f>
        <v>51.575533523312252</v>
      </c>
      <c r="O246" s="126">
        <f>IF(O$87=0,0,O$87/NFM!O$14*1000)</f>
        <v>63.825252508537766</v>
      </c>
      <c r="P246" s="126">
        <f>IF(P$87=0,0,P$87/NFM!P$14*1000)</f>
        <v>65.650027151549381</v>
      </c>
      <c r="Q246" s="126">
        <f>IF(Q$87=0,0,Q$87/NFM!Q$14*1000)</f>
        <v>70.017702749023755</v>
      </c>
    </row>
    <row r="247" spans="1:17" x14ac:dyDescent="0.25">
      <c r="A247" s="72" t="s">
        <v>147</v>
      </c>
      <c r="B247" s="125">
        <f>IF(B$94=0,0,B$94/NFM!B$14*1000)</f>
        <v>62.879868228206817</v>
      </c>
      <c r="C247" s="125">
        <f>IF(C$94=0,0,C$94/NFM!C$14*1000)</f>
        <v>53.346620393331932</v>
      </c>
      <c r="D247" s="125">
        <f>IF(D$94=0,0,D$94/NFM!D$14*1000)</f>
        <v>36.841008677646066</v>
      </c>
      <c r="E247" s="125">
        <f>IF(E$94=0,0,E$94/NFM!E$14*1000)</f>
        <v>36.54120121437979</v>
      </c>
      <c r="F247" s="125">
        <f>IF(F$94=0,0,F$94/NFM!F$14*1000)</f>
        <v>41.937658288312861</v>
      </c>
      <c r="G247" s="125">
        <f>IF(G$94=0,0,G$94/NFM!G$14*1000)</f>
        <v>38.012644023503654</v>
      </c>
      <c r="H247" s="125">
        <f>IF(H$94=0,0,H$94/NFM!H$14*1000)</f>
        <v>43.291661931123365</v>
      </c>
      <c r="I247" s="125">
        <f>IF(I$94=0,0,I$94/NFM!I$14*1000)</f>
        <v>55.629150870636863</v>
      </c>
      <c r="J247" s="125">
        <f>IF(J$94=0,0,J$94/NFM!J$14*1000)</f>
        <v>58.531486086055736</v>
      </c>
      <c r="K247" s="125">
        <f>IF(K$94=0,0,K$94/NFM!K$14*1000)</f>
        <v>46.279684065285878</v>
      </c>
      <c r="L247" s="125">
        <f>IF(L$94=0,0,L$94/NFM!L$14*1000)</f>
        <v>43.307025781482658</v>
      </c>
      <c r="M247" s="125">
        <f>IF(M$94=0,0,M$94/NFM!M$14*1000)</f>
        <v>46.698895957914324</v>
      </c>
      <c r="N247" s="125">
        <f>IF(N$94=0,0,N$94/NFM!N$14*1000)</f>
        <v>35.041862483051283</v>
      </c>
      <c r="O247" s="125">
        <f>IF(O$94=0,0,O$94/NFM!O$14*1000)</f>
        <v>43.364664765693121</v>
      </c>
      <c r="P247" s="125">
        <f>IF(P$94=0,0,P$94/NFM!P$14*1000)</f>
        <v>44.604467783417995</v>
      </c>
      <c r="Q247" s="125">
        <f>IF(Q$94=0,0,Q$94/NFM!Q$14*1000)</f>
        <v>47.571988954829557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523.63610993006898</v>
      </c>
      <c r="C249" s="133">
        <f t="shared" si="57"/>
        <v>444.24738104253271</v>
      </c>
      <c r="D249" s="133">
        <f t="shared" si="57"/>
        <v>306.79584759703386</v>
      </c>
      <c r="E249" s="133">
        <f t="shared" si="57"/>
        <v>303.20590291219906</v>
      </c>
      <c r="F249" s="133">
        <f t="shared" si="57"/>
        <v>347.98378610299324</v>
      </c>
      <c r="G249" s="133">
        <f t="shared" si="57"/>
        <v>323.05254930169809</v>
      </c>
      <c r="H249" s="133">
        <f t="shared" si="57"/>
        <v>367.91657380395026</v>
      </c>
      <c r="I249" s="133">
        <f t="shared" si="57"/>
        <v>472.76740321289537</v>
      </c>
      <c r="J249" s="133">
        <f t="shared" si="57"/>
        <v>522.9595752880316</v>
      </c>
      <c r="K249" s="133">
        <f t="shared" si="57"/>
        <v>374.14760312567489</v>
      </c>
      <c r="L249" s="133">
        <f t="shared" si="57"/>
        <v>350.11517951993727</v>
      </c>
      <c r="M249" s="133">
        <f t="shared" si="57"/>
        <v>377.53671711805754</v>
      </c>
      <c r="N249" s="133">
        <f t="shared" si="57"/>
        <v>272.81692762277987</v>
      </c>
      <c r="O249" s="133">
        <f t="shared" si="57"/>
        <v>337.61375025343875</v>
      </c>
      <c r="P249" s="133">
        <f t="shared" si="57"/>
        <v>363.76024072675938</v>
      </c>
      <c r="Q249" s="133">
        <f t="shared" si="57"/>
        <v>403.3073480400555</v>
      </c>
    </row>
    <row r="250" spans="1:17" x14ac:dyDescent="0.25">
      <c r="A250" s="132" t="s">
        <v>83</v>
      </c>
      <c r="B250" s="131">
        <f>IF(B$113=0,0,B$113/NFM!B$15*1000)</f>
        <v>0.68457188502159216</v>
      </c>
      <c r="C250" s="131">
        <f>IF(C$113=0,0,C$113/NFM!C$15*1000)</f>
        <v>0.58078360389776584</v>
      </c>
      <c r="D250" s="131">
        <f>IF(D$113=0,0,D$113/NFM!D$15*1000)</f>
        <v>0.40108733474157665</v>
      </c>
      <c r="E250" s="131">
        <f>IF(E$113=0,0,E$113/NFM!E$15*1000)</f>
        <v>0.39639404649537674</v>
      </c>
      <c r="F250" s="131">
        <f>IF(F$113=0,0,F$113/NFM!F$15*1000)</f>
        <v>0.45493408856255274</v>
      </c>
      <c r="G250" s="131">
        <f>IF(G$113=0,0,G$113/NFM!G$15*1000)</f>
        <v>0.42234041625973617</v>
      </c>
      <c r="H250" s="131">
        <f>IF(H$113=0,0,H$113/NFM!H$15*1000)</f>
        <v>0.48099307454807161</v>
      </c>
      <c r="I250" s="131">
        <f>IF(I$113=0,0,I$113/NFM!I$15*1000)</f>
        <v>0.61806904882369007</v>
      </c>
      <c r="J250" s="131">
        <f>IF(J$113=0,0,J$113/NFM!J$15*1000)</f>
        <v>0.68368742234531898</v>
      </c>
      <c r="K250" s="131">
        <f>IF(K$113=0,0,K$113/NFM!K$15*1000)</f>
        <v>0.489139165712349</v>
      </c>
      <c r="L250" s="131">
        <f>IF(L$113=0,0,L$113/NFM!L$15*1000)</f>
        <v>0.457720550346777</v>
      </c>
      <c r="M250" s="131">
        <f>IF(M$113=0,0,M$113/NFM!M$15*1000)</f>
        <v>0.49356989940378271</v>
      </c>
      <c r="N250" s="131">
        <f>IF(N$113=0,0,N$113/NFM!N$15*1000)</f>
        <v>0.35666523921252813</v>
      </c>
      <c r="O250" s="131">
        <f>IF(O$113=0,0,O$113/NFM!O$15*1000)</f>
        <v>0.44137689711863365</v>
      </c>
      <c r="P250" s="131">
        <f>IF(P$113=0,0,P$113/NFM!P$15*1000)</f>
        <v>0.47555932252930794</v>
      </c>
      <c r="Q250" s="131">
        <f>IF(Q$113=0,0,Q$113/NFM!Q$15*1000)</f>
        <v>0.52726094754563824</v>
      </c>
    </row>
    <row r="251" spans="1:17" x14ac:dyDescent="0.25">
      <c r="A251" s="76" t="s">
        <v>82</v>
      </c>
      <c r="B251" s="130">
        <f>IF(B$114=0,0,B$114/NFM!B$15*1000)</f>
        <v>0.34123817314998306</v>
      </c>
      <c r="C251" s="130">
        <f>IF(C$114=0,0,C$114/NFM!C$15*1000)</f>
        <v>0.28950288541763003</v>
      </c>
      <c r="D251" s="130">
        <f>IF(D$114=0,0,D$114/NFM!D$15*1000)</f>
        <v>0.19992978440313017</v>
      </c>
      <c r="E251" s="130">
        <f>IF(E$114=0,0,E$114/NFM!E$15*1000)</f>
        <v>0.19759032357769907</v>
      </c>
      <c r="F251" s="130">
        <f>IF(F$114=0,0,F$114/NFM!F$15*1000)</f>
        <v>0.22677074633271219</v>
      </c>
      <c r="G251" s="130">
        <f>IF(G$114=0,0,G$114/NFM!G$15*1000)</f>
        <v>0.21052379632466225</v>
      </c>
      <c r="H251" s="130">
        <f>IF(H$114=0,0,H$114/NFM!H$15*1000)</f>
        <v>0.23976035482584951</v>
      </c>
      <c r="I251" s="130">
        <f>IF(I$114=0,0,I$114/NFM!I$15*1000)</f>
        <v>0.30808854075929715</v>
      </c>
      <c r="J251" s="130">
        <f>IF(J$114=0,0,J$114/NFM!J$15*1000)</f>
        <v>0.34079729552343363</v>
      </c>
      <c r="K251" s="130">
        <f>IF(K$114=0,0,K$114/NFM!K$15*1000)</f>
        <v>0.24382093243359562</v>
      </c>
      <c r="L251" s="130">
        <f>IF(L$114=0,0,L$114/NFM!L$15*1000)</f>
        <v>0.22815971241444213</v>
      </c>
      <c r="M251" s="130">
        <f>IF(M$114=0,0,M$114/NFM!M$15*1000)</f>
        <v>0.2460295178336975</v>
      </c>
      <c r="N251" s="130">
        <f>IF(N$114=0,0,N$114/NFM!N$15*1000)</f>
        <v>0.17778672673819493</v>
      </c>
      <c r="O251" s="130">
        <f>IF(O$114=0,0,O$114/NFM!O$15*1000)</f>
        <v>0.22001290052778022</v>
      </c>
      <c r="P251" s="130">
        <f>IF(P$114=0,0,P$114/NFM!P$15*1000)</f>
        <v>0.23705179542865129</v>
      </c>
      <c r="Q251" s="130">
        <f>IF(Q$114=0,0,Q$114/NFM!Q$15*1000)</f>
        <v>0.26282347617610341</v>
      </c>
    </row>
    <row r="252" spans="1:17" x14ac:dyDescent="0.25">
      <c r="A252" s="76" t="s">
        <v>81</v>
      </c>
      <c r="B252" s="130">
        <f>IF(B$115=0,0,B$115/NFM!B$15*1000)</f>
        <v>8.6978688690110317</v>
      </c>
      <c r="C252" s="130">
        <f>IF(C$115=0,0,C$115/NFM!C$15*1000)</f>
        <v>7.3791806799297337</v>
      </c>
      <c r="D252" s="130">
        <f>IF(D$115=0,0,D$115/NFM!D$15*1000)</f>
        <v>5.0960390266295148</v>
      </c>
      <c r="E252" s="130">
        <f>IF(E$115=0,0,E$115/NFM!E$15*1000)</f>
        <v>5.0364081732113517</v>
      </c>
      <c r="F252" s="130">
        <f>IF(F$115=0,0,F$115/NFM!F$15*1000)</f>
        <v>5.7801921652615462</v>
      </c>
      <c r="G252" s="130">
        <f>IF(G$115=0,0,G$115/NFM!G$15*1000)</f>
        <v>5.3660713200263181</v>
      </c>
      <c r="H252" s="130">
        <f>IF(H$115=0,0,H$115/NFM!H$15*1000)</f>
        <v>6.1112861641836469</v>
      </c>
      <c r="I252" s="130">
        <f>IF(I$115=0,0,I$115/NFM!I$15*1000)</f>
        <v>7.8529131217436303</v>
      </c>
      <c r="J252" s="130">
        <f>IF(J$115=0,0,J$115/NFM!J$15*1000)</f>
        <v>8.6866312757851354</v>
      </c>
      <c r="K252" s="130">
        <f>IF(K$115=0,0,K$115/NFM!K$15*1000)</f>
        <v>6.2147868107806943</v>
      </c>
      <c r="L252" s="130">
        <f>IF(L$115=0,0,L$115/NFM!L$15*1000)</f>
        <v>5.8155957214664999</v>
      </c>
      <c r="M252" s="130">
        <f>IF(M$115=0,0,M$115/NFM!M$15*1000)</f>
        <v>6.271081761661395</v>
      </c>
      <c r="N252" s="130">
        <f>IF(N$115=0,0,N$115/NFM!N$15*1000)</f>
        <v>4.5316314454064575</v>
      </c>
      <c r="O252" s="130">
        <f>IF(O$115=0,0,O$115/NFM!O$15*1000)</f>
        <v>5.6079404616912676</v>
      </c>
      <c r="P252" s="130">
        <f>IF(P$115=0,0,P$115/NFM!P$15*1000)</f>
        <v>6.0422473041895071</v>
      </c>
      <c r="Q252" s="130">
        <f>IF(Q$115=0,0,Q$115/NFM!Q$15*1000)</f>
        <v>6.6991453809964971</v>
      </c>
    </row>
    <row r="253" spans="1:17" x14ac:dyDescent="0.25">
      <c r="A253" s="76" t="s">
        <v>80</v>
      </c>
      <c r="B253" s="130">
        <f>IF(B$116=0,0,B$116/NFM!B$15*1000)</f>
        <v>0.22819062834053069</v>
      </c>
      <c r="C253" s="130">
        <f>IF(C$116=0,0,C$116/NFM!C$15*1000)</f>
        <v>0.19359453463258861</v>
      </c>
      <c r="D253" s="130">
        <f>IF(D$116=0,0,D$116/NFM!D$15*1000)</f>
        <v>0.1336957782471922</v>
      </c>
      <c r="E253" s="130">
        <f>IF(E$116=0,0,E$116/NFM!E$15*1000)</f>
        <v>0.1321313488317922</v>
      </c>
      <c r="F253" s="130">
        <f>IF(F$116=0,0,F$116/NFM!F$15*1000)</f>
        <v>0.15164469618751758</v>
      </c>
      <c r="G253" s="130">
        <f>IF(G$116=0,0,G$116/NFM!G$15*1000)</f>
        <v>0.14078013875324538</v>
      </c>
      <c r="H253" s="130">
        <f>IF(H$116=0,0,H$116/NFM!H$15*1000)</f>
        <v>0.16033102484935721</v>
      </c>
      <c r="I253" s="130">
        <f>IF(I$116=0,0,I$116/NFM!I$15*1000)</f>
        <v>0.20602301627456335</v>
      </c>
      <c r="J253" s="130">
        <f>IF(J$116=0,0,J$116/NFM!J$15*1000)</f>
        <v>0.22789580744843965</v>
      </c>
      <c r="K253" s="130">
        <f>IF(K$116=0,0,K$116/NFM!K$15*1000)</f>
        <v>0.16304638857078299</v>
      </c>
      <c r="L253" s="130">
        <f>IF(L$116=0,0,L$116/NFM!L$15*1000)</f>
        <v>0.15257351678225897</v>
      </c>
      <c r="M253" s="130">
        <f>IF(M$116=0,0,M$116/NFM!M$15*1000)</f>
        <v>0.16452329980126085</v>
      </c>
      <c r="N253" s="130">
        <f>IF(N$116=0,0,N$116/NFM!N$15*1000)</f>
        <v>0.11888841307084269</v>
      </c>
      <c r="O253" s="130">
        <f>IF(O$116=0,0,O$116/NFM!O$15*1000)</f>
        <v>0.1471256323728779</v>
      </c>
      <c r="P253" s="130">
        <f>IF(P$116=0,0,P$116/NFM!P$15*1000)</f>
        <v>0.15851977417643598</v>
      </c>
      <c r="Q253" s="130">
        <f>IF(Q$116=0,0,Q$116/NFM!Q$15*1000)</f>
        <v>0.17575364918187938</v>
      </c>
    </row>
    <row r="254" spans="1:17" x14ac:dyDescent="0.25">
      <c r="A254" s="129" t="s">
        <v>79</v>
      </c>
      <c r="B254" s="128">
        <f>IF(B$117=0,0,B$117/NFM!B$15*1000)</f>
        <v>0.45638125668106139</v>
      </c>
      <c r="C254" s="128">
        <f>IF(C$117=0,0,C$117/NFM!C$15*1000)</f>
        <v>0.38718906926517721</v>
      </c>
      <c r="D254" s="128">
        <f>IF(D$117=0,0,D$117/NFM!D$15*1000)</f>
        <v>0.2673915564943844</v>
      </c>
      <c r="E254" s="128">
        <f>IF(E$117=0,0,E$117/NFM!E$15*1000)</f>
        <v>0.2642626976635844</v>
      </c>
      <c r="F254" s="128">
        <f>IF(F$117=0,0,F$117/NFM!F$15*1000)</f>
        <v>0.30328939237503516</v>
      </c>
      <c r="G254" s="128">
        <f>IF(G$117=0,0,G$117/NFM!G$15*1000)</f>
        <v>0.28156027750649076</v>
      </c>
      <c r="H254" s="128">
        <f>IF(H$117=0,0,H$117/NFM!H$15*1000)</f>
        <v>0.32066204969871442</v>
      </c>
      <c r="I254" s="128">
        <f>IF(I$117=0,0,I$117/NFM!I$15*1000)</f>
        <v>0.4120460325491267</v>
      </c>
      <c r="J254" s="128">
        <f>IF(J$117=0,0,J$117/NFM!J$15*1000)</f>
        <v>0.45579161489687936</v>
      </c>
      <c r="K254" s="128">
        <f>IF(K$117=0,0,K$117/NFM!K$15*1000)</f>
        <v>0.32609277714156598</v>
      </c>
      <c r="L254" s="128">
        <f>IF(L$117=0,0,L$117/NFM!L$15*1000)</f>
        <v>0.30514703356451794</v>
      </c>
      <c r="M254" s="128">
        <f>IF(M$117=0,0,M$117/NFM!M$15*1000)</f>
        <v>0.32904659960252181</v>
      </c>
      <c r="N254" s="128">
        <f>IF(N$117=0,0,N$117/NFM!N$15*1000)</f>
        <v>0.23777682614168538</v>
      </c>
      <c r="O254" s="128">
        <f>IF(O$117=0,0,O$117/NFM!O$15*1000)</f>
        <v>0.2942512647457558</v>
      </c>
      <c r="P254" s="128">
        <f>IF(P$117=0,0,P$117/NFM!P$15*1000)</f>
        <v>0.3170395483528719</v>
      </c>
      <c r="Q254" s="128">
        <f>IF(Q$117=0,0,Q$117/NFM!Q$15*1000)</f>
        <v>0.35150729836375877</v>
      </c>
    </row>
    <row r="255" spans="1:17" x14ac:dyDescent="0.25">
      <c r="A255" s="127" t="s">
        <v>146</v>
      </c>
      <c r="B255" s="126">
        <f>IF(B$122=0,0,B$122/NFM!B$15*1000)</f>
        <v>216.0734894563976</v>
      </c>
      <c r="C255" s="126">
        <f>IF(C$122=0,0,C$122/NFM!C$15*1000)</f>
        <v>183.31448115093761</v>
      </c>
      <c r="D255" s="126">
        <f>IF(D$122=0,0,D$122/NFM!D$15*1000)</f>
        <v>126.59640556469124</v>
      </c>
      <c r="E255" s="126">
        <f>IF(E$122=0,0,E$122/NFM!E$15*1000)</f>
        <v>125.1150488356618</v>
      </c>
      <c r="F255" s="126">
        <f>IF(F$122=0,0,F$122/NFM!F$15*1000)</f>
        <v>143.59221893150948</v>
      </c>
      <c r="G255" s="126">
        <f>IF(G$122=0,0,G$122/NFM!G$15*1000)</f>
        <v>133.30457980585973</v>
      </c>
      <c r="H255" s="126">
        <f>IF(H$122=0,0,H$122/NFM!H$15*1000)</f>
        <v>151.81729529936064</v>
      </c>
      <c r="I255" s="126">
        <f>IF(I$122=0,0,I$122/NFM!I$15*1000)</f>
        <v>195.08299862492746</v>
      </c>
      <c r="J255" s="126">
        <f>IF(J$122=0,0,J$122/NFM!J$15*1000)</f>
        <v>215.79432383341813</v>
      </c>
      <c r="K255" s="126">
        <f>IF(K$122=0,0,K$122/NFM!K$15*1000)</f>
        <v>154.38847063069903</v>
      </c>
      <c r="L255" s="126">
        <f>IF(L$122=0,0,L$122/NFM!L$15*1000)</f>
        <v>144.47171827135637</v>
      </c>
      <c r="M255" s="126">
        <f>IF(M$122=0,0,M$122/NFM!M$15*1000)</f>
        <v>155.78695647346765</v>
      </c>
      <c r="N255" s="126">
        <f>IF(N$122=0,0,N$122/NFM!N$15*1000)</f>
        <v>112.57532552921154</v>
      </c>
      <c r="O255" s="126">
        <f>IF(O$122=0,0,O$122/NFM!O$15*1000)</f>
        <v>139.3131216933522</v>
      </c>
      <c r="P255" s="126">
        <f>IF(P$122=0,0,P$122/NFM!P$15*1000)</f>
        <v>150.10222375578124</v>
      </c>
      <c r="Q255" s="126">
        <f>IF(Q$122=0,0,Q$122/NFM!Q$15*1000)</f>
        <v>166.42096364603003</v>
      </c>
    </row>
    <row r="256" spans="1:17" x14ac:dyDescent="0.25">
      <c r="A256" s="127" t="s">
        <v>145</v>
      </c>
      <c r="B256" s="126">
        <f>IF(B$130=0,0,B$130/NFM!B$15*1000)</f>
        <v>115.44115322067337</v>
      </c>
      <c r="C256" s="126">
        <f>IF(C$130=0,0,C$130/NFM!C$15*1000)</f>
        <v>97.939063044492599</v>
      </c>
      <c r="D256" s="126">
        <f>IF(D$130=0,0,D$130/NFM!D$15*1000)</f>
        <v>67.636409671299077</v>
      </c>
      <c r="E256" s="126">
        <f>IF(E$130=0,0,E$130/NFM!E$15*1000)</f>
        <v>66.844968159614353</v>
      </c>
      <c r="F256" s="126">
        <f>IF(F$130=0,0,F$130/NFM!F$15*1000)</f>
        <v>76.716729056730912</v>
      </c>
      <c r="G256" s="126">
        <f>IF(G$130=0,0,G$130/NFM!G$15*1000)</f>
        <v>71.220372573707678</v>
      </c>
      <c r="H256" s="126">
        <f>IF(H$130=0,0,H$130/NFM!H$15*1000)</f>
        <v>81.111124239692302</v>
      </c>
      <c r="I256" s="126">
        <f>IF(I$130=0,0,I$130/NFM!I$15*1000)</f>
        <v>104.22660545570169</v>
      </c>
      <c r="J256" s="126">
        <f>IF(J$130=0,0,J$130/NFM!J$15*1000)</f>
        <v>115.29200395883012</v>
      </c>
      <c r="K256" s="126">
        <f>IF(K$130=0,0,K$130/NFM!K$15*1000)</f>
        <v>82.484820967268632</v>
      </c>
      <c r="L256" s="126">
        <f>IF(L$130=0,0,L$130/NFM!L$15*1000)</f>
        <v>77.186617418807074</v>
      </c>
      <c r="M256" s="126">
        <f>IF(M$130=0,0,M$130/NFM!M$15*1000)</f>
        <v>83.231987215465693</v>
      </c>
      <c r="N256" s="126">
        <f>IF(N$130=0,0,N$130/NFM!N$15*1000)</f>
        <v>60.14539514301395</v>
      </c>
      <c r="O256" s="126">
        <f>IF(O$130=0,0,O$130/NFM!O$15*1000)</f>
        <v>74.430544290802217</v>
      </c>
      <c r="P256" s="126">
        <f>IF(P$130=0,0,P$130/NFM!P$15*1000)</f>
        <v>80.194816379135816</v>
      </c>
      <c r="Q256" s="126">
        <f>IF(Q$130=0,0,Q$130/NFM!Q$15*1000)</f>
        <v>88.913397065632637</v>
      </c>
    </row>
    <row r="257" spans="1:17" x14ac:dyDescent="0.25">
      <c r="A257" s="72" t="s">
        <v>144</v>
      </c>
      <c r="B257" s="125">
        <f>IF(B$137=0,0,B$137/NFM!B$15*1000)</f>
        <v>181.71321644079384</v>
      </c>
      <c r="C257" s="125">
        <f>IF(C$137=0,0,C$137/NFM!C$15*1000)</f>
        <v>154.16358607395961</v>
      </c>
      <c r="D257" s="125">
        <f>IF(D$137=0,0,D$137/NFM!D$15*1000)</f>
        <v>106.46488888052777</v>
      </c>
      <c r="E257" s="125">
        <f>IF(E$137=0,0,E$137/NFM!E$15*1000)</f>
        <v>105.2190993271431</v>
      </c>
      <c r="F257" s="125">
        <f>IF(F$137=0,0,F$137/NFM!F$15*1000)</f>
        <v>120.75800702603351</v>
      </c>
      <c r="G257" s="125">
        <f>IF(G$137=0,0,G$137/NFM!G$15*1000)</f>
        <v>112.10632097326022</v>
      </c>
      <c r="H257" s="125">
        <f>IF(H$137=0,0,H$137/NFM!H$15*1000)</f>
        <v>127.67512159679164</v>
      </c>
      <c r="I257" s="125">
        <f>IF(I$137=0,0,I$137/NFM!I$15*1000)</f>
        <v>164.06065937211596</v>
      </c>
      <c r="J257" s="125">
        <f>IF(J$137=0,0,J$137/NFM!J$15*1000)</f>
        <v>181.47844407978408</v>
      </c>
      <c r="K257" s="125">
        <f>IF(K$137=0,0,K$137/NFM!K$15*1000)</f>
        <v>129.83742545306822</v>
      </c>
      <c r="L257" s="125">
        <f>IF(L$137=0,0,L$137/NFM!L$15*1000)</f>
        <v>121.49764729519933</v>
      </c>
      <c r="M257" s="125">
        <f>IF(M$137=0,0,M$137/NFM!M$15*1000)</f>
        <v>131.01352235082155</v>
      </c>
      <c r="N257" s="125">
        <f>IF(N$137=0,0,N$137/NFM!N$15*1000)</f>
        <v>94.673458299984702</v>
      </c>
      <c r="O257" s="125">
        <f>IF(O$137=0,0,O$137/NFM!O$15*1000)</f>
        <v>117.15937711282803</v>
      </c>
      <c r="P257" s="125">
        <f>IF(P$137=0,0,P$137/NFM!P$15*1000)</f>
        <v>126.23278284716555</v>
      </c>
      <c r="Q257" s="125">
        <f>IF(Q$137=0,0,Q$137/NFM!Q$15*1000)</f>
        <v>139.95649657612893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1.7720273970127218</v>
      </c>
      <c r="C70" s="96">
        <v>1.5251195508930449</v>
      </c>
      <c r="D70" s="96">
        <v>0.99841303531316683</v>
      </c>
      <c r="E70" s="96">
        <v>1.1194710547698055</v>
      </c>
      <c r="F70" s="96">
        <v>1.1098348740743791</v>
      </c>
      <c r="G70" s="96">
        <v>1.1852087149527872</v>
      </c>
      <c r="H70" s="96">
        <v>1.3490765738485364</v>
      </c>
      <c r="I70" s="96">
        <v>1.6927522541889952</v>
      </c>
      <c r="J70" s="96">
        <v>1.8110358274947549</v>
      </c>
      <c r="K70" s="96">
        <v>1.3541644995999051</v>
      </c>
      <c r="L70" s="96">
        <v>1.3247308474223822</v>
      </c>
      <c r="M70" s="96">
        <v>1.2991388830692778</v>
      </c>
      <c r="N70" s="96">
        <v>1.0524676743332022</v>
      </c>
      <c r="O70" s="96">
        <v>1.2618110957674391</v>
      </c>
      <c r="P70" s="96">
        <v>1.6195955065095999</v>
      </c>
      <c r="Q70" s="96">
        <v>1.915553930801116</v>
      </c>
    </row>
    <row r="71" spans="1:17" x14ac:dyDescent="0.25">
      <c r="A71" s="132" t="s">
        <v>83</v>
      </c>
      <c r="B71" s="160">
        <v>2.7636924224393312E-3</v>
      </c>
      <c r="C71" s="160">
        <v>2.3446876512006245E-3</v>
      </c>
      <c r="D71" s="160">
        <v>1.4393190540965711E-3</v>
      </c>
      <c r="E71" s="160">
        <v>1.6183006189083127E-3</v>
      </c>
      <c r="F71" s="160">
        <v>1.6509276252700397E-3</v>
      </c>
      <c r="G71" s="160">
        <v>1.7039375648289592E-3</v>
      </c>
      <c r="H71" s="160">
        <v>1.9405724306550817E-3</v>
      </c>
      <c r="I71" s="160">
        <v>2.4936071221303845E-3</v>
      </c>
      <c r="J71" s="160">
        <v>2.6741835856371765E-3</v>
      </c>
      <c r="K71" s="160">
        <v>1.9990762829328753E-3</v>
      </c>
      <c r="L71" s="160">
        <v>1.8994714834288295E-3</v>
      </c>
      <c r="M71" s="160">
        <v>1.907542140756321E-3</v>
      </c>
      <c r="N71" s="160">
        <v>1.4691147240642603E-3</v>
      </c>
      <c r="O71" s="160">
        <v>1.7681571599630068E-3</v>
      </c>
      <c r="P71" s="160">
        <v>2.2921101074115922E-3</v>
      </c>
      <c r="Q71" s="160">
        <v>2.746512071674697E-3</v>
      </c>
    </row>
    <row r="72" spans="1:17" x14ac:dyDescent="0.25">
      <c r="A72" s="76" t="s">
        <v>82</v>
      </c>
      <c r="B72" s="159">
        <v>3.7211014033572192E-4</v>
      </c>
      <c r="C72" s="159">
        <v>3.1569433843206605E-4</v>
      </c>
      <c r="D72" s="159">
        <v>1.9379335082991164E-4</v>
      </c>
      <c r="E72" s="159">
        <v>2.1789185566310144E-4</v>
      </c>
      <c r="F72" s="159">
        <v>2.2228483362889142E-4</v>
      </c>
      <c r="G72" s="159">
        <v>2.2942221834229134E-4</v>
      </c>
      <c r="H72" s="159">
        <v>2.6128330115163072E-4</v>
      </c>
      <c r="I72" s="159">
        <v>3.3574521123414284E-4</v>
      </c>
      <c r="J72" s="159">
        <v>3.6005845703214392E-4</v>
      </c>
      <c r="K72" s="159">
        <v>2.6916039937881166E-4</v>
      </c>
      <c r="L72" s="159">
        <v>2.5574937157389833E-4</v>
      </c>
      <c r="M72" s="159">
        <v>2.5683602412841219E-4</v>
      </c>
      <c r="N72" s="159">
        <v>1.9780511090967034E-4</v>
      </c>
      <c r="O72" s="159">
        <v>2.3806889782210897E-4</v>
      </c>
      <c r="P72" s="159">
        <v>3.0861517251657095E-4</v>
      </c>
      <c r="Q72" s="159">
        <v>3.6979693692634899E-4</v>
      </c>
    </row>
    <row r="73" spans="1:17" x14ac:dyDescent="0.25">
      <c r="A73" s="76" t="s">
        <v>81</v>
      </c>
      <c r="B73" s="159">
        <v>4.8363867701749032E-2</v>
      </c>
      <c r="C73" s="159">
        <v>4.1031397866084715E-2</v>
      </c>
      <c r="D73" s="159">
        <v>2.5187693010893009E-2</v>
      </c>
      <c r="E73" s="159">
        <v>2.8319821843799386E-2</v>
      </c>
      <c r="F73" s="159">
        <v>2.8890785604589349E-2</v>
      </c>
      <c r="G73" s="159">
        <v>2.9818445167169191E-2</v>
      </c>
      <c r="H73" s="159">
        <v>3.3959491128548042E-2</v>
      </c>
      <c r="I73" s="159">
        <v>4.3637448210827628E-2</v>
      </c>
      <c r="J73" s="159">
        <v>4.6797487338258385E-2</v>
      </c>
      <c r="K73" s="159">
        <v>3.4983292673406094E-2</v>
      </c>
      <c r="L73" s="159">
        <v>3.3240235701306055E-2</v>
      </c>
      <c r="M73" s="159">
        <v>3.338147001525639E-2</v>
      </c>
      <c r="N73" s="159">
        <v>2.5709109152827647E-2</v>
      </c>
      <c r="O73" s="159">
        <v>3.0942270661535012E-2</v>
      </c>
      <c r="P73" s="159">
        <v>4.0111305112184373E-2</v>
      </c>
      <c r="Q73" s="159">
        <v>4.8063216223782804E-2</v>
      </c>
    </row>
    <row r="74" spans="1:17" x14ac:dyDescent="0.25">
      <c r="A74" s="76" t="s">
        <v>80</v>
      </c>
      <c r="B74" s="159">
        <v>9.1387443827613127E-4</v>
      </c>
      <c r="C74" s="159">
        <v>7.7532148395974081E-4</v>
      </c>
      <c r="D74" s="159">
        <v>4.7594185278463692E-4</v>
      </c>
      <c r="E74" s="159">
        <v>5.3512596302645026E-4</v>
      </c>
      <c r="F74" s="159">
        <v>5.4591478557029078E-4</v>
      </c>
      <c r="G74" s="159">
        <v>5.6344366408952204E-4</v>
      </c>
      <c r="H74" s="159">
        <v>6.416920803487097E-4</v>
      </c>
      <c r="I74" s="159">
        <v>8.2456491522558029E-4</v>
      </c>
      <c r="J74" s="159">
        <v>8.842764130801438E-4</v>
      </c>
      <c r="K74" s="159">
        <v>6.6103763946493321E-4</v>
      </c>
      <c r="L74" s="159">
        <v>6.2810116670215604E-4</v>
      </c>
      <c r="M74" s="159">
        <v>6.3076990341532854E-4</v>
      </c>
      <c r="N74" s="159">
        <v>4.8579443295372447E-4</v>
      </c>
      <c r="O74" s="159">
        <v>5.8467925671659433E-4</v>
      </c>
      <c r="P74" s="159">
        <v>7.5793558641701385E-4</v>
      </c>
      <c r="Q74" s="159">
        <v>9.0819338517596064E-4</v>
      </c>
    </row>
    <row r="75" spans="1:17" x14ac:dyDescent="0.25">
      <c r="A75" s="129" t="s">
        <v>79</v>
      </c>
      <c r="B75" s="158">
        <v>2.8885935771471713E-3</v>
      </c>
      <c r="C75" s="158">
        <v>2.4506524802410763E-3</v>
      </c>
      <c r="D75" s="158">
        <v>1.5043670349753498E-3</v>
      </c>
      <c r="E75" s="158">
        <v>1.6914374174626383E-3</v>
      </c>
      <c r="F75" s="158">
        <v>1.7255389550479387E-3</v>
      </c>
      <c r="G75" s="158">
        <v>1.8922094732221587E-3</v>
      </c>
      <c r="H75" s="158">
        <v>2.1549906596066435E-3</v>
      </c>
      <c r="I75" s="158">
        <v>2.7691314026890373E-3</v>
      </c>
      <c r="J75" s="158">
        <v>2.9696601673229726E-3</v>
      </c>
      <c r="K75" s="158">
        <v>2.2199587346024806E-3</v>
      </c>
      <c r="L75" s="158">
        <v>2.1093483759307597E-3</v>
      </c>
      <c r="M75" s="158">
        <v>2.1183107784068988E-3</v>
      </c>
      <c r="N75" s="158">
        <v>1.6314405266390111E-3</v>
      </c>
      <c r="O75" s="158">
        <v>1.9635248364064514E-3</v>
      </c>
      <c r="P75" s="158">
        <v>2.5453705279088888E-3</v>
      </c>
      <c r="Q75" s="158">
        <v>3.0499803910735129E-3</v>
      </c>
    </row>
    <row r="76" spans="1:17" x14ac:dyDescent="0.25">
      <c r="A76" s="92" t="s">
        <v>125</v>
      </c>
      <c r="B76" s="91">
        <v>4.7199265720847402E-4</v>
      </c>
      <c r="C76" s="91">
        <v>4.004336176589754E-4</v>
      </c>
      <c r="D76" s="91">
        <v>2.4581173338898964E-4</v>
      </c>
      <c r="E76" s="91">
        <v>2.7637880506488236E-4</v>
      </c>
      <c r="F76" s="91">
        <v>2.8195095459367727E-4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7.8545562583305943E-4</v>
      </c>
      <c r="C77" s="91">
        <v>6.6637231100823092E-4</v>
      </c>
      <c r="D77" s="91">
        <v>4.0906189097954395E-4</v>
      </c>
      <c r="E77" s="91">
        <v>4.599293738659731E-4</v>
      </c>
      <c r="F77" s="91">
        <v>4.692021371781401E-4</v>
      </c>
      <c r="G77" s="91">
        <v>4.8426783512396058E-4</v>
      </c>
      <c r="H77" s="91">
        <v>5.5152068320584921E-4</v>
      </c>
      <c r="I77" s="91">
        <v>7.0869599192443817E-4</v>
      </c>
      <c r="J77" s="91">
        <v>7.6001675323739918E-4</v>
      </c>
      <c r="K77" s="91">
        <v>5.6814777945266698E-4</v>
      </c>
      <c r="L77" s="91">
        <v>5.3983958223968839E-4</v>
      </c>
      <c r="M77" s="91">
        <v>5.4213330463461905E-4</v>
      </c>
      <c r="N77" s="91">
        <v>4.175299739006276E-4</v>
      </c>
      <c r="O77" s="91">
        <v>5.0251937493975437E-4</v>
      </c>
      <c r="P77" s="91">
        <v>6.5142950216804545E-4</v>
      </c>
      <c r="Q77" s="91">
        <v>7.8057288162740844E-4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1.6311452941056381E-3</v>
      </c>
      <c r="C79" s="157">
        <v>1.3838465515738697E-3</v>
      </c>
      <c r="D79" s="157">
        <v>8.4949341060681623E-4</v>
      </c>
      <c r="E79" s="157">
        <v>9.5512923853178296E-4</v>
      </c>
      <c r="F79" s="157">
        <v>9.7438586327612119E-4</v>
      </c>
      <c r="G79" s="157">
        <v>1.407941638098198E-3</v>
      </c>
      <c r="H79" s="157">
        <v>1.6034699764007941E-3</v>
      </c>
      <c r="I79" s="157">
        <v>2.0604354107645992E-3</v>
      </c>
      <c r="J79" s="157">
        <v>2.2096434140855734E-3</v>
      </c>
      <c r="K79" s="157">
        <v>1.6518109551498135E-3</v>
      </c>
      <c r="L79" s="157">
        <v>1.5695087936910713E-3</v>
      </c>
      <c r="M79" s="157">
        <v>1.5761774737722799E-3</v>
      </c>
      <c r="N79" s="157">
        <v>1.2139105527383834E-3</v>
      </c>
      <c r="O79" s="157">
        <v>1.4610054614666971E-3</v>
      </c>
      <c r="P79" s="157">
        <v>1.8939410257408434E-3</v>
      </c>
      <c r="Q79" s="157">
        <v>2.2694075094461044E-3</v>
      </c>
    </row>
    <row r="80" spans="1:17" x14ac:dyDescent="0.25">
      <c r="A80" s="156" t="s">
        <v>149</v>
      </c>
      <c r="B80" s="204">
        <v>0.49670334821889278</v>
      </c>
      <c r="C80" s="204">
        <v>0.41867959544958544</v>
      </c>
      <c r="D80" s="204">
        <v>0.28193286606670132</v>
      </c>
      <c r="E80" s="204">
        <v>0.3169918728067902</v>
      </c>
      <c r="F80" s="204">
        <v>0.30599825952216503</v>
      </c>
      <c r="G80" s="204">
        <v>0.33447944306808469</v>
      </c>
      <c r="H80" s="204">
        <v>0.3809303810400741</v>
      </c>
      <c r="I80" s="204">
        <v>0.4807770105354891</v>
      </c>
      <c r="J80" s="204">
        <v>0.51222989404662433</v>
      </c>
      <c r="K80" s="204">
        <v>0.38409254705836449</v>
      </c>
      <c r="L80" s="204">
        <v>0.36876291048005716</v>
      </c>
      <c r="M80" s="204">
        <v>0.36642513950097549</v>
      </c>
      <c r="N80" s="204">
        <v>0.27977828683778894</v>
      </c>
      <c r="O80" s="204">
        <v>0.3428262391757898</v>
      </c>
      <c r="P80" s="204">
        <v>0.43997882353495127</v>
      </c>
      <c r="Q80" s="204">
        <v>0.52860365787470354</v>
      </c>
    </row>
    <row r="81" spans="1:17" x14ac:dyDescent="0.25">
      <c r="A81" s="152" t="s">
        <v>166</v>
      </c>
      <c r="B81" s="151">
        <v>0.21943336386198919</v>
      </c>
      <c r="C81" s="151">
        <v>0.19334482799808561</v>
      </c>
      <c r="D81" s="151">
        <v>5.9204250779221507E-2</v>
      </c>
      <c r="E81" s="151">
        <v>6.6566607510374395E-2</v>
      </c>
      <c r="F81" s="151">
        <v>0.10161893285672545</v>
      </c>
      <c r="G81" s="151">
        <v>7.0802217875725992E-2</v>
      </c>
      <c r="H81" s="151">
        <v>8.0634898176366029E-2</v>
      </c>
      <c r="I81" s="151">
        <v>0.13263884879834487</v>
      </c>
      <c r="J81" s="151">
        <v>0.15344650997846737</v>
      </c>
      <c r="K81" s="151">
        <v>0.11078781415642294</v>
      </c>
      <c r="L81" s="151">
        <v>9.2582942709320021E-2</v>
      </c>
      <c r="M81" s="151">
        <v>0.10598317560578115</v>
      </c>
      <c r="N81" s="151">
        <v>8.9712487077725112E-2</v>
      </c>
      <c r="O81" s="151">
        <v>8.7659337512010133E-2</v>
      </c>
      <c r="P81" s="151">
        <v>0.12841263535727898</v>
      </c>
      <c r="Q81" s="151">
        <v>0.14920387801421348</v>
      </c>
    </row>
    <row r="82" spans="1:17" x14ac:dyDescent="0.25">
      <c r="A82" s="154" t="s">
        <v>30</v>
      </c>
      <c r="B82" s="153">
        <v>6.7307028944507324E-2</v>
      </c>
      <c r="C82" s="153">
        <v>6.7373256422033193E-2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3.9157305368926455E-2</v>
      </c>
      <c r="J82" s="153">
        <v>5.7106527219425204E-2</v>
      </c>
      <c r="K82" s="153">
        <v>3.7400432173494196E-2</v>
      </c>
      <c r="L82" s="153">
        <v>1.8423506919029477E-2</v>
      </c>
      <c r="M82" s="153">
        <v>3.6049685300590065E-2</v>
      </c>
      <c r="N82" s="153">
        <v>3.8676300105115385E-2</v>
      </c>
      <c r="O82" s="153">
        <v>1.9142299102291517E-2</v>
      </c>
      <c r="P82" s="153">
        <v>4.4751344087348453E-2</v>
      </c>
      <c r="Q82" s="153">
        <v>4.7328011199822634E-2</v>
      </c>
    </row>
    <row r="83" spans="1:17" x14ac:dyDescent="0.25">
      <c r="A83" s="154" t="s">
        <v>125</v>
      </c>
      <c r="B83" s="153">
        <v>1.7057097554311208E-2</v>
      </c>
      <c r="C83" s="153">
        <v>1.9696848424713198E-2</v>
      </c>
      <c r="D83" s="153">
        <v>7.2720237671687104E-3</v>
      </c>
      <c r="E83" s="153">
        <v>8.173704329962667E-3</v>
      </c>
      <c r="F83" s="153">
        <v>6.0904494431968468E-3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7.9087436604669423E-2</v>
      </c>
      <c r="C84" s="153">
        <v>6.7096951334551527E-2</v>
      </c>
      <c r="D84" s="153">
        <v>0</v>
      </c>
      <c r="E84" s="153">
        <v>0</v>
      </c>
      <c r="F84" s="153">
        <v>4.7243909214469727E-2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5.5981800758501232E-2</v>
      </c>
      <c r="C85" s="153">
        <v>3.9177771816787693E-2</v>
      </c>
      <c r="D85" s="153">
        <v>5.1932227012052794E-2</v>
      </c>
      <c r="E85" s="153">
        <v>5.8392903180411723E-2</v>
      </c>
      <c r="F85" s="153">
        <v>4.8284574199058877E-2</v>
      </c>
      <c r="G85" s="153">
        <v>7.0802217875725992E-2</v>
      </c>
      <c r="H85" s="153">
        <v>8.0634898176366029E-2</v>
      </c>
      <c r="I85" s="153">
        <v>9.3481543429418404E-2</v>
      </c>
      <c r="J85" s="153">
        <v>9.6339982759042167E-2</v>
      </c>
      <c r="K85" s="153">
        <v>7.338738198292874E-2</v>
      </c>
      <c r="L85" s="153">
        <v>7.4159435790290551E-2</v>
      </c>
      <c r="M85" s="153">
        <v>6.9933490305191082E-2</v>
      </c>
      <c r="N85" s="153">
        <v>5.1036186972609733E-2</v>
      </c>
      <c r="O85" s="153">
        <v>6.8517038409718622E-2</v>
      </c>
      <c r="P85" s="153">
        <v>8.3661291269930535E-2</v>
      </c>
      <c r="Q85" s="153">
        <v>0.10187586681439086</v>
      </c>
    </row>
    <row r="86" spans="1:17" x14ac:dyDescent="0.25">
      <c r="A86" s="152" t="s">
        <v>165</v>
      </c>
      <c r="B86" s="151">
        <v>0.27726998435690359</v>
      </c>
      <c r="C86" s="151">
        <v>0.22533476745149983</v>
      </c>
      <c r="D86" s="151">
        <v>0.22272861528747984</v>
      </c>
      <c r="E86" s="151">
        <v>0.25042526529641579</v>
      </c>
      <c r="F86" s="151">
        <v>0.20437932666543956</v>
      </c>
      <c r="G86" s="151">
        <v>0.2636772251923587</v>
      </c>
      <c r="H86" s="151">
        <v>0.30029548286370805</v>
      </c>
      <c r="I86" s="151">
        <v>0.34813816173714424</v>
      </c>
      <c r="J86" s="151">
        <v>0.35878338406815702</v>
      </c>
      <c r="K86" s="151">
        <v>0.27330473290194157</v>
      </c>
      <c r="L86" s="151">
        <v>0.27617996777073717</v>
      </c>
      <c r="M86" s="151">
        <v>0.26044196389519436</v>
      </c>
      <c r="N86" s="151">
        <v>0.19006579976006382</v>
      </c>
      <c r="O86" s="151">
        <v>0.2551669016637797</v>
      </c>
      <c r="P86" s="151">
        <v>0.31156618817767229</v>
      </c>
      <c r="Q86" s="151">
        <v>0.37939977986049006</v>
      </c>
    </row>
    <row r="87" spans="1:17" x14ac:dyDescent="0.25">
      <c r="A87" s="156" t="s">
        <v>148</v>
      </c>
      <c r="B87" s="206">
        <v>0.72959943336021582</v>
      </c>
      <c r="C87" s="206">
        <v>0.64378137756370069</v>
      </c>
      <c r="D87" s="206">
        <v>0.42683847160937716</v>
      </c>
      <c r="E87" s="206">
        <v>0.47755465351770654</v>
      </c>
      <c r="F87" s="206">
        <v>0.47640419548370339</v>
      </c>
      <c r="G87" s="206">
        <v>0.50719843924143526</v>
      </c>
      <c r="H87" s="206">
        <v>0.57573254805940977</v>
      </c>
      <c r="I87" s="206">
        <v>0.7156072943863947</v>
      </c>
      <c r="J87" s="206">
        <v>0.7475412824965233</v>
      </c>
      <c r="K87" s="206">
        <v>0.57280174121602867</v>
      </c>
      <c r="L87" s="206">
        <v>0.57585659424582891</v>
      </c>
      <c r="M87" s="206">
        <v>0.55132475262236502</v>
      </c>
      <c r="N87" s="206">
        <v>0.44421798069099977</v>
      </c>
      <c r="O87" s="206">
        <v>0.53033596115093273</v>
      </c>
      <c r="P87" s="206">
        <v>0.67653016689753964</v>
      </c>
      <c r="Q87" s="206">
        <v>0.78528566218266527</v>
      </c>
    </row>
    <row r="88" spans="1:17" x14ac:dyDescent="0.25">
      <c r="A88" s="152" t="s">
        <v>164</v>
      </c>
      <c r="B88" s="151">
        <v>0.50900384269306842</v>
      </c>
      <c r="C88" s="151">
        <v>0.32909114386667004</v>
      </c>
      <c r="D88" s="151">
        <v>9.7601527530925769E-2</v>
      </c>
      <c r="E88" s="151">
        <v>0.11903848595500584</v>
      </c>
      <c r="F88" s="151">
        <v>0.16459089957619741</v>
      </c>
      <c r="G88" s="151">
        <v>0.11378031164741964</v>
      </c>
      <c r="H88" s="151">
        <v>0.1374664153661197</v>
      </c>
      <c r="I88" s="151">
        <v>0.26614645232549816</v>
      </c>
      <c r="J88" s="151">
        <v>0.36365842614038429</v>
      </c>
      <c r="K88" s="151">
        <v>0.21538742849821374</v>
      </c>
      <c r="L88" s="151">
        <v>7.8462955473306686E-2</v>
      </c>
      <c r="M88" s="151">
        <v>0.18574487210934726</v>
      </c>
      <c r="N88" s="151">
        <v>5.8818428053594114E-2</v>
      </c>
      <c r="O88" s="151">
        <v>9.6149151906838745E-2</v>
      </c>
      <c r="P88" s="151">
        <v>0.16456514605077399</v>
      </c>
      <c r="Q88" s="151">
        <v>0.30399805147599701</v>
      </c>
    </row>
    <row r="89" spans="1:17" x14ac:dyDescent="0.25">
      <c r="A89" s="154" t="s">
        <v>30</v>
      </c>
      <c r="B89" s="205">
        <v>0.12794959796807423</v>
      </c>
      <c r="C89" s="205">
        <v>0.12807549535586205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5.9549934775436145E-2</v>
      </c>
      <c r="J89" s="205">
        <v>8.6846884358571838E-2</v>
      </c>
      <c r="K89" s="205">
        <v>5.6878104239320493E-2</v>
      </c>
      <c r="L89" s="205">
        <v>2.8018236316986918E-2</v>
      </c>
      <c r="M89" s="205">
        <v>5.4823905478151455E-2</v>
      </c>
      <c r="N89" s="205">
        <v>5.8818428053594114E-2</v>
      </c>
      <c r="O89" s="205">
        <v>2.9111366378595169E-2</v>
      </c>
      <c r="P89" s="205">
        <v>6.8057278109578012E-2</v>
      </c>
      <c r="Q89" s="205">
        <v>7.197584086664692E-2</v>
      </c>
    </row>
    <row r="90" spans="1:17" x14ac:dyDescent="0.25">
      <c r="A90" s="154" t="s">
        <v>125</v>
      </c>
      <c r="B90" s="205">
        <v>8.898928620091788E-2</v>
      </c>
      <c r="C90" s="205">
        <v>6.725096048979412E-2</v>
      </c>
      <c r="D90" s="205">
        <v>1.1988338988759957E-2</v>
      </c>
      <c r="E90" s="205">
        <v>1.4616718869607288E-2</v>
      </c>
      <c r="F90" s="205">
        <v>1.8435533182924697E-2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0.29206495852407632</v>
      </c>
      <c r="C92" s="205">
        <v>0.13376468802101385</v>
      </c>
      <c r="D92" s="205">
        <v>8.5613188542165819E-2</v>
      </c>
      <c r="E92" s="205">
        <v>0.10442176708539855</v>
      </c>
      <c r="F92" s="205">
        <v>0.1461553663932727</v>
      </c>
      <c r="G92" s="205">
        <v>0.11378031164741964</v>
      </c>
      <c r="H92" s="205">
        <v>0.1374664153661197</v>
      </c>
      <c r="I92" s="205">
        <v>0.206596517550062</v>
      </c>
      <c r="J92" s="205">
        <v>0.27681154178181244</v>
      </c>
      <c r="K92" s="205">
        <v>0.15850932425889325</v>
      </c>
      <c r="L92" s="205">
        <v>5.0444719156319769E-2</v>
      </c>
      <c r="M92" s="205">
        <v>0.13092096663119579</v>
      </c>
      <c r="N92" s="205">
        <v>0</v>
      </c>
      <c r="O92" s="205">
        <v>6.7037785528243576E-2</v>
      </c>
      <c r="P92" s="205">
        <v>9.6507867941195979E-2</v>
      </c>
      <c r="Q92" s="205">
        <v>0.2320222106093501</v>
      </c>
    </row>
    <row r="93" spans="1:17" x14ac:dyDescent="0.25">
      <c r="A93" s="152" t="s">
        <v>163</v>
      </c>
      <c r="B93" s="151">
        <v>0.22059559066714743</v>
      </c>
      <c r="C93" s="151">
        <v>0.31469023369703064</v>
      </c>
      <c r="D93" s="151">
        <v>0.32923694407845139</v>
      </c>
      <c r="E93" s="151">
        <v>0.35851616756270072</v>
      </c>
      <c r="F93" s="151">
        <v>0.31181329590750595</v>
      </c>
      <c r="G93" s="151">
        <v>0.39341812759401557</v>
      </c>
      <c r="H93" s="151">
        <v>0.43826613269329012</v>
      </c>
      <c r="I93" s="151">
        <v>0.44946084206089654</v>
      </c>
      <c r="J93" s="151">
        <v>0.38388285635613895</v>
      </c>
      <c r="K93" s="151">
        <v>0.35741431271781487</v>
      </c>
      <c r="L93" s="151">
        <v>0.49739363877252218</v>
      </c>
      <c r="M93" s="151">
        <v>0.36557988051301776</v>
      </c>
      <c r="N93" s="151">
        <v>0.38539955263740566</v>
      </c>
      <c r="O93" s="151">
        <v>0.43418680924409403</v>
      </c>
      <c r="P93" s="151">
        <v>0.51196502084676565</v>
      </c>
      <c r="Q93" s="151">
        <v>0.48128761070666826</v>
      </c>
    </row>
    <row r="94" spans="1:17" x14ac:dyDescent="0.25">
      <c r="A94" s="156" t="s">
        <v>147</v>
      </c>
      <c r="B94" s="206">
        <v>0.4904224771536656</v>
      </c>
      <c r="C94" s="206">
        <v>0.41574082405984064</v>
      </c>
      <c r="D94" s="206">
        <v>0.26084058333350874</v>
      </c>
      <c r="E94" s="206">
        <v>0.29254195074644906</v>
      </c>
      <c r="F94" s="206">
        <v>0.29439696726440451</v>
      </c>
      <c r="G94" s="206">
        <v>0.30932337455561498</v>
      </c>
      <c r="H94" s="206">
        <v>0.35345561514874224</v>
      </c>
      <c r="I94" s="206">
        <v>0.44630745240500458</v>
      </c>
      <c r="J94" s="206">
        <v>0.49757898499027636</v>
      </c>
      <c r="K94" s="206">
        <v>0.35713768559572706</v>
      </c>
      <c r="L94" s="206">
        <v>0.34197843659755445</v>
      </c>
      <c r="M94" s="206">
        <v>0.34309406208397408</v>
      </c>
      <c r="N94" s="206">
        <v>0.29897814285701918</v>
      </c>
      <c r="O94" s="206">
        <v>0.35315219462827341</v>
      </c>
      <c r="P94" s="206">
        <v>0.45707117957067062</v>
      </c>
      <c r="Q94" s="206">
        <v>0.54652691173511403</v>
      </c>
    </row>
    <row r="95" spans="1:17" x14ac:dyDescent="0.25">
      <c r="A95" s="152" t="s">
        <v>162</v>
      </c>
      <c r="B95" s="151">
        <v>0.16093422388665979</v>
      </c>
      <c r="C95" s="151">
        <v>0.13079162470806877</v>
      </c>
      <c r="D95" s="151">
        <v>7.6617935846932383E-2</v>
      </c>
      <c r="E95" s="151">
        <v>8.6555623927799613E-2</v>
      </c>
      <c r="F95" s="151">
        <v>9.0486501577319925E-2</v>
      </c>
      <c r="G95" s="151">
        <v>9.1440327377128414E-2</v>
      </c>
      <c r="H95" s="151">
        <v>0.10448230718701369</v>
      </c>
      <c r="I95" s="151">
        <v>0.13816826728402079</v>
      </c>
      <c r="J95" s="151">
        <v>0.1518137132741875</v>
      </c>
      <c r="K95" s="151">
        <v>0.11082452367209755</v>
      </c>
      <c r="L95" s="151">
        <v>9.9401665658345323E-2</v>
      </c>
      <c r="M95" s="151">
        <v>0.10480497012197149</v>
      </c>
      <c r="N95" s="151">
        <v>5.3217981038023339E-2</v>
      </c>
      <c r="O95" s="151">
        <v>9.3606068135660525E-2</v>
      </c>
      <c r="P95" s="151">
        <v>0.12300970398186997</v>
      </c>
      <c r="Q95" s="151">
        <v>0.15261708935713408</v>
      </c>
    </row>
    <row r="96" spans="1:17" x14ac:dyDescent="0.25">
      <c r="A96" s="154" t="s">
        <v>30</v>
      </c>
      <c r="B96" s="153">
        <v>3.1706262222572709E-2</v>
      </c>
      <c r="C96" s="153">
        <v>3.173745994146928E-2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1.4756637592547946E-2</v>
      </c>
      <c r="J96" s="153">
        <v>2.1520896762593954E-2</v>
      </c>
      <c r="K96" s="153">
        <v>1.4094550638484233E-2</v>
      </c>
      <c r="L96" s="153">
        <v>6.9429960061465632E-3</v>
      </c>
      <c r="M96" s="153">
        <v>1.3585514536665726E-2</v>
      </c>
      <c r="N96" s="153">
        <v>1.4575368215319526E-2</v>
      </c>
      <c r="O96" s="153">
        <v>7.2138766413899508E-3</v>
      </c>
      <c r="P96" s="153">
        <v>1.6864780664924483E-2</v>
      </c>
      <c r="Q96" s="153">
        <v>1.7835811291704844E-2</v>
      </c>
    </row>
    <row r="97" spans="1:17" x14ac:dyDescent="0.25">
      <c r="A97" s="154" t="s">
        <v>125</v>
      </c>
      <c r="B97" s="153">
        <v>3.0179178489367412E-2</v>
      </c>
      <c r="C97" s="153">
        <v>3.3139149963789853E-2</v>
      </c>
      <c r="D97" s="153">
        <v>9.4109365989282108E-3</v>
      </c>
      <c r="E97" s="153">
        <v>1.0628152831297805E-2</v>
      </c>
      <c r="F97" s="153">
        <v>1.013523169707917E-2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9.9048783174719657E-2</v>
      </c>
      <c r="C98" s="153">
        <v>6.5915014802809646E-2</v>
      </c>
      <c r="D98" s="153">
        <v>6.7206999248004176E-2</v>
      </c>
      <c r="E98" s="153">
        <v>7.5927471096501803E-2</v>
      </c>
      <c r="F98" s="153">
        <v>8.0351269880240758E-2</v>
      </c>
      <c r="G98" s="153">
        <v>9.1440327377128414E-2</v>
      </c>
      <c r="H98" s="153">
        <v>0.10448230718701369</v>
      </c>
      <c r="I98" s="153">
        <v>0.12341162969147283</v>
      </c>
      <c r="J98" s="153">
        <v>0.13029281651159355</v>
      </c>
      <c r="K98" s="153">
        <v>9.6729973033613317E-2</v>
      </c>
      <c r="L98" s="153">
        <v>9.2458669652198761E-2</v>
      </c>
      <c r="M98" s="153">
        <v>9.1219455585305767E-2</v>
      </c>
      <c r="N98" s="153">
        <v>3.8642612822703815E-2</v>
      </c>
      <c r="O98" s="153">
        <v>8.6392191494270576E-2</v>
      </c>
      <c r="P98" s="153">
        <v>0.10614492331694549</v>
      </c>
      <c r="Q98" s="153">
        <v>0.13478127806542925</v>
      </c>
    </row>
    <row r="99" spans="1:17" x14ac:dyDescent="0.25">
      <c r="A99" s="152" t="s">
        <v>161</v>
      </c>
      <c r="B99" s="151">
        <v>0.3188620502992433</v>
      </c>
      <c r="C99" s="151">
        <v>0.26979040907348883</v>
      </c>
      <c r="D99" s="151">
        <v>0.16838722307415077</v>
      </c>
      <c r="E99" s="151">
        <v>0.18869569681194825</v>
      </c>
      <c r="F99" s="151">
        <v>0.18891191205407951</v>
      </c>
      <c r="G99" s="151">
        <v>0.19890430219314309</v>
      </c>
      <c r="H99" s="151">
        <v>0.22778489482337355</v>
      </c>
      <c r="I99" s="151">
        <v>0.28640955259707646</v>
      </c>
      <c r="J99" s="151">
        <v>0.32722885770463472</v>
      </c>
      <c r="K99" s="151">
        <v>0.22906330402766911</v>
      </c>
      <c r="L99" s="151">
        <v>0.21857987544458166</v>
      </c>
      <c r="M99" s="151">
        <v>0.22066179507463066</v>
      </c>
      <c r="N99" s="151">
        <v>0.19822723292856417</v>
      </c>
      <c r="O99" s="151">
        <v>0.23857694396572149</v>
      </c>
      <c r="P99" s="151">
        <v>0.30927376651894473</v>
      </c>
      <c r="Q99" s="151">
        <v>0.37058609464263975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2.2047098392462602E-2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4.7024970793690928E-3</v>
      </c>
      <c r="C103" s="87">
        <v>4.8032741126311515E-3</v>
      </c>
      <c r="D103" s="87">
        <v>3.9317123779945718E-3</v>
      </c>
      <c r="E103" s="87">
        <v>3.9130012965930298E-3</v>
      </c>
      <c r="F103" s="87">
        <v>6.1606750553269728E-4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0.15715533765899678</v>
      </c>
      <c r="C104" s="87">
        <v>0.11274163425902692</v>
      </c>
      <c r="D104" s="87">
        <v>0</v>
      </c>
      <c r="E104" s="87">
        <v>0</v>
      </c>
      <c r="F104" s="87">
        <v>4.2516827836451568E-2</v>
      </c>
      <c r="G104" s="87">
        <v>0</v>
      </c>
      <c r="H104" s="87">
        <v>0</v>
      </c>
      <c r="I104" s="87">
        <v>6.2278263739399542E-2</v>
      </c>
      <c r="J104" s="87">
        <v>0</v>
      </c>
      <c r="K104" s="87">
        <v>3.1173662401147197E-2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1.5497690535331265E-2</v>
      </c>
      <c r="C106" s="87">
        <v>9.6022180093436015E-3</v>
      </c>
      <c r="D106" s="87">
        <v>2.8203399918746364E-2</v>
      </c>
      <c r="E106" s="87">
        <v>2.8065773664698326E-2</v>
      </c>
      <c r="F106" s="87">
        <v>4.888323163795073E-3</v>
      </c>
      <c r="G106" s="87">
        <v>3.3764620756294911E-2</v>
      </c>
      <c r="H106" s="87">
        <v>4.6409615666433909E-2</v>
      </c>
      <c r="I106" s="87">
        <v>1.7614468089322446E-2</v>
      </c>
      <c r="J106" s="87">
        <v>0.14829288839234669</v>
      </c>
      <c r="K106" s="87">
        <v>1.0005617987914439E-2</v>
      </c>
      <c r="L106" s="87">
        <v>1.7716015261172245E-2</v>
      </c>
      <c r="M106" s="87">
        <v>2.5086174326986906E-2</v>
      </c>
      <c r="N106" s="87">
        <v>0.19822723292856417</v>
      </c>
      <c r="O106" s="87">
        <v>0.23857694396572149</v>
      </c>
      <c r="P106" s="87">
        <v>0.30927376651894473</v>
      </c>
      <c r="Q106" s="87">
        <v>0.37058609464263975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0.14150652502554614</v>
      </c>
      <c r="C108" s="87">
        <v>0.14264328269248719</v>
      </c>
      <c r="D108" s="87">
        <v>0.13625211077740984</v>
      </c>
      <c r="E108" s="87">
        <v>0.15671692185065689</v>
      </c>
      <c r="F108" s="87">
        <v>0.14089069354830017</v>
      </c>
      <c r="G108" s="87">
        <v>0.16513968143684818</v>
      </c>
      <c r="H108" s="87">
        <v>0.18137527915693963</v>
      </c>
      <c r="I108" s="87">
        <v>0.18446972237589188</v>
      </c>
      <c r="J108" s="87">
        <v>0.17893596931228806</v>
      </c>
      <c r="K108" s="87">
        <v>0.18788402363860748</v>
      </c>
      <c r="L108" s="87">
        <v>0.2008638601834094</v>
      </c>
      <c r="M108" s="87">
        <v>0.19557562074764376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1.0626202967762538E-2</v>
      </c>
      <c r="C110" s="148">
        <v>1.5158790278283063E-2</v>
      </c>
      <c r="D110" s="148">
        <v>1.5835424412425598E-2</v>
      </c>
      <c r="E110" s="148">
        <v>1.7290630006701162E-2</v>
      </c>
      <c r="F110" s="148">
        <v>1.4998553633005073E-2</v>
      </c>
      <c r="G110" s="148">
        <v>1.8978744985343472E-2</v>
      </c>
      <c r="H110" s="148">
        <v>2.1188413138354994E-2</v>
      </c>
      <c r="I110" s="148">
        <v>2.1729632523907364E-2</v>
      </c>
      <c r="J110" s="148">
        <v>1.8536414011454175E-2</v>
      </c>
      <c r="K110" s="148">
        <v>1.7249857895960379E-2</v>
      </c>
      <c r="L110" s="148">
        <v>2.3996895494627451E-2</v>
      </c>
      <c r="M110" s="148">
        <v>1.7627296887371954E-2</v>
      </c>
      <c r="N110" s="148">
        <v>4.7532928890431661E-2</v>
      </c>
      <c r="O110" s="148">
        <v>2.0969182526891374E-2</v>
      </c>
      <c r="P110" s="148">
        <v>2.4787709069855873E-2</v>
      </c>
      <c r="Q110" s="148">
        <v>2.3323727735340149E-2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12.626533172998808</v>
      </c>
      <c r="C112" s="96">
        <v>10.843004892860014</v>
      </c>
      <c r="D112" s="96">
        <v>7.494406464206544</v>
      </c>
      <c r="E112" s="96">
        <v>7.4313898901445947</v>
      </c>
      <c r="F112" s="96">
        <v>8.4202039134033875</v>
      </c>
      <c r="G112" s="96">
        <v>7.6821011624502971</v>
      </c>
      <c r="H112" s="96">
        <v>8.0017828105446966</v>
      </c>
      <c r="I112" s="96">
        <v>10.07017333134508</v>
      </c>
      <c r="J112" s="96">
        <v>11.257635376118797</v>
      </c>
      <c r="K112" s="96">
        <v>8.8071226733677754</v>
      </c>
      <c r="L112" s="96">
        <v>8.6676342975397578</v>
      </c>
      <c r="M112" s="96">
        <v>8.7929929754810168</v>
      </c>
      <c r="N112" s="96">
        <v>6.9000273534557479</v>
      </c>
      <c r="O112" s="96">
        <v>8.2763598797445024</v>
      </c>
      <c r="P112" s="96">
        <v>9.2285716009167658</v>
      </c>
      <c r="Q112" s="96">
        <v>10.322701789678179</v>
      </c>
    </row>
    <row r="113" spans="1:17" x14ac:dyDescent="0.25">
      <c r="A113" s="132" t="s">
        <v>83</v>
      </c>
      <c r="B113" s="160">
        <v>1.9048185069690096E-2</v>
      </c>
      <c r="C113" s="160">
        <v>1.6160280336574576E-2</v>
      </c>
      <c r="D113" s="160">
        <v>1.0629913082531219E-2</v>
      </c>
      <c r="E113" s="160">
        <v>1.0565048594710932E-2</v>
      </c>
      <c r="F113" s="160">
        <v>1.212531014415716E-2</v>
      </c>
      <c r="G113" s="160">
        <v>1.0871188911264543E-2</v>
      </c>
      <c r="H113" s="160">
        <v>1.1314958637031388E-2</v>
      </c>
      <c r="I113" s="160">
        <v>1.4539555956892358E-2</v>
      </c>
      <c r="J113" s="160">
        <v>1.6083173155381363E-2</v>
      </c>
      <c r="K113" s="160">
        <v>1.2743620253169736E-2</v>
      </c>
      <c r="L113" s="160">
        <v>1.2296853024115487E-2</v>
      </c>
      <c r="M113" s="160">
        <v>1.2658601940003919E-2</v>
      </c>
      <c r="N113" s="160">
        <v>9.2072771230799488E-3</v>
      </c>
      <c r="O113" s="160">
        <v>1.1210767754195404E-2</v>
      </c>
      <c r="P113" s="160">
        <v>1.2588825479079272E-2</v>
      </c>
      <c r="Q113" s="160">
        <v>1.4185700635610313E-2</v>
      </c>
    </row>
    <row r="114" spans="1:17" x14ac:dyDescent="0.25">
      <c r="A114" s="76" t="s">
        <v>82</v>
      </c>
      <c r="B114" s="159">
        <v>2.4705486885148544E-3</v>
      </c>
      <c r="C114" s="159">
        <v>2.0959875833570043E-3</v>
      </c>
      <c r="D114" s="159">
        <v>1.3786992161716573E-3</v>
      </c>
      <c r="E114" s="159">
        <v>1.3702862952172826E-3</v>
      </c>
      <c r="F114" s="159">
        <v>1.5726521432296596E-3</v>
      </c>
      <c r="G114" s="159">
        <v>1.4099926795681228E-3</v>
      </c>
      <c r="H114" s="159">
        <v>1.4675495916825698E-3</v>
      </c>
      <c r="I114" s="159">
        <v>1.8857797091674923E-3</v>
      </c>
      <c r="J114" s="159">
        <v>2.0859867856602679E-3</v>
      </c>
      <c r="K114" s="159">
        <v>1.6528469346666242E-3</v>
      </c>
      <c r="L114" s="159">
        <v>1.5949012465197928E-3</v>
      </c>
      <c r="M114" s="159">
        <v>1.6418200635330707E-3</v>
      </c>
      <c r="N114" s="159">
        <v>1.1941834005704604E-3</v>
      </c>
      <c r="O114" s="159">
        <v>1.4540360391837944E-3</v>
      </c>
      <c r="P114" s="159">
        <v>1.6327700599030187E-3</v>
      </c>
      <c r="Q114" s="159">
        <v>1.8398846909954763E-3</v>
      </c>
    </row>
    <row r="115" spans="1:17" x14ac:dyDescent="0.25">
      <c r="A115" s="76" t="s">
        <v>81</v>
      </c>
      <c r="B115" s="159">
        <v>0.34643183196207006</v>
      </c>
      <c r="C115" s="159">
        <v>0.29390913105566718</v>
      </c>
      <c r="D115" s="159">
        <v>0.19332761884168201</v>
      </c>
      <c r="E115" s="159">
        <v>0.19214791992219701</v>
      </c>
      <c r="F115" s="159">
        <v>0.22052460068926547</v>
      </c>
      <c r="G115" s="159">
        <v>0.1977157338799623</v>
      </c>
      <c r="H115" s="159">
        <v>0.2057866318948782</v>
      </c>
      <c r="I115" s="159">
        <v>0.26443280489101195</v>
      </c>
      <c r="J115" s="159">
        <v>0.29250677267136621</v>
      </c>
      <c r="K115" s="159">
        <v>0.2317698874712979</v>
      </c>
      <c r="L115" s="159">
        <v>0.22364447347224126</v>
      </c>
      <c r="M115" s="159">
        <v>0.23022364829561787</v>
      </c>
      <c r="N115" s="159">
        <v>0.16745395267114227</v>
      </c>
      <c r="O115" s="159">
        <v>0.20389169868824683</v>
      </c>
      <c r="P115" s="159">
        <v>0.22895461467915962</v>
      </c>
      <c r="Q115" s="159">
        <v>0.25799719190464254</v>
      </c>
    </row>
    <row r="116" spans="1:17" x14ac:dyDescent="0.25">
      <c r="A116" s="76" t="s">
        <v>80</v>
      </c>
      <c r="B116" s="159">
        <v>6.308305491953145E-3</v>
      </c>
      <c r="C116" s="159">
        <v>5.3519001850171758E-3</v>
      </c>
      <c r="D116" s="159">
        <v>3.5203741895713982E-3</v>
      </c>
      <c r="E116" s="159">
        <v>3.498892615171926E-3</v>
      </c>
      <c r="F116" s="159">
        <v>4.0156141015101057E-3</v>
      </c>
      <c r="G116" s="159">
        <v>3.6002790009697239E-3</v>
      </c>
      <c r="H116" s="159">
        <v>3.7472449711120461E-3</v>
      </c>
      <c r="I116" s="159">
        <v>4.8151548484989797E-3</v>
      </c>
      <c r="J116" s="159">
        <v>5.3263641219848936E-3</v>
      </c>
      <c r="K116" s="159">
        <v>4.2203836920061948E-3</v>
      </c>
      <c r="L116" s="159">
        <v>4.0724250201245246E-3</v>
      </c>
      <c r="M116" s="159">
        <v>4.1922276503729211E-3</v>
      </c>
      <c r="N116" s="159">
        <v>3.0492310227435626E-3</v>
      </c>
      <c r="O116" s="159">
        <v>3.712739430767862E-3</v>
      </c>
      <c r="P116" s="159">
        <v>4.1691193474007703E-3</v>
      </c>
      <c r="Q116" s="159">
        <v>4.6979663888933269E-3</v>
      </c>
    </row>
    <row r="117" spans="1:17" x14ac:dyDescent="0.25">
      <c r="A117" s="129" t="s">
        <v>79</v>
      </c>
      <c r="B117" s="158">
        <v>1.9906661492648629E-2</v>
      </c>
      <c r="C117" s="158">
        <v>1.6888602725641716E-2</v>
      </c>
      <c r="D117" s="158">
        <v>1.1108989158601706E-2</v>
      </c>
      <c r="E117" s="158">
        <v>1.1041201314394587E-2</v>
      </c>
      <c r="F117" s="158">
        <v>1.2671781781309741E-2</v>
      </c>
      <c r="G117" s="158">
        <v>1.2070928394047489E-2</v>
      </c>
      <c r="H117" s="158">
        <v>1.2563672345688977E-2</v>
      </c>
      <c r="I117" s="158">
        <v>1.6144134764785288E-2</v>
      </c>
      <c r="J117" s="158">
        <v>1.7858104857925133E-2</v>
      </c>
      <c r="K117" s="158">
        <v>1.4150000410493455E-2</v>
      </c>
      <c r="L117" s="158">
        <v>1.3653928152459853E-2</v>
      </c>
      <c r="M117" s="158">
        <v>1.4055599514806335E-2</v>
      </c>
      <c r="N117" s="158">
        <v>1.0223388054795718E-2</v>
      </c>
      <c r="O117" s="158">
        <v>1.2447983004229505E-2</v>
      </c>
      <c r="P117" s="158">
        <v>1.3978122555268015E-2</v>
      </c>
      <c r="Q117" s="158">
        <v>1.5751228130569568E-2</v>
      </c>
    </row>
    <row r="118" spans="1:17" x14ac:dyDescent="0.25">
      <c r="A118" s="92" t="s">
        <v>125</v>
      </c>
      <c r="B118" s="91">
        <v>3.2527241382791883E-3</v>
      </c>
      <c r="C118" s="91">
        <v>2.7595770274080949E-3</v>
      </c>
      <c r="D118" s="91">
        <v>1.8151952401164681E-3</v>
      </c>
      <c r="E118" s="91">
        <v>1.8041187892904053E-3</v>
      </c>
      <c r="F118" s="91">
        <v>2.0705536430754125E-3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5.4129453809827408E-3</v>
      </c>
      <c r="C119" s="91">
        <v>4.5922860620689447E-3</v>
      </c>
      <c r="D119" s="91">
        <v>3.0207150292703199E-3</v>
      </c>
      <c r="E119" s="91">
        <v>3.0022824107057643E-3</v>
      </c>
      <c r="F119" s="91">
        <v>3.4456637888423507E-3</v>
      </c>
      <c r="G119" s="91">
        <v>3.0892786681632964E-3</v>
      </c>
      <c r="H119" s="91">
        <v>3.2153852383441949E-3</v>
      </c>
      <c r="I119" s="91">
        <v>4.1317228896328145E-3</v>
      </c>
      <c r="J119" s="91">
        <v>4.5703744227839731E-3</v>
      </c>
      <c r="K119" s="91">
        <v>3.6213697070886083E-3</v>
      </c>
      <c r="L119" s="91">
        <v>3.4944113328374184E-3</v>
      </c>
      <c r="M119" s="91">
        <v>3.5972099520323588E-3</v>
      </c>
      <c r="N119" s="91">
        <v>2.616442878545306E-3</v>
      </c>
      <c r="O119" s="91">
        <v>3.1857771913872709E-3</v>
      </c>
      <c r="P119" s="91">
        <v>3.5773814922351885E-3</v>
      </c>
      <c r="Q119" s="91">
        <v>4.0311674025949639E-3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1.1240991973386698E-2</v>
      </c>
      <c r="C121" s="157">
        <v>9.5367396361646772E-3</v>
      </c>
      <c r="D121" s="157">
        <v>6.2730788892149184E-3</v>
      </c>
      <c r="E121" s="157">
        <v>6.2348001143984174E-3</v>
      </c>
      <c r="F121" s="157">
        <v>7.1555643493919777E-3</v>
      </c>
      <c r="G121" s="157">
        <v>8.9816497258841926E-3</v>
      </c>
      <c r="H121" s="157">
        <v>9.3482871073447826E-3</v>
      </c>
      <c r="I121" s="157">
        <v>1.2012411875152474E-2</v>
      </c>
      <c r="J121" s="157">
        <v>1.3287730435141162E-2</v>
      </c>
      <c r="K121" s="157">
        <v>1.0528630703404845E-2</v>
      </c>
      <c r="L121" s="157">
        <v>1.0159516819622435E-2</v>
      </c>
      <c r="M121" s="157">
        <v>1.0458389562773977E-2</v>
      </c>
      <c r="N121" s="157">
        <v>7.6069451762504122E-3</v>
      </c>
      <c r="O121" s="157">
        <v>9.2622058128422335E-3</v>
      </c>
      <c r="P121" s="157">
        <v>1.0400741063032825E-2</v>
      </c>
      <c r="Q121" s="157">
        <v>1.1720060727974605E-2</v>
      </c>
    </row>
    <row r="122" spans="1:17" x14ac:dyDescent="0.25">
      <c r="A122" s="156" t="s">
        <v>146</v>
      </c>
      <c r="B122" s="206">
        <v>4.3192553971942891</v>
      </c>
      <c r="C122" s="206">
        <v>3.6983987850362983</v>
      </c>
      <c r="D122" s="206">
        <v>2.5999536546782895</v>
      </c>
      <c r="E122" s="206">
        <v>2.5840916213911185</v>
      </c>
      <c r="F122" s="206">
        <v>2.9550826825294427</v>
      </c>
      <c r="G122" s="206">
        <v>2.6688726051407685</v>
      </c>
      <c r="H122" s="206">
        <v>2.7778178984069668</v>
      </c>
      <c r="I122" s="206">
        <v>3.5161969544745357</v>
      </c>
      <c r="J122" s="206">
        <v>3.8682969558364082</v>
      </c>
      <c r="K122" s="206">
        <v>3.0729388054316242</v>
      </c>
      <c r="L122" s="206">
        <v>2.9910507959411792</v>
      </c>
      <c r="M122" s="206">
        <v>3.0518778924057131</v>
      </c>
      <c r="N122" s="206">
        <v>2.2996089170066112</v>
      </c>
      <c r="O122" s="206">
        <v>2.7239277568944105</v>
      </c>
      <c r="P122" s="206">
        <v>3.0332183519270011</v>
      </c>
      <c r="Q122" s="206">
        <v>3.4255623735600795</v>
      </c>
    </row>
    <row r="123" spans="1:17" x14ac:dyDescent="0.25">
      <c r="A123" s="152" t="s">
        <v>159</v>
      </c>
      <c r="B123" s="151">
        <v>2.4443019897002038</v>
      </c>
      <c r="C123" s="151">
        <v>2.0299678600724058</v>
      </c>
      <c r="D123" s="151">
        <v>0.95176029635459303</v>
      </c>
      <c r="E123" s="151">
        <v>0.94595565649918545</v>
      </c>
      <c r="F123" s="151">
        <v>1.1053446878349469</v>
      </c>
      <c r="G123" s="151">
        <v>0.98326885452554647</v>
      </c>
      <c r="H123" s="151">
        <v>1.0234065941499353</v>
      </c>
      <c r="I123" s="151">
        <v>1.4822751632762439</v>
      </c>
      <c r="J123" s="151">
        <v>1.7062140416926945</v>
      </c>
      <c r="K123" s="151">
        <v>1.3272367981064883</v>
      </c>
      <c r="L123" s="151">
        <v>1.1995670057749273</v>
      </c>
      <c r="M123" s="151">
        <v>1.320140367100783</v>
      </c>
      <c r="N123" s="151">
        <v>0.61354171544599656</v>
      </c>
      <c r="O123" s="151">
        <v>1.1028705700192685</v>
      </c>
      <c r="P123" s="151">
        <v>1.3186312135586995</v>
      </c>
      <c r="Q123" s="151">
        <v>1.4620851991384969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0.75132372223750254</v>
      </c>
      <c r="C125" s="153">
        <v>0.75206299532248977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0.29582078507724058</v>
      </c>
      <c r="J125" s="153">
        <v>0.44499900844219448</v>
      </c>
      <c r="K125" s="153">
        <v>0.30891062716682566</v>
      </c>
      <c r="L125" s="153">
        <v>0.15453479484461333</v>
      </c>
      <c r="M125" s="153">
        <v>0.30996014400624011</v>
      </c>
      <c r="N125" s="153">
        <v>0.31406041387905215</v>
      </c>
      <c r="O125" s="153">
        <v>0.15725387767543561</v>
      </c>
      <c r="P125" s="153">
        <v>0.31845538284385622</v>
      </c>
      <c r="Q125" s="153">
        <v>0.31672351405924004</v>
      </c>
    </row>
    <row r="126" spans="1:17" x14ac:dyDescent="0.25">
      <c r="A126" s="154" t="s">
        <v>125</v>
      </c>
      <c r="B126" s="153">
        <v>0.25057359676821872</v>
      </c>
      <c r="C126" s="153">
        <v>0.31682491002484353</v>
      </c>
      <c r="D126" s="153">
        <v>0.11690416489768712</v>
      </c>
      <c r="E126" s="153">
        <v>0.1161537613926779</v>
      </c>
      <c r="F126" s="153">
        <v>0.11974713935115894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0.62001615324862003</v>
      </c>
      <c r="C127" s="153">
        <v>0.33090330091816539</v>
      </c>
      <c r="D127" s="153">
        <v>0</v>
      </c>
      <c r="E127" s="153">
        <v>0</v>
      </c>
      <c r="F127" s="153">
        <v>3.6252235128529223E-2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0.82238851744586261</v>
      </c>
      <c r="C128" s="153">
        <v>0.63017665380690713</v>
      </c>
      <c r="D128" s="153">
        <v>0.83485613145690585</v>
      </c>
      <c r="E128" s="153">
        <v>0.82980189510650759</v>
      </c>
      <c r="F128" s="153">
        <v>0.94934531335525885</v>
      </c>
      <c r="G128" s="153">
        <v>0.98326885452554647</v>
      </c>
      <c r="H128" s="153">
        <v>1.0234065941499353</v>
      </c>
      <c r="I128" s="153">
        <v>1.1864543781990033</v>
      </c>
      <c r="J128" s="153">
        <v>1.2612150332505001</v>
      </c>
      <c r="K128" s="153">
        <v>1.0183261709396627</v>
      </c>
      <c r="L128" s="153">
        <v>1.0450322109303138</v>
      </c>
      <c r="M128" s="153">
        <v>1.0101802230945429</v>
      </c>
      <c r="N128" s="153">
        <v>0.29948130156694441</v>
      </c>
      <c r="O128" s="153">
        <v>0.94561669234383294</v>
      </c>
      <c r="P128" s="153">
        <v>1.0001758307148432</v>
      </c>
      <c r="Q128" s="153">
        <v>1.145361685079257</v>
      </c>
    </row>
    <row r="129" spans="1:17" x14ac:dyDescent="0.25">
      <c r="A129" s="152" t="s">
        <v>158</v>
      </c>
      <c r="B129" s="151">
        <v>1.874953407494085</v>
      </c>
      <c r="C129" s="151">
        <v>1.6684309249638924</v>
      </c>
      <c r="D129" s="151">
        <v>1.6481933583236967</v>
      </c>
      <c r="E129" s="151">
        <v>1.6381359648919331</v>
      </c>
      <c r="F129" s="151">
        <v>1.8497379946944961</v>
      </c>
      <c r="G129" s="151">
        <v>1.6856037506152219</v>
      </c>
      <c r="H129" s="151">
        <v>1.7544113042570315</v>
      </c>
      <c r="I129" s="151">
        <v>2.0339217911982916</v>
      </c>
      <c r="J129" s="151">
        <v>2.1620829141437135</v>
      </c>
      <c r="K129" s="151">
        <v>1.7457020073251359</v>
      </c>
      <c r="L129" s="151">
        <v>1.7914837901662521</v>
      </c>
      <c r="M129" s="151">
        <v>1.7317375253049301</v>
      </c>
      <c r="N129" s="151">
        <v>1.6860672015606146</v>
      </c>
      <c r="O129" s="151">
        <v>1.621057186875142</v>
      </c>
      <c r="P129" s="151">
        <v>1.7145871383683018</v>
      </c>
      <c r="Q129" s="151">
        <v>1.9634771744215826</v>
      </c>
    </row>
    <row r="130" spans="1:17" x14ac:dyDescent="0.25">
      <c r="A130" s="156" t="s">
        <v>145</v>
      </c>
      <c r="B130" s="206">
        <v>3.0519019129700995</v>
      </c>
      <c r="C130" s="206">
        <v>2.6929264578405303</v>
      </c>
      <c r="D130" s="206">
        <v>1.9131912417472448</v>
      </c>
      <c r="E130" s="206">
        <v>1.8921587453871909</v>
      </c>
      <c r="F130" s="206">
        <v>2.1235504731376089</v>
      </c>
      <c r="G130" s="206">
        <v>1.9639185077522072</v>
      </c>
      <c r="H130" s="206">
        <v>2.0373520705663375</v>
      </c>
      <c r="I130" s="206">
        <v>2.5323286096030309</v>
      </c>
      <c r="J130" s="206">
        <v>2.7285875265630435</v>
      </c>
      <c r="K130" s="206">
        <v>2.2161031621936389</v>
      </c>
      <c r="L130" s="206">
        <v>2.2625476686436921</v>
      </c>
      <c r="M130" s="206">
        <v>2.2204514552330439</v>
      </c>
      <c r="N130" s="206">
        <v>1.6896386146078224</v>
      </c>
      <c r="O130" s="206">
        <v>2.0407403792869783</v>
      </c>
      <c r="P130" s="206">
        <v>2.2550651463781204</v>
      </c>
      <c r="Q130" s="206">
        <v>2.4616093664614742</v>
      </c>
    </row>
    <row r="131" spans="1:17" x14ac:dyDescent="0.25">
      <c r="A131" s="152" t="s">
        <v>157</v>
      </c>
      <c r="B131" s="151">
        <v>2.1291543416771708</v>
      </c>
      <c r="C131" s="151">
        <v>1.37658260901135</v>
      </c>
      <c r="D131" s="151">
        <v>0.43747318968053756</v>
      </c>
      <c r="E131" s="151">
        <v>0.47165221944395375</v>
      </c>
      <c r="F131" s="151">
        <v>0.73365660080786366</v>
      </c>
      <c r="G131" s="151">
        <v>0.44056771979894238</v>
      </c>
      <c r="H131" s="151">
        <v>0.48645414771755441</v>
      </c>
      <c r="I131" s="151">
        <v>0.94181582671835606</v>
      </c>
      <c r="J131" s="151">
        <v>1.3273833415358107</v>
      </c>
      <c r="K131" s="151">
        <v>0.83330885199182592</v>
      </c>
      <c r="L131" s="151">
        <v>0.30828192080273242</v>
      </c>
      <c r="M131" s="151">
        <v>0.74808444499457949</v>
      </c>
      <c r="N131" s="151">
        <v>0.22372324311431951</v>
      </c>
      <c r="O131" s="151">
        <v>0.36998331454773958</v>
      </c>
      <c r="P131" s="151">
        <v>0.54854187340906724</v>
      </c>
      <c r="Q131" s="151">
        <v>0.95293278221764333</v>
      </c>
    </row>
    <row r="132" spans="1:17" x14ac:dyDescent="0.25">
      <c r="A132" s="154" t="s">
        <v>30</v>
      </c>
      <c r="B132" s="205">
        <v>0.53521097323787181</v>
      </c>
      <c r="C132" s="205">
        <v>0.53573759985113267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0.21073010953743357</v>
      </c>
      <c r="J132" s="205">
        <v>0.3169983129095808</v>
      </c>
      <c r="K132" s="205">
        <v>0.22005475471625605</v>
      </c>
      <c r="L132" s="205">
        <v>0.11008399641846413</v>
      </c>
      <c r="M132" s="205">
        <v>0.22080238574723118</v>
      </c>
      <c r="N132" s="205">
        <v>0.22372324311431951</v>
      </c>
      <c r="O132" s="205">
        <v>0.11202095504911244</v>
      </c>
      <c r="P132" s="205">
        <v>0.22685403154463546</v>
      </c>
      <c r="Q132" s="205">
        <v>0.22562032209250449</v>
      </c>
    </row>
    <row r="133" spans="1:17" x14ac:dyDescent="0.25">
      <c r="A133" s="154" t="s">
        <v>125</v>
      </c>
      <c r="B133" s="205">
        <v>0.37224065750656632</v>
      </c>
      <c r="C133" s="205">
        <v>0.28130961399273335</v>
      </c>
      <c r="D133" s="205">
        <v>5.3734578024125561E-2</v>
      </c>
      <c r="E133" s="205">
        <v>5.791410937841053E-2</v>
      </c>
      <c r="F133" s="205">
        <v>8.2175567688683462E-2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1.2217027109327325</v>
      </c>
      <c r="C135" s="205">
        <v>0.55953539516748396</v>
      </c>
      <c r="D135" s="205">
        <v>0.38373861165641199</v>
      </c>
      <c r="E135" s="205">
        <v>0.41373811006554323</v>
      </c>
      <c r="F135" s="205">
        <v>0.65148103311918015</v>
      </c>
      <c r="G135" s="205">
        <v>0.44056771979894238</v>
      </c>
      <c r="H135" s="205">
        <v>0.48645414771755441</v>
      </c>
      <c r="I135" s="205">
        <v>0.73108571718092252</v>
      </c>
      <c r="J135" s="205">
        <v>1.0103850286262299</v>
      </c>
      <c r="K135" s="205">
        <v>0.6132540972755699</v>
      </c>
      <c r="L135" s="205">
        <v>0.19819792438426831</v>
      </c>
      <c r="M135" s="205">
        <v>0.52728205924734828</v>
      </c>
      <c r="N135" s="205">
        <v>0</v>
      </c>
      <c r="O135" s="205">
        <v>0.25796235949862717</v>
      </c>
      <c r="P135" s="205">
        <v>0.32168784186443183</v>
      </c>
      <c r="Q135" s="205">
        <v>0.72731246012513884</v>
      </c>
    </row>
    <row r="136" spans="1:17" x14ac:dyDescent="0.25">
      <c r="A136" s="152" t="s">
        <v>156</v>
      </c>
      <c r="B136" s="151">
        <v>0.92274757129292884</v>
      </c>
      <c r="C136" s="151">
        <v>1.3163438488291803</v>
      </c>
      <c r="D136" s="151">
        <v>1.4757180520667073</v>
      </c>
      <c r="E136" s="151">
        <v>1.420506525943237</v>
      </c>
      <c r="F136" s="151">
        <v>1.3898938723297452</v>
      </c>
      <c r="G136" s="151">
        <v>1.5233507879532648</v>
      </c>
      <c r="H136" s="151">
        <v>1.5508979228487829</v>
      </c>
      <c r="I136" s="151">
        <v>1.5905127828846748</v>
      </c>
      <c r="J136" s="151">
        <v>1.4012041850272328</v>
      </c>
      <c r="K136" s="151">
        <v>1.382794310201813</v>
      </c>
      <c r="L136" s="151">
        <v>1.9542657478409595</v>
      </c>
      <c r="M136" s="151">
        <v>1.4723670102384645</v>
      </c>
      <c r="N136" s="151">
        <v>1.4659153714935029</v>
      </c>
      <c r="O136" s="151">
        <v>1.6707570647392385</v>
      </c>
      <c r="P136" s="151">
        <v>1.7065232729690532</v>
      </c>
      <c r="Q136" s="151">
        <v>1.5086765842438308</v>
      </c>
    </row>
    <row r="137" spans="1:17" x14ac:dyDescent="0.25">
      <c r="A137" s="156" t="s">
        <v>144</v>
      </c>
      <c r="B137" s="204">
        <v>4.8612103301295448</v>
      </c>
      <c r="C137" s="204">
        <v>4.1172737480969275</v>
      </c>
      <c r="D137" s="204">
        <v>2.7612959732924529</v>
      </c>
      <c r="E137" s="204">
        <v>2.7365161746245925</v>
      </c>
      <c r="F137" s="204">
        <v>3.0906607988768644</v>
      </c>
      <c r="G137" s="204">
        <v>2.8236419266915105</v>
      </c>
      <c r="H137" s="204">
        <v>2.951732784130999</v>
      </c>
      <c r="I137" s="204">
        <v>3.719830337097159</v>
      </c>
      <c r="J137" s="204">
        <v>4.3268904921270259</v>
      </c>
      <c r="K137" s="204">
        <v>3.2535439669808777</v>
      </c>
      <c r="L137" s="204">
        <v>3.1587732520394236</v>
      </c>
      <c r="M137" s="204">
        <v>3.257891730377926</v>
      </c>
      <c r="N137" s="204">
        <v>2.7196517895689816</v>
      </c>
      <c r="O137" s="204">
        <v>3.27897451864649</v>
      </c>
      <c r="P137" s="204">
        <v>3.6789646504908338</v>
      </c>
      <c r="Q137" s="204">
        <v>4.1410580779059138</v>
      </c>
    </row>
    <row r="138" spans="1:17" x14ac:dyDescent="0.25">
      <c r="A138" s="152" t="s">
        <v>155</v>
      </c>
      <c r="B138" s="151">
        <v>0.84987145301836109</v>
      </c>
      <c r="C138" s="151">
        <v>0.69069254164087512</v>
      </c>
      <c r="D138" s="151">
        <v>0.43355482493327491</v>
      </c>
      <c r="E138" s="151">
        <v>0.43296075030738013</v>
      </c>
      <c r="F138" s="151">
        <v>0.50920136170841646</v>
      </c>
      <c r="G138" s="151">
        <v>0.44699439249626582</v>
      </c>
      <c r="H138" s="151">
        <v>0.46677415907004649</v>
      </c>
      <c r="I138" s="151">
        <v>0.6172660090308596</v>
      </c>
      <c r="J138" s="151">
        <v>0.69957206554517115</v>
      </c>
      <c r="K138" s="151">
        <v>0.54130279006620807</v>
      </c>
      <c r="L138" s="151">
        <v>0.49305549545846805</v>
      </c>
      <c r="M138" s="151">
        <v>0.53288613219443848</v>
      </c>
      <c r="N138" s="151">
        <v>0.25554938220008755</v>
      </c>
      <c r="O138" s="151">
        <v>0.45473609975299478</v>
      </c>
      <c r="P138" s="151">
        <v>0.51764264485388123</v>
      </c>
      <c r="Q138" s="151">
        <v>0.60396723996725266</v>
      </c>
    </row>
    <row r="139" spans="1:17" x14ac:dyDescent="0.25">
      <c r="A139" s="154" t="s">
        <v>30</v>
      </c>
      <c r="B139" s="153">
        <v>0.16743640037594687</v>
      </c>
      <c r="C139" s="153">
        <v>0.16760115122911645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6.5925201006846915E-2</v>
      </c>
      <c r="J139" s="153">
        <v>9.9170344206000474E-2</v>
      </c>
      <c r="K139" s="153">
        <v>6.8842340418394571E-2</v>
      </c>
      <c r="L139" s="153">
        <v>3.4438883021769111E-2</v>
      </c>
      <c r="M139" s="153">
        <v>6.9076230706328012E-2</v>
      </c>
      <c r="N139" s="153">
        <v>6.998999717975854E-2</v>
      </c>
      <c r="O139" s="153">
        <v>3.5044844777057584E-2</v>
      </c>
      <c r="P139" s="153">
        <v>7.0969438879056129E-2</v>
      </c>
      <c r="Q139" s="153">
        <v>7.0583482910095141E-2</v>
      </c>
    </row>
    <row r="140" spans="1:17" x14ac:dyDescent="0.25">
      <c r="A140" s="154" t="s">
        <v>125</v>
      </c>
      <c r="B140" s="153">
        <v>0.15937208167556963</v>
      </c>
      <c r="C140" s="153">
        <v>0.17500328302670029</v>
      </c>
      <c r="D140" s="153">
        <v>5.3253287556034173E-2</v>
      </c>
      <c r="E140" s="153">
        <v>5.3163189350452916E-2</v>
      </c>
      <c r="F140" s="153">
        <v>5.7034736578616609E-2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0.52306297096684462</v>
      </c>
      <c r="C141" s="153">
        <v>0.34808810738505841</v>
      </c>
      <c r="D141" s="153">
        <v>0.38030153737724071</v>
      </c>
      <c r="E141" s="153">
        <v>0.37979756095692724</v>
      </c>
      <c r="F141" s="153">
        <v>0.45216662512979983</v>
      </c>
      <c r="G141" s="153">
        <v>0.44699439249626582</v>
      </c>
      <c r="H141" s="153">
        <v>0.46677415907004649</v>
      </c>
      <c r="I141" s="153">
        <v>0.55134080802401264</v>
      </c>
      <c r="J141" s="153">
        <v>0.60040172133917069</v>
      </c>
      <c r="K141" s="153">
        <v>0.47246044964781347</v>
      </c>
      <c r="L141" s="153">
        <v>0.45861661243669893</v>
      </c>
      <c r="M141" s="153">
        <v>0.46380990148811047</v>
      </c>
      <c r="N141" s="153">
        <v>0.18555938502032901</v>
      </c>
      <c r="O141" s="153">
        <v>0.41969125497593718</v>
      </c>
      <c r="P141" s="153">
        <v>0.44667320597482513</v>
      </c>
      <c r="Q141" s="153">
        <v>0.53338375705715757</v>
      </c>
    </row>
    <row r="142" spans="1:17" x14ac:dyDescent="0.25">
      <c r="A142" s="152" t="s">
        <v>154</v>
      </c>
      <c r="B142" s="151">
        <v>3.9552233639643939</v>
      </c>
      <c r="C142" s="151">
        <v>3.3465297244985663</v>
      </c>
      <c r="D142" s="151">
        <v>2.2381338705986642</v>
      </c>
      <c r="E142" s="151">
        <v>2.2170657913936114</v>
      </c>
      <c r="F142" s="151">
        <v>2.497056970497141</v>
      </c>
      <c r="G142" s="151">
        <v>2.2838723568921604</v>
      </c>
      <c r="H142" s="151">
        <v>2.3902995005550034</v>
      </c>
      <c r="I142" s="151">
        <v>3.0054873087955318</v>
      </c>
      <c r="J142" s="151">
        <v>3.5419008634505653</v>
      </c>
      <c r="K142" s="151">
        <v>2.627987296113377</v>
      </c>
      <c r="L142" s="151">
        <v>2.5466875459782896</v>
      </c>
      <c r="M142" s="151">
        <v>2.6353787222021023</v>
      </c>
      <c r="N142" s="151">
        <v>2.2358522863537496</v>
      </c>
      <c r="O142" s="151">
        <v>2.7223706183630019</v>
      </c>
      <c r="P142" s="151">
        <v>3.0570117368740921</v>
      </c>
      <c r="Q142" s="151">
        <v>3.4447894611701853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0.23135497337105607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5.8330636398530041E-2</v>
      </c>
      <c r="C146" s="87">
        <v>5.9580693205650993E-2</v>
      </c>
      <c r="D146" s="87">
        <v>5.2258707531311004E-2</v>
      </c>
      <c r="E146" s="87">
        <v>4.5975512229094587E-2</v>
      </c>
      <c r="F146" s="87">
        <v>8.1432432833924463E-3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1.9493836368963862</v>
      </c>
      <c r="C147" s="87">
        <v>1.398467912673677</v>
      </c>
      <c r="D147" s="87">
        <v>0</v>
      </c>
      <c r="E147" s="87">
        <v>0</v>
      </c>
      <c r="F147" s="87">
        <v>0.56199177785065246</v>
      </c>
      <c r="G147" s="87">
        <v>0</v>
      </c>
      <c r="H147" s="87">
        <v>0</v>
      </c>
      <c r="I147" s="87">
        <v>0.65352754328661622</v>
      </c>
      <c r="J147" s="87">
        <v>0</v>
      </c>
      <c r="K147" s="87">
        <v>0.35764780880680158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0.19223619629650718</v>
      </c>
      <c r="C149" s="87">
        <v>0.11910767361871166</v>
      </c>
      <c r="D149" s="87">
        <v>0.3748680183198288</v>
      </c>
      <c r="E149" s="87">
        <v>0.32975668100693206</v>
      </c>
      <c r="F149" s="87">
        <v>6.4614355428803297E-2</v>
      </c>
      <c r="G149" s="87">
        <v>0.38769439944727158</v>
      </c>
      <c r="H149" s="87">
        <v>0.48700718822661626</v>
      </c>
      <c r="I149" s="87">
        <v>0.18484041406300106</v>
      </c>
      <c r="J149" s="87">
        <v>1.6051112152050027</v>
      </c>
      <c r="K149" s="87">
        <v>0.11479200945615643</v>
      </c>
      <c r="L149" s="87">
        <v>0.20641038127696976</v>
      </c>
      <c r="M149" s="87">
        <v>0.29960587432198749</v>
      </c>
      <c r="N149" s="87">
        <v>2.2358522863537496</v>
      </c>
      <c r="O149" s="87">
        <v>2.7223706183630019</v>
      </c>
      <c r="P149" s="87">
        <v>3.0570117368740921</v>
      </c>
      <c r="Q149" s="87">
        <v>3.4447894611701853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1.7552728943729703</v>
      </c>
      <c r="C151" s="87">
        <v>1.7693734450005263</v>
      </c>
      <c r="D151" s="87">
        <v>1.8110071447475244</v>
      </c>
      <c r="E151" s="87">
        <v>1.8413335981575847</v>
      </c>
      <c r="F151" s="87">
        <v>1.8623075939342926</v>
      </c>
      <c r="G151" s="87">
        <v>1.8961779574448889</v>
      </c>
      <c r="H151" s="87">
        <v>1.9032923123283874</v>
      </c>
      <c r="I151" s="87">
        <v>1.9357643780748583</v>
      </c>
      <c r="J151" s="87">
        <v>1.9367896482455624</v>
      </c>
      <c r="K151" s="87">
        <v>2.1555474778504191</v>
      </c>
      <c r="L151" s="87">
        <v>2.3402771647013196</v>
      </c>
      <c r="M151" s="87">
        <v>2.335772847880115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5.6115513146790433E-2</v>
      </c>
      <c r="C153" s="148">
        <v>8.0051481957486556E-2</v>
      </c>
      <c r="D153" s="148">
        <v>8.9607277760513679E-2</v>
      </c>
      <c r="E153" s="148">
        <v>8.6489632923600901E-2</v>
      </c>
      <c r="F153" s="148">
        <v>8.4402466671306825E-2</v>
      </c>
      <c r="G153" s="148">
        <v>9.2775177303084252E-2</v>
      </c>
      <c r="H153" s="148">
        <v>9.4659124505949363E-2</v>
      </c>
      <c r="I153" s="148">
        <v>9.7077019270767673E-2</v>
      </c>
      <c r="J153" s="148">
        <v>8.541756313128987E-2</v>
      </c>
      <c r="K153" s="148">
        <v>8.4253880801292855E-2</v>
      </c>
      <c r="L153" s="148">
        <v>0.11903021060266582</v>
      </c>
      <c r="M153" s="148">
        <v>8.9626875981385065E-2</v>
      </c>
      <c r="N153" s="148">
        <v>0.22825012101514466</v>
      </c>
      <c r="O153" s="148">
        <v>0.1018678005304933</v>
      </c>
      <c r="P153" s="148">
        <v>0.10431026876286024</v>
      </c>
      <c r="Q153" s="148">
        <v>9.2301376768476329E-2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</v>
      </c>
      <c r="C183" s="77">
        <f t="shared" si="22"/>
        <v>1</v>
      </c>
      <c r="D183" s="77">
        <f t="shared" si="22"/>
        <v>0.99999999999999978</v>
      </c>
      <c r="E183" s="77">
        <f t="shared" si="22"/>
        <v>1.0000000000000002</v>
      </c>
      <c r="F183" s="77">
        <f t="shared" si="22"/>
        <v>1.0000000000000004</v>
      </c>
      <c r="G183" s="77">
        <f t="shared" si="22"/>
        <v>0.99999999999999967</v>
      </c>
      <c r="H183" s="77">
        <f t="shared" si="22"/>
        <v>0.99999999999999978</v>
      </c>
      <c r="I183" s="77">
        <f t="shared" si="22"/>
        <v>0.99999999999999989</v>
      </c>
      <c r="J183" s="77">
        <f t="shared" si="22"/>
        <v>0.99999999999999989</v>
      </c>
      <c r="K183" s="77">
        <f t="shared" si="22"/>
        <v>1.0000000000000002</v>
      </c>
      <c r="L183" s="77">
        <f t="shared" si="22"/>
        <v>0.99999999999999989</v>
      </c>
      <c r="M183" s="77">
        <f t="shared" si="22"/>
        <v>1.0000000000000002</v>
      </c>
      <c r="N183" s="77">
        <f t="shared" si="22"/>
        <v>1</v>
      </c>
      <c r="O183" s="77">
        <f t="shared" si="22"/>
        <v>1.0000000000000002</v>
      </c>
      <c r="P183" s="77">
        <f t="shared" si="22"/>
        <v>1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1.5596217231733298E-3</v>
      </c>
      <c r="C184" s="203">
        <f t="shared" si="23"/>
        <v>1.5373795777699365E-3</v>
      </c>
      <c r="D184" s="203">
        <f t="shared" si="23"/>
        <v>1.4416068332332097E-3</v>
      </c>
      <c r="E184" s="203">
        <f t="shared" si="23"/>
        <v>1.445593981204883E-3</v>
      </c>
      <c r="F184" s="203">
        <f t="shared" si="23"/>
        <v>1.4875434750119391E-3</v>
      </c>
      <c r="G184" s="203">
        <f t="shared" si="23"/>
        <v>1.4376687779391122E-3</v>
      </c>
      <c r="H184" s="203">
        <f t="shared" si="23"/>
        <v>1.4384449839783178E-3</v>
      </c>
      <c r="I184" s="203">
        <f t="shared" si="23"/>
        <v>1.4731081385120246E-3</v>
      </c>
      <c r="J184" s="203">
        <f t="shared" si="23"/>
        <v>1.4766044630582667E-3</v>
      </c>
      <c r="K184" s="203">
        <f t="shared" si="23"/>
        <v>1.4762433098220436E-3</v>
      </c>
      <c r="L184" s="203">
        <f t="shared" si="23"/>
        <v>1.4338546483799021E-3</v>
      </c>
      <c r="M184" s="203">
        <f t="shared" si="23"/>
        <v>1.4683127151499471E-3</v>
      </c>
      <c r="N184" s="203">
        <f t="shared" si="23"/>
        <v>1.3958763389051616E-3</v>
      </c>
      <c r="O184" s="203">
        <f t="shared" si="23"/>
        <v>1.4012851574170108E-3</v>
      </c>
      <c r="P184" s="203">
        <f t="shared" si="23"/>
        <v>1.4152361489019765E-3</v>
      </c>
      <c r="Q184" s="203">
        <f t="shared" si="23"/>
        <v>1.4337952210648857E-3</v>
      </c>
    </row>
    <row r="185" spans="1:17" x14ac:dyDescent="0.25">
      <c r="A185" s="76" t="s">
        <v>82</v>
      </c>
      <c r="B185" s="202">
        <f t="shared" ref="B185:Q185" si="24">IF(B$72=0,0,B$72/B$70)</f>
        <v>2.0999118916729167E-4</v>
      </c>
      <c r="C185" s="202">
        <f t="shared" si="24"/>
        <v>2.069964536532293E-4</v>
      </c>
      <c r="D185" s="202">
        <f t="shared" si="24"/>
        <v>1.9410138287019211E-4</v>
      </c>
      <c r="E185" s="202">
        <f t="shared" si="24"/>
        <v>1.9463822198413706E-4</v>
      </c>
      <c r="F185" s="202">
        <f t="shared" si="24"/>
        <v>2.002864018976523E-4</v>
      </c>
      <c r="G185" s="202">
        <f t="shared" si="24"/>
        <v>1.9357115371146285E-4</v>
      </c>
      <c r="H185" s="202">
        <f t="shared" si="24"/>
        <v>1.9367566394416211E-4</v>
      </c>
      <c r="I185" s="202">
        <f t="shared" si="24"/>
        <v>1.9834279375690437E-4</v>
      </c>
      <c r="J185" s="202">
        <f t="shared" si="24"/>
        <v>1.9881354723402716E-4</v>
      </c>
      <c r="K185" s="202">
        <f t="shared" si="24"/>
        <v>1.9876492070079852E-4</v>
      </c>
      <c r="L185" s="202">
        <f t="shared" si="24"/>
        <v>1.9305761020929426E-4</v>
      </c>
      <c r="M185" s="202">
        <f t="shared" si="24"/>
        <v>1.9769712651631578E-4</v>
      </c>
      <c r="N185" s="202">
        <f t="shared" si="24"/>
        <v>1.8794412002724081E-4</v>
      </c>
      <c r="O185" s="202">
        <f t="shared" si="24"/>
        <v>1.8867237625400213E-4</v>
      </c>
      <c r="P185" s="202">
        <f t="shared" si="24"/>
        <v>1.9055077102656908E-4</v>
      </c>
      <c r="Q185" s="202">
        <f t="shared" si="24"/>
        <v>1.9304960877384114E-4</v>
      </c>
    </row>
    <row r="186" spans="1:17" x14ac:dyDescent="0.25">
      <c r="A186" s="76" t="s">
        <v>81</v>
      </c>
      <c r="B186" s="202">
        <f t="shared" ref="B186:Q186" si="25">IF(B$73=0,0,B$73/B$70)</f>
        <v>2.7292957085923553E-2</v>
      </c>
      <c r="C186" s="202">
        <f t="shared" si="25"/>
        <v>2.6903725574862956E-2</v>
      </c>
      <c r="D186" s="202">
        <f t="shared" si="25"/>
        <v>2.5227728525191503E-2</v>
      </c>
      <c r="E186" s="202">
        <f t="shared" si="25"/>
        <v>2.5297502533125106E-2</v>
      </c>
      <c r="F186" s="202">
        <f t="shared" si="25"/>
        <v>2.6031607295350805E-2</v>
      </c>
      <c r="G186" s="202">
        <f t="shared" si="25"/>
        <v>2.5158813625798394E-2</v>
      </c>
      <c r="H186" s="202">
        <f t="shared" si="25"/>
        <v>2.5172397020927547E-2</v>
      </c>
      <c r="I186" s="202">
        <f t="shared" si="25"/>
        <v>2.577899282239297E-2</v>
      </c>
      <c r="J186" s="202">
        <f t="shared" si="25"/>
        <v>2.5840177553524364E-2</v>
      </c>
      <c r="K186" s="202">
        <f t="shared" si="25"/>
        <v>2.5833857469858418E-2</v>
      </c>
      <c r="L186" s="202">
        <f t="shared" si="25"/>
        <v>2.5092067393149193E-2</v>
      </c>
      <c r="M186" s="202">
        <f t="shared" si="25"/>
        <v>2.5695074214383506E-2</v>
      </c>
      <c r="N186" s="202">
        <f t="shared" si="25"/>
        <v>2.4427457279498698E-2</v>
      </c>
      <c r="O186" s="202">
        <f t="shared" si="25"/>
        <v>2.4522110136236983E-2</v>
      </c>
      <c r="P186" s="202">
        <f t="shared" si="25"/>
        <v>2.47662487028187E-2</v>
      </c>
      <c r="Q186" s="202">
        <f t="shared" si="25"/>
        <v>2.5091027431256911E-2</v>
      </c>
    </row>
    <row r="187" spans="1:17" x14ac:dyDescent="0.25">
      <c r="A187" s="76" t="s">
        <v>80</v>
      </c>
      <c r="B187" s="202">
        <f t="shared" ref="B187:Q187" si="26">IF(B$74=0,0,B$74/B$70)</f>
        <v>5.1572252202010979E-4</v>
      </c>
      <c r="C187" s="202">
        <f t="shared" si="26"/>
        <v>5.0836767747534657E-4</v>
      </c>
      <c r="D187" s="202">
        <f t="shared" si="26"/>
        <v>4.7669835624226481E-4</v>
      </c>
      <c r="E187" s="202">
        <f t="shared" si="26"/>
        <v>4.7801679261505079E-4</v>
      </c>
      <c r="F187" s="202">
        <f t="shared" si="26"/>
        <v>4.9188829646896158E-4</v>
      </c>
      <c r="G187" s="202">
        <f t="shared" si="26"/>
        <v>4.7539615342093297E-4</v>
      </c>
      <c r="H187" s="202">
        <f t="shared" si="26"/>
        <v>4.7565282266976328E-4</v>
      </c>
      <c r="I187" s="202">
        <f t="shared" si="26"/>
        <v>4.8711494147182978E-4</v>
      </c>
      <c r="J187" s="202">
        <f t="shared" si="26"/>
        <v>4.8827107650508631E-4</v>
      </c>
      <c r="K187" s="202">
        <f t="shared" si="26"/>
        <v>4.8815165340713052E-4</v>
      </c>
      <c r="L187" s="202">
        <f t="shared" si="26"/>
        <v>4.7413492931359957E-4</v>
      </c>
      <c r="M187" s="202">
        <f t="shared" si="26"/>
        <v>4.8552923142836308E-4</v>
      </c>
      <c r="N187" s="202">
        <f t="shared" si="26"/>
        <v>4.6157658311121312E-4</v>
      </c>
      <c r="O187" s="202">
        <f t="shared" si="26"/>
        <v>4.6336512547544989E-4</v>
      </c>
      <c r="P187" s="202">
        <f t="shared" si="26"/>
        <v>4.6797832135904438E-4</v>
      </c>
      <c r="Q187" s="202">
        <f t="shared" si="26"/>
        <v>4.7411527839163434E-4</v>
      </c>
    </row>
    <row r="188" spans="1:17" x14ac:dyDescent="0.25">
      <c r="A188" s="129" t="s">
        <v>79</v>
      </c>
      <c r="B188" s="201">
        <f t="shared" ref="B188:Q188" si="27">IF(B$75=0,0,B$75/B$70)</f>
        <v>1.6301066123564191E-3</v>
      </c>
      <c r="C188" s="201">
        <f t="shared" si="27"/>
        <v>1.6068592647744098E-3</v>
      </c>
      <c r="D188" s="201">
        <f t="shared" si="27"/>
        <v>1.5067582070415208E-3</v>
      </c>
      <c r="E188" s="201">
        <f t="shared" si="27"/>
        <v>1.5109255485041952E-3</v>
      </c>
      <c r="F188" s="201">
        <f t="shared" si="27"/>
        <v>1.5547708901173854E-3</v>
      </c>
      <c r="G188" s="201">
        <f t="shared" si="27"/>
        <v>1.5965200469332821E-3</v>
      </c>
      <c r="H188" s="201">
        <f t="shared" si="27"/>
        <v>1.5973820177301431E-3</v>
      </c>
      <c r="I188" s="201">
        <f t="shared" si="27"/>
        <v>1.6358751824647488E-3</v>
      </c>
      <c r="J188" s="201">
        <f t="shared" si="27"/>
        <v>1.6397578238035013E-3</v>
      </c>
      <c r="K188" s="201">
        <f t="shared" si="27"/>
        <v>1.6393567659308591E-3</v>
      </c>
      <c r="L188" s="201">
        <f t="shared" si="27"/>
        <v>1.5922844855881936E-3</v>
      </c>
      <c r="M188" s="201">
        <f t="shared" si="27"/>
        <v>1.6305499019491189E-3</v>
      </c>
      <c r="N188" s="201">
        <f t="shared" si="27"/>
        <v>1.5501098669587366E-3</v>
      </c>
      <c r="O188" s="201">
        <f t="shared" si="27"/>
        <v>1.5561163180390538E-3</v>
      </c>
      <c r="P188" s="201">
        <f t="shared" si="27"/>
        <v>1.5716087860693268E-3</v>
      </c>
      <c r="Q188" s="201">
        <f t="shared" si="27"/>
        <v>1.5922184920149761E-3</v>
      </c>
    </row>
    <row r="189" spans="1:17" x14ac:dyDescent="0.25">
      <c r="A189" s="127" t="s">
        <v>149</v>
      </c>
      <c r="B189" s="200">
        <f t="shared" ref="B189:Q189" si="28">IF(B$80=0,0,B$80/B$70)</f>
        <v>0.28030229614747137</v>
      </c>
      <c r="C189" s="200">
        <f t="shared" si="28"/>
        <v>0.27452247609338204</v>
      </c>
      <c r="D189" s="200">
        <f t="shared" si="28"/>
        <v>0.28238099473357631</v>
      </c>
      <c r="E189" s="200">
        <f t="shared" si="28"/>
        <v>0.28316218758507566</v>
      </c>
      <c r="F189" s="200">
        <f t="shared" si="28"/>
        <v>0.27571512363708406</v>
      </c>
      <c r="G189" s="200">
        <f t="shared" si="28"/>
        <v>0.28221142727710086</v>
      </c>
      <c r="H189" s="200">
        <f t="shared" si="28"/>
        <v>0.28236379492780511</v>
      </c>
      <c r="I189" s="200">
        <f t="shared" si="28"/>
        <v>0.28402089516981999</v>
      </c>
      <c r="J189" s="200">
        <f t="shared" si="28"/>
        <v>0.2828380787779351</v>
      </c>
      <c r="K189" s="200">
        <f t="shared" si="28"/>
        <v>0.28363802711697628</v>
      </c>
      <c r="L189" s="200">
        <f t="shared" si="28"/>
        <v>0.2783681765979738</v>
      </c>
      <c r="M189" s="200">
        <f t="shared" si="28"/>
        <v>0.28205232271647396</v>
      </c>
      <c r="N189" s="200">
        <f t="shared" si="28"/>
        <v>0.26583076484039692</v>
      </c>
      <c r="O189" s="200">
        <f t="shared" si="28"/>
        <v>0.2716937902398785</v>
      </c>
      <c r="P189" s="200">
        <f t="shared" si="28"/>
        <v>0.27165969636650344</v>
      </c>
      <c r="Q189" s="200">
        <f t="shared" si="28"/>
        <v>0.27595341972628923</v>
      </c>
    </row>
    <row r="190" spans="1:17" x14ac:dyDescent="0.25">
      <c r="A190" s="142" t="s">
        <v>166</v>
      </c>
      <c r="B190" s="199">
        <f t="shared" ref="B190:Q190" si="29">IF(B$81=0,0,B$81/B$70)</f>
        <v>0.12383181221233332</v>
      </c>
      <c r="C190" s="199">
        <f t="shared" si="29"/>
        <v>0.12677355547954988</v>
      </c>
      <c r="D190" s="199">
        <f t="shared" si="29"/>
        <v>5.9298355174871316E-2</v>
      </c>
      <c r="E190" s="199">
        <f t="shared" si="29"/>
        <v>5.9462553521816917E-2</v>
      </c>
      <c r="F190" s="199">
        <f t="shared" si="29"/>
        <v>9.1562209145281501E-2</v>
      </c>
      <c r="G190" s="199">
        <f t="shared" si="29"/>
        <v>5.9738185336028683E-2</v>
      </c>
      <c r="H190" s="199">
        <f t="shared" si="29"/>
        <v>5.9770438342382097E-2</v>
      </c>
      <c r="I190" s="199">
        <f t="shared" si="29"/>
        <v>7.8356917540714013E-2</v>
      </c>
      <c r="J190" s="199">
        <f t="shared" si="29"/>
        <v>8.4728588826833567E-2</v>
      </c>
      <c r="K190" s="199">
        <f t="shared" si="29"/>
        <v>8.181267060918801E-2</v>
      </c>
      <c r="L190" s="199">
        <f t="shared" si="29"/>
        <v>6.9888115679849136E-2</v>
      </c>
      <c r="M190" s="199">
        <f t="shared" si="29"/>
        <v>8.1579557803235642E-2</v>
      </c>
      <c r="N190" s="199">
        <f t="shared" si="29"/>
        <v>8.5240135412769841E-2</v>
      </c>
      <c r="O190" s="199">
        <f t="shared" si="29"/>
        <v>6.9471046661461894E-2</v>
      </c>
      <c r="P190" s="199">
        <f t="shared" si="29"/>
        <v>7.9286855786616636E-2</v>
      </c>
      <c r="Q190" s="199">
        <f t="shared" si="29"/>
        <v>7.7890721641971195E-2</v>
      </c>
    </row>
    <row r="191" spans="1:17" x14ac:dyDescent="0.25">
      <c r="A191" s="142" t="s">
        <v>165</v>
      </c>
      <c r="B191" s="199">
        <f t="shared" ref="B191:Q191" si="30">IF(B$86=0,0,B$86/B$70)</f>
        <v>0.15647048393513804</v>
      </c>
      <c r="C191" s="199">
        <f t="shared" si="30"/>
        <v>0.14774892061383216</v>
      </c>
      <c r="D191" s="199">
        <f t="shared" si="30"/>
        <v>0.22308263955870503</v>
      </c>
      <c r="E191" s="199">
        <f t="shared" si="30"/>
        <v>0.22369963406325877</v>
      </c>
      <c r="F191" s="199">
        <f t="shared" si="30"/>
        <v>0.18415291449180254</v>
      </c>
      <c r="G191" s="199">
        <f t="shared" si="30"/>
        <v>0.22247324194107218</v>
      </c>
      <c r="H191" s="199">
        <f t="shared" si="30"/>
        <v>0.22259335658542304</v>
      </c>
      <c r="I191" s="199">
        <f t="shared" si="30"/>
        <v>0.20566397762910599</v>
      </c>
      <c r="J191" s="199">
        <f t="shared" si="30"/>
        <v>0.19810948995110156</v>
      </c>
      <c r="K191" s="199">
        <f t="shared" si="30"/>
        <v>0.20182535650778827</v>
      </c>
      <c r="L191" s="199">
        <f t="shared" si="30"/>
        <v>0.20848006091812468</v>
      </c>
      <c r="M191" s="199">
        <f t="shared" si="30"/>
        <v>0.20047276491323834</v>
      </c>
      <c r="N191" s="199">
        <f t="shared" si="30"/>
        <v>0.18059062942762708</v>
      </c>
      <c r="O191" s="199">
        <f t="shared" si="30"/>
        <v>0.2022227435784166</v>
      </c>
      <c r="P191" s="199">
        <f t="shared" si="30"/>
        <v>0.19237284057988679</v>
      </c>
      <c r="Q191" s="199">
        <f t="shared" si="30"/>
        <v>0.19806269808431803</v>
      </c>
    </row>
    <row r="192" spans="1:17" x14ac:dyDescent="0.25">
      <c r="A192" s="127" t="s">
        <v>148</v>
      </c>
      <c r="B192" s="200">
        <f t="shared" ref="B192:Q192" si="31">IF(B$87=0,0,B$87/B$70)</f>
        <v>0.41173146340184819</v>
      </c>
      <c r="C192" s="200">
        <f t="shared" si="31"/>
        <v>0.42211863141268485</v>
      </c>
      <c r="D192" s="200">
        <f t="shared" si="31"/>
        <v>0.42751692587376228</v>
      </c>
      <c r="E192" s="200">
        <f t="shared" si="31"/>
        <v>0.42658955002271598</v>
      </c>
      <c r="F192" s="200">
        <f t="shared" si="31"/>
        <v>0.42925682604903947</v>
      </c>
      <c r="G192" s="200">
        <f t="shared" si="31"/>
        <v>0.42794018711011544</v>
      </c>
      <c r="H192" s="200">
        <f t="shared" si="31"/>
        <v>0.42676046654416849</v>
      </c>
      <c r="I192" s="200">
        <f t="shared" si="31"/>
        <v>0.42274780176219301</v>
      </c>
      <c r="J192" s="200">
        <f t="shared" si="31"/>
        <v>0.41277001324187679</v>
      </c>
      <c r="K192" s="200">
        <f t="shared" si="31"/>
        <v>0.42299273196518289</v>
      </c>
      <c r="L192" s="200">
        <f t="shared" si="31"/>
        <v>0.43469705213425941</v>
      </c>
      <c r="M192" s="200">
        <f t="shared" si="31"/>
        <v>0.42437706992483659</v>
      </c>
      <c r="N192" s="200">
        <f t="shared" si="31"/>
        <v>0.4220728023522784</v>
      </c>
      <c r="O192" s="200">
        <f t="shared" si="31"/>
        <v>0.42029743036011269</v>
      </c>
      <c r="P192" s="200">
        <f t="shared" si="31"/>
        <v>0.41771551240935084</v>
      </c>
      <c r="Q192" s="200">
        <f t="shared" si="31"/>
        <v>0.40995225952956904</v>
      </c>
    </row>
    <row r="193" spans="1:17" x14ac:dyDescent="0.25">
      <c r="A193" s="142" t="s">
        <v>164</v>
      </c>
      <c r="B193" s="199">
        <f t="shared" ref="B193:Q193" si="32">IF(B$88=0,0,B$88/B$70)</f>
        <v>0.28724377712847188</v>
      </c>
      <c r="C193" s="199">
        <f t="shared" si="32"/>
        <v>0.21578055548102332</v>
      </c>
      <c r="D193" s="199">
        <f t="shared" si="32"/>
        <v>9.7756663904444735E-2</v>
      </c>
      <c r="E193" s="199">
        <f t="shared" si="32"/>
        <v>0.1063345813612693</v>
      </c>
      <c r="F193" s="199">
        <f t="shared" si="32"/>
        <v>0.14830215144705106</v>
      </c>
      <c r="G193" s="199">
        <f t="shared" si="32"/>
        <v>9.6000232036727876E-2</v>
      </c>
      <c r="H193" s="199">
        <f t="shared" si="32"/>
        <v>0.10189667364393308</v>
      </c>
      <c r="I193" s="199">
        <f t="shared" si="32"/>
        <v>0.15722705532772133</v>
      </c>
      <c r="J193" s="199">
        <f t="shared" si="32"/>
        <v>0.20080134286655216</v>
      </c>
      <c r="K193" s="199">
        <f t="shared" si="32"/>
        <v>0.15905558634999742</v>
      </c>
      <c r="L193" s="199">
        <f t="shared" si="32"/>
        <v>5.9229356382828502E-2</v>
      </c>
      <c r="M193" s="199">
        <f t="shared" si="32"/>
        <v>0.14297537740577521</v>
      </c>
      <c r="N193" s="199">
        <f t="shared" si="32"/>
        <v>5.5886208658008349E-2</v>
      </c>
      <c r="O193" s="199">
        <f t="shared" si="32"/>
        <v>7.6199323519468981E-2</v>
      </c>
      <c r="P193" s="199">
        <f t="shared" si="32"/>
        <v>0.1016087939175809</v>
      </c>
      <c r="Q193" s="199">
        <f t="shared" si="32"/>
        <v>0.15869981345232084</v>
      </c>
    </row>
    <row r="194" spans="1:17" x14ac:dyDescent="0.25">
      <c r="A194" s="142" t="s">
        <v>163</v>
      </c>
      <c r="B194" s="199">
        <f t="shared" ref="B194:Q194" si="33">IF(B$93=0,0,B$93/B$70)</f>
        <v>0.12448768627337635</v>
      </c>
      <c r="C194" s="199">
        <f t="shared" si="33"/>
        <v>0.20633807593166154</v>
      </c>
      <c r="D194" s="199">
        <f t="shared" si="33"/>
        <v>0.32976026196931757</v>
      </c>
      <c r="E194" s="199">
        <f t="shared" si="33"/>
        <v>0.3202549686614467</v>
      </c>
      <c r="F194" s="199">
        <f t="shared" si="33"/>
        <v>0.28095467460198842</v>
      </c>
      <c r="G194" s="199">
        <f t="shared" si="33"/>
        <v>0.33193995507338753</v>
      </c>
      <c r="H194" s="199">
        <f t="shared" si="33"/>
        <v>0.32486379290023543</v>
      </c>
      <c r="I194" s="199">
        <f t="shared" si="33"/>
        <v>0.26552074643447166</v>
      </c>
      <c r="J194" s="199">
        <f t="shared" si="33"/>
        <v>0.2119686703753246</v>
      </c>
      <c r="K194" s="199">
        <f t="shared" si="33"/>
        <v>0.26393714561518544</v>
      </c>
      <c r="L194" s="199">
        <f t="shared" si="33"/>
        <v>0.37546769575143085</v>
      </c>
      <c r="M194" s="199">
        <f t="shared" si="33"/>
        <v>0.28140169251906139</v>
      </c>
      <c r="N194" s="199">
        <f t="shared" si="33"/>
        <v>0.36618659369427009</v>
      </c>
      <c r="O194" s="199">
        <f t="shared" si="33"/>
        <v>0.34409810684064374</v>
      </c>
      <c r="P194" s="199">
        <f t="shared" si="33"/>
        <v>0.31610671849176991</v>
      </c>
      <c r="Q194" s="199">
        <f t="shared" si="33"/>
        <v>0.25125244607724823</v>
      </c>
    </row>
    <row r="195" spans="1:17" x14ac:dyDescent="0.25">
      <c r="A195" s="127" t="s">
        <v>147</v>
      </c>
      <c r="B195" s="200">
        <f t="shared" ref="B195:Q195" si="34">IF(B$94=0,0,B$94/B$70)</f>
        <v>0.2767578413180396</v>
      </c>
      <c r="C195" s="200">
        <f t="shared" si="34"/>
        <v>0.2725955639453973</v>
      </c>
      <c r="D195" s="200">
        <f t="shared" si="34"/>
        <v>0.26125518608808257</v>
      </c>
      <c r="E195" s="200">
        <f t="shared" si="34"/>
        <v>0.26132158531477517</v>
      </c>
      <c r="F195" s="200">
        <f t="shared" si="34"/>
        <v>0.26526195395503005</v>
      </c>
      <c r="G195" s="200">
        <f t="shared" si="34"/>
        <v>0.26098641585498034</v>
      </c>
      <c r="H195" s="200">
        <f t="shared" si="34"/>
        <v>0.26199818601877628</v>
      </c>
      <c r="I195" s="200">
        <f t="shared" si="34"/>
        <v>0.26365786918938849</v>
      </c>
      <c r="J195" s="200">
        <f t="shared" si="34"/>
        <v>0.27474828351606284</v>
      </c>
      <c r="K195" s="200">
        <f t="shared" si="34"/>
        <v>0.2637328667981218</v>
      </c>
      <c r="L195" s="200">
        <f t="shared" si="34"/>
        <v>0.25814937220112666</v>
      </c>
      <c r="M195" s="200">
        <f t="shared" si="34"/>
        <v>0.26409344416926228</v>
      </c>
      <c r="N195" s="200">
        <f t="shared" si="34"/>
        <v>0.2840734686188236</v>
      </c>
      <c r="O195" s="200">
        <f t="shared" si="34"/>
        <v>0.27987723028658634</v>
      </c>
      <c r="P195" s="200">
        <f t="shared" si="34"/>
        <v>0.2822131684939701</v>
      </c>
      <c r="Q195" s="200">
        <f t="shared" si="34"/>
        <v>0.28531011471263956</v>
      </c>
    </row>
    <row r="196" spans="1:17" x14ac:dyDescent="0.25">
      <c r="A196" s="142" t="s">
        <v>162</v>
      </c>
      <c r="B196" s="199">
        <f t="shared" ref="B196:Q196" si="35">IF(B$95=0,0,B$95/B$70)</f>
        <v>9.0819263944768677E-2</v>
      </c>
      <c r="C196" s="199">
        <f t="shared" si="35"/>
        <v>8.5758276871791966E-2</v>
      </c>
      <c r="D196" s="199">
        <f t="shared" si="35"/>
        <v>7.6739719071175841E-2</v>
      </c>
      <c r="E196" s="199">
        <f t="shared" si="35"/>
        <v>7.7318322397891631E-2</v>
      </c>
      <c r="F196" s="199">
        <f t="shared" si="35"/>
        <v>8.1531499587077935E-2</v>
      </c>
      <c r="G196" s="199">
        <f t="shared" si="35"/>
        <v>7.7151244522169191E-2</v>
      </c>
      <c r="H196" s="199">
        <f t="shared" si="35"/>
        <v>7.7447277057784078E-2</v>
      </c>
      <c r="I196" s="199">
        <f t="shared" si="35"/>
        <v>8.1623443089265182E-2</v>
      </c>
      <c r="J196" s="199">
        <f t="shared" si="35"/>
        <v>8.3827007157663294E-2</v>
      </c>
      <c r="K196" s="199">
        <f t="shared" si="35"/>
        <v>8.1839779217991043E-2</v>
      </c>
      <c r="L196" s="199">
        <f t="shared" si="35"/>
        <v>7.5035367261023486E-2</v>
      </c>
      <c r="M196" s="199">
        <f t="shared" si="35"/>
        <v>8.0672645155816389E-2</v>
      </c>
      <c r="N196" s="199">
        <f t="shared" si="35"/>
        <v>5.0564955424155844E-2</v>
      </c>
      <c r="O196" s="199">
        <f t="shared" si="35"/>
        <v>7.4183899990773891E-2</v>
      </c>
      <c r="P196" s="199">
        <f t="shared" si="35"/>
        <v>7.595088001137329E-2</v>
      </c>
      <c r="Q196" s="199">
        <f t="shared" si="35"/>
        <v>7.9672562021423809E-2</v>
      </c>
    </row>
    <row r="197" spans="1:17" x14ac:dyDescent="0.25">
      <c r="A197" s="142" t="s">
        <v>161</v>
      </c>
      <c r="B197" s="199">
        <f t="shared" ref="B197:Q197" si="36">IF(B$99=0,0,B$99/B$70)</f>
        <v>0.17994194155055387</v>
      </c>
      <c r="C197" s="199">
        <f t="shared" si="36"/>
        <v>0.17689787591766895</v>
      </c>
      <c r="D197" s="199">
        <f t="shared" si="36"/>
        <v>0.16865487240091337</v>
      </c>
      <c r="E197" s="199">
        <f t="shared" si="36"/>
        <v>0.16855790599315618</v>
      </c>
      <c r="F197" s="199">
        <f t="shared" si="36"/>
        <v>0.17021623348395429</v>
      </c>
      <c r="G197" s="199">
        <f t="shared" si="36"/>
        <v>0.16782217316134604</v>
      </c>
      <c r="H197" s="199">
        <f t="shared" si="36"/>
        <v>0.1688450450025733</v>
      </c>
      <c r="I197" s="199">
        <f t="shared" si="36"/>
        <v>0.16919756088837495</v>
      </c>
      <c r="J197" s="199">
        <f t="shared" si="36"/>
        <v>0.180686021080708</v>
      </c>
      <c r="K197" s="199">
        <f t="shared" si="36"/>
        <v>0.16915471059487014</v>
      </c>
      <c r="L197" s="199">
        <f t="shared" si="36"/>
        <v>0.164999460735656</v>
      </c>
      <c r="M197" s="199">
        <f t="shared" si="36"/>
        <v>0.16985235216215422</v>
      </c>
      <c r="N197" s="199">
        <f t="shared" si="36"/>
        <v>0.1883451983968556</v>
      </c>
      <c r="O197" s="199">
        <f t="shared" si="36"/>
        <v>0.18907500874417174</v>
      </c>
      <c r="P197" s="199">
        <f t="shared" si="36"/>
        <v>0.19095741206732691</v>
      </c>
      <c r="Q197" s="199">
        <f t="shared" si="36"/>
        <v>0.19346158240903955</v>
      </c>
    </row>
    <row r="198" spans="1:17" x14ac:dyDescent="0.25">
      <c r="A198" s="140" t="s">
        <v>160</v>
      </c>
      <c r="B198" s="198">
        <f t="shared" ref="B198:Q198" si="37">IF(B$110=0,0,B$110/B$70)</f>
        <v>5.9966358227170509E-3</v>
      </c>
      <c r="C198" s="198">
        <f t="shared" si="37"/>
        <v>9.9394111559364135E-3</v>
      </c>
      <c r="D198" s="198">
        <f t="shared" si="37"/>
        <v>1.5860594615993356E-2</v>
      </c>
      <c r="E198" s="198">
        <f t="shared" si="37"/>
        <v>1.5445356923727338E-2</v>
      </c>
      <c r="F198" s="198">
        <f t="shared" si="37"/>
        <v>1.3514220883997828E-2</v>
      </c>
      <c r="G198" s="198">
        <f t="shared" si="37"/>
        <v>1.6012998171465093E-2</v>
      </c>
      <c r="H198" s="198">
        <f t="shared" si="37"/>
        <v>1.5705863958418911E-2</v>
      </c>
      <c r="I198" s="198">
        <f t="shared" si="37"/>
        <v>1.283686521174838E-2</v>
      </c>
      <c r="J198" s="198">
        <f t="shared" si="37"/>
        <v>1.0235255277691551E-2</v>
      </c>
      <c r="K198" s="198">
        <f t="shared" si="37"/>
        <v>1.2738376985260608E-2</v>
      </c>
      <c r="L198" s="198">
        <f t="shared" si="37"/>
        <v>1.8114544204447133E-2</v>
      </c>
      <c r="M198" s="198">
        <f t="shared" si="37"/>
        <v>1.3568446851291696E-2</v>
      </c>
      <c r="N198" s="198">
        <f t="shared" si="37"/>
        <v>4.516331479781216E-2</v>
      </c>
      <c r="O198" s="198">
        <f t="shared" si="37"/>
        <v>1.6618321551640679E-2</v>
      </c>
      <c r="P198" s="198">
        <f t="shared" si="37"/>
        <v>1.5304876415269893E-2</v>
      </c>
      <c r="Q198" s="198">
        <f t="shared" si="37"/>
        <v>1.2175970282176176E-2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1.0000000000000002</v>
      </c>
      <c r="C200" s="77">
        <f t="shared" si="38"/>
        <v>1</v>
      </c>
      <c r="D200" s="77">
        <f t="shared" si="38"/>
        <v>1</v>
      </c>
      <c r="E200" s="77">
        <f t="shared" si="38"/>
        <v>0.99999999999999978</v>
      </c>
      <c r="F200" s="77">
        <f t="shared" si="38"/>
        <v>1</v>
      </c>
      <c r="G200" s="77">
        <f t="shared" si="38"/>
        <v>1</v>
      </c>
      <c r="H200" s="77">
        <f t="shared" si="38"/>
        <v>1</v>
      </c>
      <c r="I200" s="77">
        <f t="shared" si="38"/>
        <v>1.0000000000000002</v>
      </c>
      <c r="J200" s="77">
        <f t="shared" si="38"/>
        <v>0.99999999999999978</v>
      </c>
      <c r="K200" s="77">
        <f t="shared" si="38"/>
        <v>1</v>
      </c>
      <c r="L200" s="77">
        <f t="shared" si="38"/>
        <v>0.99999999999999967</v>
      </c>
      <c r="M200" s="77">
        <f t="shared" si="38"/>
        <v>1</v>
      </c>
      <c r="N200" s="77">
        <f t="shared" si="38"/>
        <v>0.99999999999999978</v>
      </c>
      <c r="O200" s="77">
        <f t="shared" si="38"/>
        <v>1</v>
      </c>
      <c r="P200" s="77">
        <f t="shared" si="38"/>
        <v>1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1.5085839326366844E-3</v>
      </c>
      <c r="C201" s="203">
        <f t="shared" si="39"/>
        <v>1.4903876274385823E-3</v>
      </c>
      <c r="D201" s="203">
        <f t="shared" si="39"/>
        <v>1.4183795785963739E-3</v>
      </c>
      <c r="E201" s="203">
        <f t="shared" si="39"/>
        <v>1.4216786833809046E-3</v>
      </c>
      <c r="F201" s="203">
        <f t="shared" si="39"/>
        <v>1.4400257130181774E-3</v>
      </c>
      <c r="G201" s="203">
        <f t="shared" si="39"/>
        <v>1.4151322250743506E-3</v>
      </c>
      <c r="H201" s="203">
        <f t="shared" si="39"/>
        <v>1.4140547056739167E-3</v>
      </c>
      <c r="I201" s="203">
        <f t="shared" si="39"/>
        <v>1.4438238030755226E-3</v>
      </c>
      <c r="J201" s="203">
        <f t="shared" si="39"/>
        <v>1.4286457695635748E-3</v>
      </c>
      <c r="K201" s="203">
        <f t="shared" si="39"/>
        <v>1.4469674973082525E-3</v>
      </c>
      <c r="L201" s="203">
        <f t="shared" si="39"/>
        <v>1.4187092581427732E-3</v>
      </c>
      <c r="M201" s="203">
        <f t="shared" si="39"/>
        <v>1.4396237976422852E-3</v>
      </c>
      <c r="N201" s="203">
        <f t="shared" si="39"/>
        <v>1.3343826990002668E-3</v>
      </c>
      <c r="O201" s="203">
        <f t="shared" si="39"/>
        <v>1.3545529577118254E-3</v>
      </c>
      <c r="P201" s="203">
        <f t="shared" si="39"/>
        <v>1.3641141905242084E-3</v>
      </c>
      <c r="Q201" s="203">
        <f t="shared" si="39"/>
        <v>1.3742236213580056E-3</v>
      </c>
    </row>
    <row r="202" spans="1:17" x14ac:dyDescent="0.25">
      <c r="A202" s="76" t="s">
        <v>82</v>
      </c>
      <c r="B202" s="202">
        <f t="shared" ref="B202:Q202" si="40">IF(B$114=0,0,B$114/B$112)</f>
        <v>1.9566326359463386E-4</v>
      </c>
      <c r="C202" s="202">
        <f t="shared" si="40"/>
        <v>1.9330320368454195E-4</v>
      </c>
      <c r="D202" s="202">
        <f t="shared" si="40"/>
        <v>1.8396376320878194E-4</v>
      </c>
      <c r="E202" s="202">
        <f t="shared" si="40"/>
        <v>1.8439165694085532E-4</v>
      </c>
      <c r="F202" s="202">
        <f t="shared" si="40"/>
        <v>1.8677126580346728E-4</v>
      </c>
      <c r="G202" s="202">
        <f t="shared" si="40"/>
        <v>1.8354258161296967E-4</v>
      </c>
      <c r="H202" s="202">
        <f t="shared" si="40"/>
        <v>1.8340282739849457E-4</v>
      </c>
      <c r="I202" s="202">
        <f t="shared" si="40"/>
        <v>1.8726387790145489E-4</v>
      </c>
      <c r="J202" s="202">
        <f t="shared" si="40"/>
        <v>1.8529528768406749E-4</v>
      </c>
      <c r="K202" s="202">
        <f t="shared" si="40"/>
        <v>1.8767161489242529E-4</v>
      </c>
      <c r="L202" s="202">
        <f t="shared" si="40"/>
        <v>1.8400652263011297E-4</v>
      </c>
      <c r="M202" s="202">
        <f t="shared" si="40"/>
        <v>1.8671913739852109E-4</v>
      </c>
      <c r="N202" s="202">
        <f t="shared" si="40"/>
        <v>1.7306937196015263E-4</v>
      </c>
      <c r="O202" s="202">
        <f t="shared" si="40"/>
        <v>1.756854535461164E-4</v>
      </c>
      <c r="P202" s="202">
        <f t="shared" si="40"/>
        <v>1.7692554498258641E-4</v>
      </c>
      <c r="Q202" s="202">
        <f t="shared" si="40"/>
        <v>1.7823673767609988E-4</v>
      </c>
    </row>
    <row r="203" spans="1:17" x14ac:dyDescent="0.25">
      <c r="A203" s="76" t="s">
        <v>81</v>
      </c>
      <c r="B203" s="202">
        <f t="shared" ref="B203:Q203" si="41">IF(B$115=0,0,B$115/B$112)</f>
        <v>2.7436813194527277E-2</v>
      </c>
      <c r="C203" s="202">
        <f t="shared" si="41"/>
        <v>2.7105874613152923E-2</v>
      </c>
      <c r="D203" s="202">
        <f t="shared" si="41"/>
        <v>2.5796254815510625E-2</v>
      </c>
      <c r="E203" s="202">
        <f t="shared" si="41"/>
        <v>2.5856256065506789E-2</v>
      </c>
      <c r="F203" s="202">
        <f t="shared" si="41"/>
        <v>2.6189935891960003E-2</v>
      </c>
      <c r="G203" s="202">
        <f t="shared" si="41"/>
        <v>2.5737194772490934E-2</v>
      </c>
      <c r="H203" s="202">
        <f t="shared" si="41"/>
        <v>2.5717597786295066E-2</v>
      </c>
      <c r="I203" s="202">
        <f t="shared" si="41"/>
        <v>2.6259012252343374E-2</v>
      </c>
      <c r="J203" s="202">
        <f t="shared" si="41"/>
        <v>2.5982967372692733E-2</v>
      </c>
      <c r="K203" s="202">
        <f t="shared" si="41"/>
        <v>2.6316187030317687E-2</v>
      </c>
      <c r="L203" s="202">
        <f t="shared" si="41"/>
        <v>2.5802250740518787E-2</v>
      </c>
      <c r="M203" s="202">
        <f t="shared" si="41"/>
        <v>2.618262620447773E-2</v>
      </c>
      <c r="N203" s="202">
        <f t="shared" si="41"/>
        <v>2.4268592585691147E-2</v>
      </c>
      <c r="O203" s="202">
        <f t="shared" si="41"/>
        <v>2.4635431717662467E-2</v>
      </c>
      <c r="P203" s="202">
        <f t="shared" si="41"/>
        <v>2.4809323108726303E-2</v>
      </c>
      <c r="Q203" s="202">
        <f t="shared" si="41"/>
        <v>2.4993184648869515E-2</v>
      </c>
    </row>
    <row r="204" spans="1:17" x14ac:dyDescent="0.25">
      <c r="A204" s="76" t="s">
        <v>80</v>
      </c>
      <c r="B204" s="202">
        <f t="shared" ref="B204:Q204" si="42">IF(B$116=0,0,B$116/B$112)</f>
        <v>4.9960708973094306E-4</v>
      </c>
      <c r="C204" s="202">
        <f t="shared" si="42"/>
        <v>4.9358090657520008E-4</v>
      </c>
      <c r="D204" s="202">
        <f t="shared" si="42"/>
        <v>4.697335548031436E-4</v>
      </c>
      <c r="E204" s="202">
        <f t="shared" si="42"/>
        <v>4.7082613977933099E-4</v>
      </c>
      <c r="F204" s="202">
        <f t="shared" si="42"/>
        <v>4.7690223928164021E-4</v>
      </c>
      <c r="G204" s="202">
        <f t="shared" si="42"/>
        <v>4.6865810861326541E-4</v>
      </c>
      <c r="H204" s="202">
        <f t="shared" si="42"/>
        <v>4.6830125983598949E-4</v>
      </c>
      <c r="I204" s="202">
        <f t="shared" si="42"/>
        <v>4.7816007630285904E-4</v>
      </c>
      <c r="J204" s="202">
        <f t="shared" si="42"/>
        <v>4.731334728857794E-4</v>
      </c>
      <c r="K204" s="202">
        <f t="shared" si="42"/>
        <v>4.7920119300352073E-4</v>
      </c>
      <c r="L204" s="202">
        <f t="shared" si="42"/>
        <v>4.698427368215629E-4</v>
      </c>
      <c r="M204" s="202">
        <f t="shared" si="42"/>
        <v>4.767691344759191E-4</v>
      </c>
      <c r="N204" s="202">
        <f t="shared" si="42"/>
        <v>4.4191578765501746E-4</v>
      </c>
      <c r="O204" s="202">
        <f t="shared" si="42"/>
        <v>4.4859569722848701E-4</v>
      </c>
      <c r="P204" s="202">
        <f t="shared" si="42"/>
        <v>4.5176214995033576E-4</v>
      </c>
      <c r="Q204" s="202">
        <f t="shared" si="42"/>
        <v>4.5511015280814293E-4</v>
      </c>
    </row>
    <row r="205" spans="1:17" x14ac:dyDescent="0.25">
      <c r="A205" s="129" t="s">
        <v>79</v>
      </c>
      <c r="B205" s="201">
        <f t="shared" ref="B205:Q205" si="43">IF(B$117=0,0,B$117/B$112)</f>
        <v>1.5765738084954309E-3</v>
      </c>
      <c r="C205" s="201">
        <f t="shared" si="43"/>
        <v>1.5575574199696851E-3</v>
      </c>
      <c r="D205" s="201">
        <f t="shared" si="43"/>
        <v>1.482304063925341E-3</v>
      </c>
      <c r="E205" s="201">
        <f t="shared" si="43"/>
        <v>1.4857518549843919E-3</v>
      </c>
      <c r="F205" s="201">
        <f t="shared" si="43"/>
        <v>1.5049257608997612E-3</v>
      </c>
      <c r="G205" s="201">
        <f t="shared" si="43"/>
        <v>1.5713055762724846E-3</v>
      </c>
      <c r="H205" s="201">
        <f t="shared" si="43"/>
        <v>1.5701091423192157E-3</v>
      </c>
      <c r="I205" s="201">
        <f t="shared" si="43"/>
        <v>1.6031635438224284E-3</v>
      </c>
      <c r="J205" s="201">
        <f t="shared" si="43"/>
        <v>1.5863104694088899E-3</v>
      </c>
      <c r="K205" s="201">
        <f t="shared" si="43"/>
        <v>1.6066541747263529E-3</v>
      </c>
      <c r="L205" s="201">
        <f t="shared" si="43"/>
        <v>1.5752773690896739E-3</v>
      </c>
      <c r="M205" s="201">
        <f t="shared" si="43"/>
        <v>1.5985000276924968E-3</v>
      </c>
      <c r="N205" s="201">
        <f t="shared" si="43"/>
        <v>1.4816445690864586E-3</v>
      </c>
      <c r="O205" s="201">
        <f t="shared" si="43"/>
        <v>1.5040408084107846E-3</v>
      </c>
      <c r="P205" s="201">
        <f t="shared" si="43"/>
        <v>1.5146572145443861E-3</v>
      </c>
      <c r="Q205" s="201">
        <f t="shared" si="43"/>
        <v>1.5258823175846707E-3</v>
      </c>
    </row>
    <row r="206" spans="1:17" x14ac:dyDescent="0.25">
      <c r="A206" s="127" t="s">
        <v>146</v>
      </c>
      <c r="B206" s="200">
        <f t="shared" ref="B206:Q206" si="44">IF(B$122=0,0,B$122/B$112)</f>
        <v>0.34207769765582169</v>
      </c>
      <c r="C206" s="200">
        <f t="shared" si="44"/>
        <v>0.34108614923448466</v>
      </c>
      <c r="D206" s="200">
        <f t="shared" si="44"/>
        <v>0.34691922130134351</v>
      </c>
      <c r="E206" s="200">
        <f t="shared" si="44"/>
        <v>0.34772655715697337</v>
      </c>
      <c r="F206" s="200">
        <f t="shared" si="44"/>
        <v>0.3509514392906215</v>
      </c>
      <c r="G206" s="200">
        <f t="shared" si="44"/>
        <v>0.34741440508308796</v>
      </c>
      <c r="H206" s="200">
        <f t="shared" si="44"/>
        <v>0.34714987449376616</v>
      </c>
      <c r="I206" s="200">
        <f t="shared" si="44"/>
        <v>0.34916945704695979</v>
      </c>
      <c r="J206" s="200">
        <f t="shared" si="44"/>
        <v>0.34361540648601546</v>
      </c>
      <c r="K206" s="200">
        <f t="shared" si="44"/>
        <v>0.34891518142741573</v>
      </c>
      <c r="L206" s="200">
        <f t="shared" si="44"/>
        <v>0.34508271729809437</v>
      </c>
      <c r="M206" s="200">
        <f t="shared" si="44"/>
        <v>0.34708066990565989</v>
      </c>
      <c r="N206" s="200">
        <f t="shared" si="44"/>
        <v>0.33327533344558347</v>
      </c>
      <c r="O206" s="200">
        <f t="shared" si="44"/>
        <v>0.3291214732651887</v>
      </c>
      <c r="P206" s="200">
        <f t="shared" si="44"/>
        <v>0.32867690506141617</v>
      </c>
      <c r="Q206" s="200">
        <f t="shared" si="44"/>
        <v>0.33184746041829372</v>
      </c>
    </row>
    <row r="207" spans="1:17" x14ac:dyDescent="0.25">
      <c r="A207" s="142" t="s">
        <v>159</v>
      </c>
      <c r="B207" s="199">
        <f t="shared" ref="B207:Q207" si="45">IF(B$123=0,0,B$123/B$112)</f>
        <v>0.19358456958931672</v>
      </c>
      <c r="C207" s="199">
        <f t="shared" si="45"/>
        <v>0.18721451111851059</v>
      </c>
      <c r="D207" s="199">
        <f t="shared" si="45"/>
        <v>0.12699608713514832</v>
      </c>
      <c r="E207" s="199">
        <f t="shared" si="45"/>
        <v>0.12729188893099239</v>
      </c>
      <c r="F207" s="199">
        <f t="shared" si="45"/>
        <v>0.13127291205803759</v>
      </c>
      <c r="G207" s="199">
        <f t="shared" si="45"/>
        <v>0.12799478082008506</v>
      </c>
      <c r="H207" s="199">
        <f t="shared" si="45"/>
        <v>0.12789732218191385</v>
      </c>
      <c r="I207" s="199">
        <f t="shared" si="45"/>
        <v>0.14719460276442484</v>
      </c>
      <c r="J207" s="199">
        <f t="shared" si="45"/>
        <v>0.15156060617420103</v>
      </c>
      <c r="K207" s="199">
        <f t="shared" si="45"/>
        <v>0.15070038732626886</v>
      </c>
      <c r="L207" s="199">
        <f t="shared" si="45"/>
        <v>0.13839612570126722</v>
      </c>
      <c r="M207" s="199">
        <f t="shared" si="45"/>
        <v>0.15013549661440112</v>
      </c>
      <c r="N207" s="199">
        <f t="shared" si="45"/>
        <v>8.8918736697285089E-2</v>
      </c>
      <c r="O207" s="199">
        <f t="shared" si="45"/>
        <v>0.13325551160703211</v>
      </c>
      <c r="P207" s="199">
        <f t="shared" si="45"/>
        <v>0.14288573254692055</v>
      </c>
      <c r="Q207" s="199">
        <f t="shared" si="45"/>
        <v>0.14163784142252925</v>
      </c>
    </row>
    <row r="208" spans="1:17" x14ac:dyDescent="0.25">
      <c r="A208" s="142" t="s">
        <v>158</v>
      </c>
      <c r="B208" s="199">
        <f t="shared" ref="B208:Q208" si="46">IF(B$129=0,0,B$129/B$112)</f>
        <v>0.14849312806650494</v>
      </c>
      <c r="C208" s="199">
        <f t="shared" si="46"/>
        <v>0.1538716381159741</v>
      </c>
      <c r="D208" s="199">
        <f t="shared" si="46"/>
        <v>0.21992313416619524</v>
      </c>
      <c r="E208" s="199">
        <f t="shared" si="46"/>
        <v>0.22043466822598101</v>
      </c>
      <c r="F208" s="199">
        <f t="shared" si="46"/>
        <v>0.21967852723258396</v>
      </c>
      <c r="G208" s="199">
        <f t="shared" si="46"/>
        <v>0.2194196242630029</v>
      </c>
      <c r="H208" s="199">
        <f t="shared" si="46"/>
        <v>0.21925255231185228</v>
      </c>
      <c r="I208" s="199">
        <f t="shared" si="46"/>
        <v>0.20197485428253492</v>
      </c>
      <c r="J208" s="199">
        <f t="shared" si="46"/>
        <v>0.19205480031181443</v>
      </c>
      <c r="K208" s="199">
        <f t="shared" si="46"/>
        <v>0.1982147941011469</v>
      </c>
      <c r="L208" s="199">
        <f t="shared" si="46"/>
        <v>0.2066865915968272</v>
      </c>
      <c r="M208" s="199">
        <f t="shared" si="46"/>
        <v>0.1969451732912588</v>
      </c>
      <c r="N208" s="199">
        <f t="shared" si="46"/>
        <v>0.24435659674829838</v>
      </c>
      <c r="O208" s="199">
        <f t="shared" si="46"/>
        <v>0.19586596165815656</v>
      </c>
      <c r="P208" s="199">
        <f t="shared" si="46"/>
        <v>0.18579117251449562</v>
      </c>
      <c r="Q208" s="199">
        <f t="shared" si="46"/>
        <v>0.1902096189957645</v>
      </c>
    </row>
    <row r="209" spans="1:17" x14ac:dyDescent="0.25">
      <c r="A209" s="127" t="s">
        <v>145</v>
      </c>
      <c r="B209" s="200">
        <f t="shared" ref="B209:Q209" si="47">IF(B$130=0,0,B$130/B$112)</f>
        <v>0.2417054524116275</v>
      </c>
      <c r="C209" s="200">
        <f t="shared" si="47"/>
        <v>0.24835610464528973</v>
      </c>
      <c r="D209" s="200">
        <f t="shared" si="47"/>
        <v>0.25528255651527437</v>
      </c>
      <c r="E209" s="200">
        <f t="shared" si="47"/>
        <v>0.25461707343555551</v>
      </c>
      <c r="F209" s="200">
        <f t="shared" si="47"/>
        <v>0.25219703643486763</v>
      </c>
      <c r="G209" s="200">
        <f t="shared" si="47"/>
        <v>0.25564861308410475</v>
      </c>
      <c r="H209" s="200">
        <f t="shared" si="47"/>
        <v>0.25461226814123578</v>
      </c>
      <c r="I209" s="200">
        <f t="shared" si="47"/>
        <v>0.25146822465515456</v>
      </c>
      <c r="J209" s="200">
        <f t="shared" si="47"/>
        <v>0.2423766124413026</v>
      </c>
      <c r="K209" s="200">
        <f t="shared" si="47"/>
        <v>0.25162623984959415</v>
      </c>
      <c r="L209" s="200">
        <f t="shared" si="47"/>
        <v>0.26103404815843456</v>
      </c>
      <c r="M209" s="200">
        <f t="shared" si="47"/>
        <v>0.25252510282047336</v>
      </c>
      <c r="N209" s="200">
        <f t="shared" si="47"/>
        <v>0.24487419079021461</v>
      </c>
      <c r="O209" s="200">
        <f t="shared" si="47"/>
        <v>0.24657463050651895</v>
      </c>
      <c r="P209" s="200">
        <f t="shared" si="47"/>
        <v>0.24435689984288603</v>
      </c>
      <c r="Q209" s="200">
        <f t="shared" si="47"/>
        <v>0.2384656087733614</v>
      </c>
    </row>
    <row r="210" spans="1:17" x14ac:dyDescent="0.25">
      <c r="A210" s="142" t="s">
        <v>157</v>
      </c>
      <c r="B210" s="199">
        <f t="shared" ref="B210:Q210" si="48">IF(B$131=0,0,B$131/B$112)</f>
        <v>0.16862541067331591</v>
      </c>
      <c r="C210" s="199">
        <f t="shared" si="48"/>
        <v>0.12695582291195062</v>
      </c>
      <c r="D210" s="199">
        <f t="shared" si="48"/>
        <v>5.8373293705101192E-2</v>
      </c>
      <c r="E210" s="199">
        <f t="shared" si="48"/>
        <v>6.3467564804997295E-2</v>
      </c>
      <c r="F210" s="199">
        <f t="shared" si="48"/>
        <v>8.7130502818348582E-2</v>
      </c>
      <c r="G210" s="199">
        <f t="shared" si="48"/>
        <v>5.7349898222170521E-2</v>
      </c>
      <c r="H210" s="199">
        <f t="shared" si="48"/>
        <v>6.0793220615349412E-2</v>
      </c>
      <c r="I210" s="199">
        <f t="shared" si="48"/>
        <v>9.3525284593344443E-2</v>
      </c>
      <c r="J210" s="199">
        <f t="shared" si="48"/>
        <v>0.11790960509803275</v>
      </c>
      <c r="K210" s="199">
        <f t="shared" si="48"/>
        <v>9.4617604738458247E-2</v>
      </c>
      <c r="L210" s="199">
        <f t="shared" si="48"/>
        <v>3.5567019814188042E-2</v>
      </c>
      <c r="M210" s="199">
        <f t="shared" si="48"/>
        <v>8.5077339090408613E-2</v>
      </c>
      <c r="N210" s="199">
        <f t="shared" si="48"/>
        <v>3.2423529886772398E-2</v>
      </c>
      <c r="O210" s="199">
        <f t="shared" si="48"/>
        <v>4.4703628155807217E-2</v>
      </c>
      <c r="P210" s="199">
        <f t="shared" si="48"/>
        <v>5.9439520776387013E-2</v>
      </c>
      <c r="Q210" s="199">
        <f t="shared" si="48"/>
        <v>9.2314279888477915E-2</v>
      </c>
    </row>
    <row r="211" spans="1:17" x14ac:dyDescent="0.25">
      <c r="A211" s="142" t="s">
        <v>156</v>
      </c>
      <c r="B211" s="199">
        <f t="shared" ref="B211:Q211" si="49">IF(B$136=0,0,B$136/B$112)</f>
        <v>7.3080041738311591E-2</v>
      </c>
      <c r="C211" s="199">
        <f t="shared" si="49"/>
        <v>0.12140028173333912</v>
      </c>
      <c r="D211" s="199">
        <f t="shared" si="49"/>
        <v>0.19690926281017321</v>
      </c>
      <c r="E211" s="199">
        <f t="shared" si="49"/>
        <v>0.19114950863055818</v>
      </c>
      <c r="F211" s="199">
        <f t="shared" si="49"/>
        <v>0.16506653361651902</v>
      </c>
      <c r="G211" s="199">
        <f t="shared" si="49"/>
        <v>0.19829871486193421</v>
      </c>
      <c r="H211" s="199">
        <f t="shared" si="49"/>
        <v>0.19381904752588633</v>
      </c>
      <c r="I211" s="199">
        <f t="shared" si="49"/>
        <v>0.15794294006181012</v>
      </c>
      <c r="J211" s="199">
        <f t="shared" si="49"/>
        <v>0.12446700734326985</v>
      </c>
      <c r="K211" s="199">
        <f t="shared" si="49"/>
        <v>0.15700863511113591</v>
      </c>
      <c r="L211" s="199">
        <f t="shared" si="49"/>
        <v>0.22546702834424648</v>
      </c>
      <c r="M211" s="199">
        <f t="shared" si="49"/>
        <v>0.16744776373006476</v>
      </c>
      <c r="N211" s="199">
        <f t="shared" si="49"/>
        <v>0.21245066090344222</v>
      </c>
      <c r="O211" s="199">
        <f t="shared" si="49"/>
        <v>0.2018710023507117</v>
      </c>
      <c r="P211" s="199">
        <f t="shared" si="49"/>
        <v>0.18491737906649899</v>
      </c>
      <c r="Q211" s="199">
        <f t="shared" si="49"/>
        <v>0.14615132888488347</v>
      </c>
    </row>
    <row r="212" spans="1:17" x14ac:dyDescent="0.25">
      <c r="A212" s="127" t="s">
        <v>144</v>
      </c>
      <c r="B212" s="200">
        <f t="shared" ref="B212:Q212" si="50">IF(B$137=0,0,B$137/B$112)</f>
        <v>0.38499960864356597</v>
      </c>
      <c r="C212" s="200">
        <f t="shared" si="50"/>
        <v>0.37971704234940462</v>
      </c>
      <c r="D212" s="200">
        <f t="shared" si="50"/>
        <v>0.36844758640733799</v>
      </c>
      <c r="E212" s="200">
        <f t="shared" si="50"/>
        <v>0.36823746500687871</v>
      </c>
      <c r="F212" s="200">
        <f t="shared" si="50"/>
        <v>0.36705296340354793</v>
      </c>
      <c r="G212" s="200">
        <f t="shared" si="50"/>
        <v>0.36756114856874345</v>
      </c>
      <c r="H212" s="200">
        <f t="shared" si="50"/>
        <v>0.36888439164347536</v>
      </c>
      <c r="I212" s="200">
        <f t="shared" si="50"/>
        <v>0.3693908947444402</v>
      </c>
      <c r="J212" s="200">
        <f t="shared" si="50"/>
        <v>0.38435162870044676</v>
      </c>
      <c r="K212" s="200">
        <f t="shared" si="50"/>
        <v>0.36942189721274177</v>
      </c>
      <c r="L212" s="200">
        <f t="shared" si="50"/>
        <v>0.36443314791626791</v>
      </c>
      <c r="M212" s="200">
        <f t="shared" si="50"/>
        <v>0.37050998897217979</v>
      </c>
      <c r="N212" s="200">
        <f t="shared" si="50"/>
        <v>0.39415087075080879</v>
      </c>
      <c r="O212" s="200">
        <f t="shared" si="50"/>
        <v>0.39618558959373268</v>
      </c>
      <c r="P212" s="200">
        <f t="shared" si="50"/>
        <v>0.39864941288697003</v>
      </c>
      <c r="Q212" s="200">
        <f t="shared" si="50"/>
        <v>0.40116029333004838</v>
      </c>
    </row>
    <row r="213" spans="1:17" x14ac:dyDescent="0.25">
      <c r="A213" s="142" t="s">
        <v>155</v>
      </c>
      <c r="B213" s="199">
        <f t="shared" ref="B213:Q213" si="51">IF(B$138=0,0,B$138/B$112)</f>
        <v>6.7308376842169754E-2</v>
      </c>
      <c r="C213" s="199">
        <f t="shared" si="51"/>
        <v>6.3699366408631594E-2</v>
      </c>
      <c r="D213" s="199">
        <f t="shared" si="51"/>
        <v>5.7850455136633248E-2</v>
      </c>
      <c r="E213" s="199">
        <f t="shared" si="51"/>
        <v>5.8261073191916174E-2</v>
      </c>
      <c r="F213" s="199">
        <f t="shared" si="51"/>
        <v>6.0473756567565221E-2</v>
      </c>
      <c r="G213" s="199">
        <f t="shared" si="51"/>
        <v>5.818647568469297E-2</v>
      </c>
      <c r="H213" s="199">
        <f t="shared" si="51"/>
        <v>5.8333770126194201E-2</v>
      </c>
      <c r="I213" s="199">
        <f t="shared" si="51"/>
        <v>6.1296463200838563E-2</v>
      </c>
      <c r="J213" s="199">
        <f t="shared" si="51"/>
        <v>6.2142007817129793E-2</v>
      </c>
      <c r="K213" s="199">
        <f t="shared" si="51"/>
        <v>6.1461933725878042E-2</v>
      </c>
      <c r="L213" s="199">
        <f t="shared" si="51"/>
        <v>5.6884667549762465E-2</v>
      </c>
      <c r="M213" s="199">
        <f t="shared" si="51"/>
        <v>6.0603497998960608E-2</v>
      </c>
      <c r="N213" s="199">
        <f t="shared" si="51"/>
        <v>3.7035995527191709E-2</v>
      </c>
      <c r="O213" s="199">
        <f t="shared" si="51"/>
        <v>5.4943973722785096E-2</v>
      </c>
      <c r="P213" s="199">
        <f t="shared" si="51"/>
        <v>5.6091307218384547E-2</v>
      </c>
      <c r="Q213" s="199">
        <f t="shared" si="51"/>
        <v>5.8508639721741099E-2</v>
      </c>
    </row>
    <row r="214" spans="1:17" x14ac:dyDescent="0.25">
      <c r="A214" s="142" t="s">
        <v>154</v>
      </c>
      <c r="B214" s="199">
        <f t="shared" ref="B214:Q214" si="52">IF(B$142=0,0,B$142/B$112)</f>
        <v>0.31324697838852833</v>
      </c>
      <c r="C214" s="199">
        <f t="shared" si="52"/>
        <v>0.30863489941816913</v>
      </c>
      <c r="D214" s="199">
        <f t="shared" si="52"/>
        <v>0.29864057698071789</v>
      </c>
      <c r="E214" s="199">
        <f t="shared" si="52"/>
        <v>0.29833797232652981</v>
      </c>
      <c r="F214" s="199">
        <f t="shared" si="52"/>
        <v>0.29655540366692235</v>
      </c>
      <c r="G214" s="199">
        <f t="shared" si="52"/>
        <v>0.29729787574988042</v>
      </c>
      <c r="H214" s="199">
        <f t="shared" si="52"/>
        <v>0.298720867230373</v>
      </c>
      <c r="I214" s="199">
        <f t="shared" si="52"/>
        <v>0.29845437709006017</v>
      </c>
      <c r="J214" s="199">
        <f t="shared" si="52"/>
        <v>0.31462209825734094</v>
      </c>
      <c r="K214" s="199">
        <f t="shared" si="52"/>
        <v>0.29839340197454695</v>
      </c>
      <c r="L214" s="199">
        <f t="shared" si="52"/>
        <v>0.29381575855145936</v>
      </c>
      <c r="M214" s="199">
        <f t="shared" si="52"/>
        <v>0.29971350250714096</v>
      </c>
      <c r="N214" s="199">
        <f t="shared" si="52"/>
        <v>0.32403527867668019</v>
      </c>
      <c r="O214" s="199">
        <f t="shared" si="52"/>
        <v>0.3289333303431754</v>
      </c>
      <c r="P214" s="199">
        <f t="shared" si="52"/>
        <v>0.33125513558028946</v>
      </c>
      <c r="Q214" s="199">
        <f t="shared" si="52"/>
        <v>0.33371006267125536</v>
      </c>
    </row>
    <row r="215" spans="1:17" x14ac:dyDescent="0.25">
      <c r="A215" s="140" t="s">
        <v>153</v>
      </c>
      <c r="B215" s="198">
        <f t="shared" ref="B215:Q215" si="53">IF(B$153=0,0,B$153/B$112)</f>
        <v>4.4442534128679573E-3</v>
      </c>
      <c r="C215" s="198">
        <f t="shared" si="53"/>
        <v>7.3827765226039399E-3</v>
      </c>
      <c r="D215" s="198">
        <f t="shared" si="53"/>
        <v>1.1956554289986815E-2</v>
      </c>
      <c r="E215" s="198">
        <f t="shared" si="53"/>
        <v>1.1638419488432741E-2</v>
      </c>
      <c r="F215" s="198">
        <f t="shared" si="53"/>
        <v>1.0023803169060302E-2</v>
      </c>
      <c r="G215" s="198">
        <f t="shared" si="53"/>
        <v>1.2076797134170062E-2</v>
      </c>
      <c r="H215" s="198">
        <f t="shared" si="53"/>
        <v>1.1829754286908186E-2</v>
      </c>
      <c r="I215" s="198">
        <f t="shared" si="53"/>
        <v>9.6400544535414686E-3</v>
      </c>
      <c r="J215" s="198">
        <f t="shared" si="53"/>
        <v>7.5875226259760585E-3</v>
      </c>
      <c r="K215" s="198">
        <f t="shared" si="53"/>
        <v>9.5665615123168065E-3</v>
      </c>
      <c r="L215" s="198">
        <f t="shared" si="53"/>
        <v>1.3732721815046077E-2</v>
      </c>
      <c r="M215" s="198">
        <f t="shared" si="53"/>
        <v>1.0192988466078249E-2</v>
      </c>
      <c r="N215" s="198">
        <f t="shared" si="53"/>
        <v>3.3079596546936867E-2</v>
      </c>
      <c r="O215" s="198">
        <f t="shared" si="53"/>
        <v>1.2308285527772148E-2</v>
      </c>
      <c r="P215" s="198">
        <f t="shared" si="53"/>
        <v>1.1302970088296012E-2</v>
      </c>
      <c r="Q215" s="198">
        <f t="shared" si="53"/>
        <v>8.9415909370519474E-3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</v>
      </c>
      <c r="C220" s="170">
        <f>IF(C$5=0,0,C$5/NFM_fec!C$5)</f>
        <v>0</v>
      </c>
      <c r="D220" s="170">
        <f>IF(D$5=0,0,D$5/NFM_fec!D$5)</f>
        <v>0</v>
      </c>
      <c r="E220" s="170">
        <f>IF(E$5=0,0,E$5/NFM_fec!E$5)</f>
        <v>0</v>
      </c>
      <c r="F220" s="170">
        <f>IF(F$5=0,0,F$5/NFM_fec!F$5)</f>
        <v>0</v>
      </c>
      <c r="G220" s="170">
        <f>IF(G$5=0,0,G$5/NFM_fec!G$5)</f>
        <v>0</v>
      </c>
      <c r="H220" s="170">
        <f>IF(H$5=0,0,H$5/NFM_fec!H$5)</f>
        <v>0</v>
      </c>
      <c r="I220" s="170">
        <f>IF(I$5=0,0,I$5/NFM_fec!I$5)</f>
        <v>0</v>
      </c>
      <c r="J220" s="170">
        <f>IF(J$5=0,0,J$5/NFM_fec!J$5)</f>
        <v>0</v>
      </c>
      <c r="K220" s="170">
        <f>IF(K$5=0,0,K$5/NFM_fec!K$5)</f>
        <v>0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</v>
      </c>
      <c r="C221" s="169">
        <f>IF(C$6=0,0,C$6/NFM_fec!C$6)</f>
        <v>0</v>
      </c>
      <c r="D221" s="169">
        <f>IF(D$6=0,0,D$6/NFM_fec!D$6)</f>
        <v>0</v>
      </c>
      <c r="E221" s="169">
        <f>IF(E$6=0,0,E$6/NFM_fec!E$6)</f>
        <v>0</v>
      </c>
      <c r="F221" s="169">
        <f>IF(F$6=0,0,F$6/NFM_fec!F$6)</f>
        <v>0</v>
      </c>
      <c r="G221" s="169">
        <f>IF(G$6=0,0,G$6/NFM_fec!G$6)</f>
        <v>0</v>
      </c>
      <c r="H221" s="169">
        <f>IF(H$6=0,0,H$6/NFM_fec!H$6)</f>
        <v>0</v>
      </c>
      <c r="I221" s="169">
        <f>IF(I$6=0,0,I$6/NFM_fec!I$6)</f>
        <v>0</v>
      </c>
      <c r="J221" s="169">
        <f>IF(J$6=0,0,J$6/NFM_fec!J$6)</f>
        <v>0</v>
      </c>
      <c r="K221" s="169">
        <f>IF(K$6=0,0,K$6/NFM_fec!K$6)</f>
        <v>0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</v>
      </c>
      <c r="C222" s="168">
        <f>IF(C$7=0,0,C$7/NFM_fec!C$7)</f>
        <v>0</v>
      </c>
      <c r="D222" s="168">
        <f>IF(D$7=0,0,D$7/NFM_fec!D$7)</f>
        <v>0</v>
      </c>
      <c r="E222" s="168">
        <f>IF(E$7=0,0,E$7/NFM_fec!E$7)</f>
        <v>0</v>
      </c>
      <c r="F222" s="168">
        <f>IF(F$7=0,0,F$7/NFM_fec!F$7)</f>
        <v>0</v>
      </c>
      <c r="G222" s="168">
        <f>IF(G$7=0,0,G$7/NFM_fec!G$7)</f>
        <v>0</v>
      </c>
      <c r="H222" s="168">
        <f>IF(H$7=0,0,H$7/NFM_fec!H$7)</f>
        <v>0</v>
      </c>
      <c r="I222" s="168">
        <f>IF(I$7=0,0,I$7/NFM_fec!I$7)</f>
        <v>0</v>
      </c>
      <c r="J222" s="168">
        <f>IF(J$7=0,0,J$7/NFM_fec!J$7)</f>
        <v>0</v>
      </c>
      <c r="K222" s="168">
        <f>IF(K$7=0,0,K$7/NFM_fec!K$7)</f>
        <v>0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</v>
      </c>
      <c r="C223" s="168">
        <f>IF(C$8=0,0,C$8/NFM_fec!C$8)</f>
        <v>0</v>
      </c>
      <c r="D223" s="168">
        <f>IF(D$8=0,0,D$8/NFM_fec!D$8)</f>
        <v>0</v>
      </c>
      <c r="E223" s="168">
        <f>IF(E$8=0,0,E$8/NFM_fec!E$8)</f>
        <v>0</v>
      </c>
      <c r="F223" s="168">
        <f>IF(F$8=0,0,F$8/NFM_fec!F$8)</f>
        <v>0</v>
      </c>
      <c r="G223" s="168">
        <f>IF(G$8=0,0,G$8/NFM_fec!G$8)</f>
        <v>0</v>
      </c>
      <c r="H223" s="168">
        <f>IF(H$8=0,0,H$8/NFM_fec!H$8)</f>
        <v>0</v>
      </c>
      <c r="I223" s="168">
        <f>IF(I$8=0,0,I$8/NFM_fec!I$8)</f>
        <v>0</v>
      </c>
      <c r="J223" s="168">
        <f>IF(J$8=0,0,J$8/NFM_fec!J$8)</f>
        <v>0</v>
      </c>
      <c r="K223" s="168">
        <f>IF(K$8=0,0,K$8/NFM_fec!K$8)</f>
        <v>0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</v>
      </c>
      <c r="C224" s="168">
        <f>IF(C$9=0,0,C$9/NFM_fec!C$9)</f>
        <v>0</v>
      </c>
      <c r="D224" s="168">
        <f>IF(D$9=0,0,D$9/NFM_fec!D$9)</f>
        <v>0</v>
      </c>
      <c r="E224" s="168">
        <f>IF(E$9=0,0,E$9/NFM_fec!E$9)</f>
        <v>0</v>
      </c>
      <c r="F224" s="168">
        <f>IF(F$9=0,0,F$9/NFM_fec!F$9)</f>
        <v>0</v>
      </c>
      <c r="G224" s="168">
        <f>IF(G$9=0,0,G$9/NFM_fec!G$9)</f>
        <v>0</v>
      </c>
      <c r="H224" s="168">
        <f>IF(H$9=0,0,H$9/NFM_fec!H$9)</f>
        <v>0</v>
      </c>
      <c r="I224" s="168">
        <f>IF(I$9=0,0,I$9/NFM_fec!I$9)</f>
        <v>0</v>
      </c>
      <c r="J224" s="168">
        <f>IF(J$9=0,0,J$9/NFM_fec!J$9)</f>
        <v>0</v>
      </c>
      <c r="K224" s="168">
        <f>IF(K$9=0,0,K$9/NFM_fec!K$9)</f>
        <v>0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</v>
      </c>
      <c r="C225" s="167">
        <f>IF(C$10=0,0,C$10/NFM_fec!C$10)</f>
        <v>0</v>
      </c>
      <c r="D225" s="167">
        <f>IF(D$10=0,0,D$10/NFM_fec!D$10)</f>
        <v>0</v>
      </c>
      <c r="E225" s="167">
        <f>IF(E$10=0,0,E$10/NFM_fec!E$10)</f>
        <v>0</v>
      </c>
      <c r="F225" s="167">
        <f>IF(F$10=0,0,F$10/NFM_fec!F$10)</f>
        <v>0</v>
      </c>
      <c r="G225" s="167">
        <f>IF(G$10=0,0,G$10/NFM_fec!G$10)</f>
        <v>0</v>
      </c>
      <c r="H225" s="167">
        <f>IF(H$10=0,0,H$10/NFM_fec!H$10)</f>
        <v>0</v>
      </c>
      <c r="I225" s="167">
        <f>IF(I$10=0,0,I$10/NFM_fec!I$10)</f>
        <v>0</v>
      </c>
      <c r="J225" s="167">
        <f>IF(J$10=0,0,J$10/NFM_fec!J$10)</f>
        <v>0</v>
      </c>
      <c r="K225" s="167">
        <f>IF(K$10=0,0,K$10/NFM_fec!K$10)</f>
        <v>0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</v>
      </c>
      <c r="C226" s="166">
        <f>IF(C$15=0,0,C$15/NFM_fec!C$15)</f>
        <v>0</v>
      </c>
      <c r="D226" s="166">
        <f>IF(D$15=0,0,D$15/NFM_fec!D$15)</f>
        <v>0</v>
      </c>
      <c r="E226" s="166">
        <f>IF(E$15=0,0,E$15/NFM_fec!E$15)</f>
        <v>0</v>
      </c>
      <c r="F226" s="166">
        <f>IF(F$15=0,0,F$15/NFM_fec!F$15)</f>
        <v>0</v>
      </c>
      <c r="G226" s="166">
        <f>IF(G$15=0,0,G$15/NFM_fec!G$15)</f>
        <v>0</v>
      </c>
      <c r="H226" s="166">
        <f>IF(H$15=0,0,H$15/NFM_fec!H$15)</f>
        <v>0</v>
      </c>
      <c r="I226" s="166">
        <f>IF(I$15=0,0,I$15/NFM_fec!I$15)</f>
        <v>0</v>
      </c>
      <c r="J226" s="166">
        <f>IF(J$15=0,0,J$15/NFM_fec!J$15)</f>
        <v>0</v>
      </c>
      <c r="K226" s="166">
        <f>IF(K$15=0,0,K$15/NFM_fec!K$15)</f>
        <v>0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</v>
      </c>
      <c r="C227" s="165">
        <f>IF(C$26=0,0,C$26/NFM_fec!C$26)</f>
        <v>0</v>
      </c>
      <c r="D227" s="165">
        <f>IF(D$26=0,0,D$26/NFM_fec!D$26)</f>
        <v>0</v>
      </c>
      <c r="E227" s="165">
        <f>IF(E$26=0,0,E$26/NFM_fec!E$26)</f>
        <v>0</v>
      </c>
      <c r="F227" s="165">
        <f>IF(F$26=0,0,F$26/NFM_fec!F$26)</f>
        <v>0</v>
      </c>
      <c r="G227" s="165">
        <f>IF(G$26=0,0,G$26/NFM_fec!G$26)</f>
        <v>0</v>
      </c>
      <c r="H227" s="165">
        <f>IF(H$26=0,0,H$26/NFM_fec!H$26)</f>
        <v>0</v>
      </c>
      <c r="I227" s="165">
        <f>IF(I$26=0,0,I$26/NFM_fec!I$26)</f>
        <v>0</v>
      </c>
      <c r="J227" s="165">
        <f>IF(J$26=0,0,J$26/NFM_fec!J$26)</f>
        <v>0</v>
      </c>
      <c r="K227" s="165">
        <f>IF(K$26=0,0,K$26/NFM_fec!K$26)</f>
        <v>0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</v>
      </c>
      <c r="C229" s="170">
        <f>IF(C$33=0,0,C$33/NFM_fec!C$33)</f>
        <v>0</v>
      </c>
      <c r="D229" s="170">
        <f>IF(D$33=0,0,D$33/NFM_fec!D$33)</f>
        <v>0</v>
      </c>
      <c r="E229" s="170">
        <f>IF(E$33=0,0,E$33/NFM_fec!E$33)</f>
        <v>0</v>
      </c>
      <c r="F229" s="170">
        <f>IF(F$33=0,0,F$33/NFM_fec!F$33)</f>
        <v>0</v>
      </c>
      <c r="G229" s="170">
        <f>IF(G$33=0,0,G$33/NFM_fec!G$33)</f>
        <v>0</v>
      </c>
      <c r="H229" s="170">
        <f>IF(H$33=0,0,H$33/NFM_fec!H$33)</f>
        <v>0</v>
      </c>
      <c r="I229" s="170">
        <f>IF(I$33=0,0,I$33/NFM_fec!I$33)</f>
        <v>0</v>
      </c>
      <c r="J229" s="170">
        <f>IF(J$33=0,0,J$33/NFM_fec!J$33)</f>
        <v>0</v>
      </c>
      <c r="K229" s="170">
        <f>IF(K$33=0,0,K$33/NFM_fec!K$33)</f>
        <v>0</v>
      </c>
      <c r="L229" s="170">
        <f>IF(L$33=0,0,L$33/NFM_fec!L$33)</f>
        <v>0</v>
      </c>
      <c r="M229" s="170">
        <f>IF(M$33=0,0,M$33/NFM_fec!M$33)</f>
        <v>0</v>
      </c>
      <c r="N229" s="170">
        <f>IF(N$33=0,0,N$33/NFM_fec!N$33)</f>
        <v>0</v>
      </c>
      <c r="O229" s="170">
        <f>IF(O$33=0,0,O$33/NFM_fec!O$33)</f>
        <v>0</v>
      </c>
      <c r="P229" s="170">
        <f>IF(P$33=0,0,P$33/NFM_fec!P$33)</f>
        <v>0</v>
      </c>
      <c r="Q229" s="170">
        <f>IF(Q$33=0,0,Q$33/NFM_fec!Q$33)</f>
        <v>0</v>
      </c>
    </row>
    <row r="230" spans="1:17" x14ac:dyDescent="0.25">
      <c r="A230" s="132" t="s">
        <v>83</v>
      </c>
      <c r="B230" s="169">
        <f>IF(B$34=0,0,B$34/NFM_fec!B$34)</f>
        <v>0</v>
      </c>
      <c r="C230" s="169">
        <f>IF(C$34=0,0,C$34/NFM_fec!C$34)</f>
        <v>0</v>
      </c>
      <c r="D230" s="169">
        <f>IF(D$34=0,0,D$34/NFM_fec!D$34)</f>
        <v>0</v>
      </c>
      <c r="E230" s="169">
        <f>IF(E$34=0,0,E$34/NFM_fec!E$34)</f>
        <v>0</v>
      </c>
      <c r="F230" s="169">
        <f>IF(F$34=0,0,F$34/NFM_fec!F$34)</f>
        <v>0</v>
      </c>
      <c r="G230" s="169">
        <f>IF(G$34=0,0,G$34/NFM_fec!G$34)</f>
        <v>0</v>
      </c>
      <c r="H230" s="169">
        <f>IF(H$34=0,0,H$34/NFM_fec!H$34)</f>
        <v>0</v>
      </c>
      <c r="I230" s="169">
        <f>IF(I$34=0,0,I$34/NFM_fec!I$34)</f>
        <v>0</v>
      </c>
      <c r="J230" s="169">
        <f>IF(J$34=0,0,J$34/NFM_fec!J$34)</f>
        <v>0</v>
      </c>
      <c r="K230" s="169">
        <f>IF(K$34=0,0,K$34/NFM_fec!K$34)</f>
        <v>0</v>
      </c>
      <c r="L230" s="169">
        <f>IF(L$34=0,0,L$34/NFM_fec!L$34)</f>
        <v>0</v>
      </c>
      <c r="M230" s="169">
        <f>IF(M$34=0,0,M$34/NFM_fec!M$34)</f>
        <v>0</v>
      </c>
      <c r="N230" s="169">
        <f>IF(N$34=0,0,N$34/NFM_fec!N$34)</f>
        <v>0</v>
      </c>
      <c r="O230" s="169">
        <f>IF(O$34=0,0,O$34/NFM_fec!O$34)</f>
        <v>0</v>
      </c>
      <c r="P230" s="169">
        <f>IF(P$34=0,0,P$34/NFM_fec!P$34)</f>
        <v>0</v>
      </c>
      <c r="Q230" s="169">
        <f>IF(Q$34=0,0,Q$34/NFM_fec!Q$34)</f>
        <v>0</v>
      </c>
    </row>
    <row r="231" spans="1:17" x14ac:dyDescent="0.25">
      <c r="A231" s="76" t="s">
        <v>82</v>
      </c>
      <c r="B231" s="168">
        <f>IF(B$35=0,0,B$35/NFM_fec!B$35)</f>
        <v>0</v>
      </c>
      <c r="C231" s="168">
        <f>IF(C$35=0,0,C$35/NFM_fec!C$35)</f>
        <v>0</v>
      </c>
      <c r="D231" s="168">
        <f>IF(D$35=0,0,D$35/NFM_fec!D$35)</f>
        <v>0</v>
      </c>
      <c r="E231" s="168">
        <f>IF(E$35=0,0,E$35/NFM_fec!E$35)</f>
        <v>0</v>
      </c>
      <c r="F231" s="168">
        <f>IF(F$35=0,0,F$35/NFM_fec!F$35)</f>
        <v>0</v>
      </c>
      <c r="G231" s="168">
        <f>IF(G$35=0,0,G$35/NFM_fec!G$35)</f>
        <v>0</v>
      </c>
      <c r="H231" s="168">
        <f>IF(H$35=0,0,H$35/NFM_fec!H$35)</f>
        <v>0</v>
      </c>
      <c r="I231" s="168">
        <f>IF(I$35=0,0,I$35/NFM_fec!I$35)</f>
        <v>0</v>
      </c>
      <c r="J231" s="168">
        <f>IF(J$35=0,0,J$35/NFM_fec!J$35)</f>
        <v>0</v>
      </c>
      <c r="K231" s="168">
        <f>IF(K$35=0,0,K$35/NFM_fec!K$35)</f>
        <v>0</v>
      </c>
      <c r="L231" s="168">
        <f>IF(L$35=0,0,L$35/NFM_fec!L$35)</f>
        <v>0</v>
      </c>
      <c r="M231" s="168">
        <f>IF(M$35=0,0,M$35/NFM_fec!M$35)</f>
        <v>0</v>
      </c>
      <c r="N231" s="168">
        <f>IF(N$35=0,0,N$35/NFM_fec!N$35)</f>
        <v>0</v>
      </c>
      <c r="O231" s="168">
        <f>IF(O$35=0,0,O$35/NFM_fec!O$35)</f>
        <v>0</v>
      </c>
      <c r="P231" s="168">
        <f>IF(P$35=0,0,P$35/NFM_fec!P$35)</f>
        <v>0</v>
      </c>
      <c r="Q231" s="168">
        <f>IF(Q$35=0,0,Q$35/NFM_fec!Q$35)</f>
        <v>0</v>
      </c>
    </row>
    <row r="232" spans="1:17" x14ac:dyDescent="0.25">
      <c r="A232" s="76" t="s">
        <v>81</v>
      </c>
      <c r="B232" s="168">
        <f>IF(B$36=0,0,B$36/NFM_fec!B$36)</f>
        <v>0</v>
      </c>
      <c r="C232" s="168">
        <f>IF(C$36=0,0,C$36/NFM_fec!C$36)</f>
        <v>0</v>
      </c>
      <c r="D232" s="168">
        <f>IF(D$36=0,0,D$36/NFM_fec!D$36)</f>
        <v>0</v>
      </c>
      <c r="E232" s="168">
        <f>IF(E$36=0,0,E$36/NFM_fec!E$36)</f>
        <v>0</v>
      </c>
      <c r="F232" s="168">
        <f>IF(F$36=0,0,F$36/NFM_fec!F$36)</f>
        <v>0</v>
      </c>
      <c r="G232" s="168">
        <f>IF(G$36=0,0,G$36/NFM_fec!G$36)</f>
        <v>0</v>
      </c>
      <c r="H232" s="168">
        <f>IF(H$36=0,0,H$36/NFM_fec!H$36)</f>
        <v>0</v>
      </c>
      <c r="I232" s="168">
        <f>IF(I$36=0,0,I$36/NFM_fec!I$36)</f>
        <v>0</v>
      </c>
      <c r="J232" s="168">
        <f>IF(J$36=0,0,J$36/NFM_fec!J$36)</f>
        <v>0</v>
      </c>
      <c r="K232" s="168">
        <f>IF(K$36=0,0,K$36/NFM_fec!K$36)</f>
        <v>0</v>
      </c>
      <c r="L232" s="168">
        <f>IF(L$36=0,0,L$36/NFM_fec!L$36)</f>
        <v>0</v>
      </c>
      <c r="M232" s="168">
        <f>IF(M$36=0,0,M$36/NFM_fec!M$36)</f>
        <v>0</v>
      </c>
      <c r="N232" s="168">
        <f>IF(N$36=0,0,N$36/NFM_fec!N$36)</f>
        <v>0</v>
      </c>
      <c r="O232" s="168">
        <f>IF(O$36=0,0,O$36/NFM_fec!O$36)</f>
        <v>0</v>
      </c>
      <c r="P232" s="168">
        <f>IF(P$36=0,0,P$36/NFM_fec!P$36)</f>
        <v>0</v>
      </c>
      <c r="Q232" s="168">
        <f>IF(Q$36=0,0,Q$36/NFM_fec!Q$36)</f>
        <v>0</v>
      </c>
    </row>
    <row r="233" spans="1:17" x14ac:dyDescent="0.25">
      <c r="A233" s="76" t="s">
        <v>80</v>
      </c>
      <c r="B233" s="168">
        <f>IF(B$37=0,0,B$37/NFM_fec!B$37)</f>
        <v>0</v>
      </c>
      <c r="C233" s="168">
        <f>IF(C$37=0,0,C$37/NFM_fec!C$37)</f>
        <v>0</v>
      </c>
      <c r="D233" s="168">
        <f>IF(D$37=0,0,D$37/NFM_fec!D$37)</f>
        <v>0</v>
      </c>
      <c r="E233" s="168">
        <f>IF(E$37=0,0,E$37/NFM_fec!E$37)</f>
        <v>0</v>
      </c>
      <c r="F233" s="168">
        <f>IF(F$37=0,0,F$37/NFM_fec!F$37)</f>
        <v>0</v>
      </c>
      <c r="G233" s="168">
        <f>IF(G$37=0,0,G$37/NFM_fec!G$37)</f>
        <v>0</v>
      </c>
      <c r="H233" s="168">
        <f>IF(H$37=0,0,H$37/NFM_fec!H$37)</f>
        <v>0</v>
      </c>
      <c r="I233" s="168">
        <f>IF(I$37=0,0,I$37/NFM_fec!I$37)</f>
        <v>0</v>
      </c>
      <c r="J233" s="168">
        <f>IF(J$37=0,0,J$37/NFM_fec!J$37)</f>
        <v>0</v>
      </c>
      <c r="K233" s="168">
        <f>IF(K$37=0,0,K$37/NFM_fec!K$37)</f>
        <v>0</v>
      </c>
      <c r="L233" s="168">
        <f>IF(L$37=0,0,L$37/NFM_fec!L$37)</f>
        <v>0</v>
      </c>
      <c r="M233" s="168">
        <f>IF(M$37=0,0,M$37/NFM_fec!M$37)</f>
        <v>0</v>
      </c>
      <c r="N233" s="168">
        <f>IF(N$37=0,0,N$37/NFM_fec!N$37)</f>
        <v>0</v>
      </c>
      <c r="O233" s="168">
        <f>IF(O$37=0,0,O$37/NFM_fec!O$37)</f>
        <v>0</v>
      </c>
      <c r="P233" s="168">
        <f>IF(P$37=0,0,P$37/NFM_fec!P$37)</f>
        <v>0</v>
      </c>
      <c r="Q233" s="168">
        <f>IF(Q$37=0,0,Q$37/NFM_fec!Q$37)</f>
        <v>0</v>
      </c>
    </row>
    <row r="234" spans="1:17" x14ac:dyDescent="0.25">
      <c r="A234" s="129" t="s">
        <v>79</v>
      </c>
      <c r="B234" s="167">
        <f>IF(B$38=0,0,B$38/NFM_fec!B$38)</f>
        <v>0</v>
      </c>
      <c r="C234" s="167">
        <f>IF(C$38=0,0,C$38/NFM_fec!C$38)</f>
        <v>0</v>
      </c>
      <c r="D234" s="167">
        <f>IF(D$38=0,0,D$38/NFM_fec!D$38)</f>
        <v>0</v>
      </c>
      <c r="E234" s="167">
        <f>IF(E$38=0,0,E$38/NFM_fec!E$38)</f>
        <v>0</v>
      </c>
      <c r="F234" s="167">
        <f>IF(F$38=0,0,F$38/NFM_fec!F$38)</f>
        <v>0</v>
      </c>
      <c r="G234" s="167">
        <f>IF(G$38=0,0,G$38/NFM_fec!G$38)</f>
        <v>0</v>
      </c>
      <c r="H234" s="167">
        <f>IF(H$38=0,0,H$38/NFM_fec!H$38)</f>
        <v>0</v>
      </c>
      <c r="I234" s="167">
        <f>IF(I$38=0,0,I$38/NFM_fec!I$38)</f>
        <v>0</v>
      </c>
      <c r="J234" s="167">
        <f>IF(J$38=0,0,J$38/NFM_fec!J$38)</f>
        <v>0</v>
      </c>
      <c r="K234" s="167">
        <f>IF(K$38=0,0,K$38/NFM_fec!K$38)</f>
        <v>0</v>
      </c>
      <c r="L234" s="167">
        <f>IF(L$38=0,0,L$38/NFM_fec!L$38)</f>
        <v>0</v>
      </c>
      <c r="M234" s="167">
        <f>IF(M$38=0,0,M$38/NFM_fec!M$38)</f>
        <v>0</v>
      </c>
      <c r="N234" s="167">
        <f>IF(N$38=0,0,N$38/NFM_fec!N$38)</f>
        <v>0</v>
      </c>
      <c r="O234" s="167">
        <f>IF(O$38=0,0,O$38/NFM_fec!O$38)</f>
        <v>0</v>
      </c>
      <c r="P234" s="167">
        <f>IF(P$38=0,0,P$38/NFM_fec!P$38)</f>
        <v>0</v>
      </c>
      <c r="Q234" s="167">
        <f>IF(Q$38=0,0,Q$38/NFM_fec!Q$38)</f>
        <v>0</v>
      </c>
    </row>
    <row r="235" spans="1:17" x14ac:dyDescent="0.25">
      <c r="A235" s="127" t="s">
        <v>150</v>
      </c>
      <c r="B235" s="166">
        <f>IF(B$43=0,0,B$43/NFM_fec!B$43)</f>
        <v>0</v>
      </c>
      <c r="C235" s="166">
        <f>IF(C$43=0,0,C$43/NFM_fec!C$43)</f>
        <v>0</v>
      </c>
      <c r="D235" s="166">
        <f>IF(D$43=0,0,D$43/NFM_fec!D$43)</f>
        <v>0</v>
      </c>
      <c r="E235" s="166">
        <f>IF(E$43=0,0,E$43/NFM_fec!E$43)</f>
        <v>0</v>
      </c>
      <c r="F235" s="166">
        <f>IF(F$43=0,0,F$43/NFM_fec!F$43)</f>
        <v>0</v>
      </c>
      <c r="G235" s="166">
        <f>IF(G$43=0,0,G$43/NFM_fec!G$43)</f>
        <v>0</v>
      </c>
      <c r="H235" s="166">
        <f>IF(H$43=0,0,H$43/NFM_fec!H$43)</f>
        <v>0</v>
      </c>
      <c r="I235" s="166">
        <f>IF(I$43=0,0,I$43/NFM_fec!I$43)</f>
        <v>0</v>
      </c>
      <c r="J235" s="166">
        <f>IF(J$43=0,0,J$43/NFM_fec!J$43)</f>
        <v>0</v>
      </c>
      <c r="K235" s="166">
        <f>IF(K$43=0,0,K$43/NFM_fec!K$43)</f>
        <v>0</v>
      </c>
      <c r="L235" s="166">
        <f>IF(L$43=0,0,L$43/NFM_fec!L$43)</f>
        <v>0</v>
      </c>
      <c r="M235" s="166">
        <f>IF(M$43=0,0,M$43/NFM_fec!M$43)</f>
        <v>0</v>
      </c>
      <c r="N235" s="166">
        <f>IF(N$43=0,0,N$43/NFM_fec!N$43)</f>
        <v>0</v>
      </c>
      <c r="O235" s="166">
        <f>IF(O$43=0,0,O$43/NFM_fec!O$43)</f>
        <v>0</v>
      </c>
      <c r="P235" s="166">
        <f>IF(P$43=0,0,P$43/NFM_fec!P$43)</f>
        <v>0</v>
      </c>
      <c r="Q235" s="166">
        <f>IF(Q$43=0,0,Q$43/NFM_fec!Q$43)</f>
        <v>0</v>
      </c>
    </row>
    <row r="236" spans="1:17" x14ac:dyDescent="0.25">
      <c r="A236" s="127" t="s">
        <v>148</v>
      </c>
      <c r="B236" s="166">
        <f>IF(B$44=0,0,B$44/NFM_fec!B$44)</f>
        <v>0</v>
      </c>
      <c r="C236" s="166">
        <f>IF(C$44=0,0,C$44/NFM_fec!C$44)</f>
        <v>0</v>
      </c>
      <c r="D236" s="166">
        <f>IF(D$44=0,0,D$44/NFM_fec!D$44)</f>
        <v>0</v>
      </c>
      <c r="E236" s="166">
        <f>IF(E$44=0,0,E$44/NFM_fec!E$44)</f>
        <v>0</v>
      </c>
      <c r="F236" s="166">
        <f>IF(F$44=0,0,F$44/NFM_fec!F$44)</f>
        <v>0</v>
      </c>
      <c r="G236" s="166">
        <f>IF(G$44=0,0,G$44/NFM_fec!G$44)</f>
        <v>0</v>
      </c>
      <c r="H236" s="166">
        <f>IF(H$44=0,0,H$44/NFM_fec!H$44)</f>
        <v>0</v>
      </c>
      <c r="I236" s="166">
        <f>IF(I$44=0,0,I$44/NFM_fec!I$44)</f>
        <v>0</v>
      </c>
      <c r="J236" s="166">
        <f>IF(J$44=0,0,J$44/NFM_fec!J$44)</f>
        <v>0</v>
      </c>
      <c r="K236" s="166">
        <f>IF(K$44=0,0,K$44/NFM_fec!K$44)</f>
        <v>0</v>
      </c>
      <c r="L236" s="166">
        <f>IF(L$44=0,0,L$44/NFM_fec!L$44)</f>
        <v>0</v>
      </c>
      <c r="M236" s="166">
        <f>IF(M$44=0,0,M$44/NFM_fec!M$44)</f>
        <v>0</v>
      </c>
      <c r="N236" s="166">
        <f>IF(N$44=0,0,N$44/NFM_fec!N$44)</f>
        <v>0</v>
      </c>
      <c r="O236" s="166">
        <f>IF(O$44=0,0,O$44/NFM_fec!O$44)</f>
        <v>0</v>
      </c>
      <c r="P236" s="166">
        <f>IF(P$44=0,0,P$44/NFM_fec!P$44)</f>
        <v>0</v>
      </c>
      <c r="Q236" s="166">
        <f>IF(Q$44=0,0,Q$44/NFM_fec!Q$44)</f>
        <v>0</v>
      </c>
    </row>
    <row r="237" spans="1:17" x14ac:dyDescent="0.25">
      <c r="A237" s="72" t="s">
        <v>147</v>
      </c>
      <c r="B237" s="165">
        <f>IF(B$51=0,0,B$51/NFM_fec!B$51)</f>
        <v>0</v>
      </c>
      <c r="C237" s="165">
        <f>IF(C$51=0,0,C$51/NFM_fec!C$51)</f>
        <v>0</v>
      </c>
      <c r="D237" s="165">
        <f>IF(D$51=0,0,D$51/NFM_fec!D$51)</f>
        <v>0</v>
      </c>
      <c r="E237" s="165">
        <f>IF(E$51=0,0,E$51/NFM_fec!E$51)</f>
        <v>0</v>
      </c>
      <c r="F237" s="165">
        <f>IF(F$51=0,0,F$51/NFM_fec!F$51)</f>
        <v>0</v>
      </c>
      <c r="G237" s="165">
        <f>IF(G$51=0,0,G$51/NFM_fec!G$51)</f>
        <v>0</v>
      </c>
      <c r="H237" s="165">
        <f>IF(H$51=0,0,H$51/NFM_fec!H$51)</f>
        <v>0</v>
      </c>
      <c r="I237" s="165">
        <f>IF(I$51=0,0,I$51/NFM_fec!I$51)</f>
        <v>0</v>
      </c>
      <c r="J237" s="165">
        <f>IF(J$51=0,0,J$51/NFM_fec!J$51)</f>
        <v>0</v>
      </c>
      <c r="K237" s="165">
        <f>IF(K$51=0,0,K$51/NFM_fec!K$51)</f>
        <v>0</v>
      </c>
      <c r="L237" s="165">
        <f>IF(L$51=0,0,L$51/NFM_fec!L$51)</f>
        <v>0</v>
      </c>
      <c r="M237" s="165">
        <f>IF(M$51=0,0,M$51/NFM_fec!M$51)</f>
        <v>0</v>
      </c>
      <c r="N237" s="165">
        <f>IF(N$51=0,0,N$51/NFM_fec!N$51)</f>
        <v>0</v>
      </c>
      <c r="O237" s="165">
        <f>IF(O$51=0,0,O$51/NFM_fec!O$51)</f>
        <v>0</v>
      </c>
      <c r="P237" s="165">
        <f>IF(P$51=0,0,P$51/NFM_fec!P$51)</f>
        <v>0</v>
      </c>
      <c r="Q237" s="16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0.44063564297894875</v>
      </c>
      <c r="C239" s="170">
        <f>IF(C$70=0,0,C$70/NFM_fec!C$70)</f>
        <v>0.4470105696286652</v>
      </c>
      <c r="D239" s="170">
        <f>IF(D$70=0,0,D$70/NFM_fec!D$70)</f>
        <v>0.47670759110729277</v>
      </c>
      <c r="E239" s="170">
        <f>IF(E$70=0,0,E$70/NFM_fec!E$70)</f>
        <v>0.47901693121534561</v>
      </c>
      <c r="F239" s="170">
        <f>IF(F$70=0,0,F$70/NFM_fec!F$70)</f>
        <v>0.46550840650528164</v>
      </c>
      <c r="G239" s="170">
        <f>IF(G$70=0,0,G$70/NFM_fec!G$70)</f>
        <v>0.48751453965706304</v>
      </c>
      <c r="H239" s="170">
        <f>IF(H$70=0,0,H$70/NFM_fec!H$70)</f>
        <v>0.4872514696515382</v>
      </c>
      <c r="I239" s="170">
        <f>IF(I$70=0,0,I$70/NFM_fec!I$70)</f>
        <v>0.47578613825613408</v>
      </c>
      <c r="J239" s="170">
        <f>IF(J$70=0,0,J$70/NFM_fec!J$70)</f>
        <v>0.48379158078641854</v>
      </c>
      <c r="K239" s="170">
        <f>IF(K$70=0,0,K$70/NFM_fec!K$70)</f>
        <v>0.48390993722122583</v>
      </c>
      <c r="L239" s="170">
        <f>IF(L$70=0,0,L$70/NFM_fec!L$70)</f>
        <v>0.49821563725890761</v>
      </c>
      <c r="M239" s="170">
        <f>IF(M$70=0,0,M$70/NFM_fec!M$70)</f>
        <v>0.48652361312984133</v>
      </c>
      <c r="N239" s="170">
        <f>IF(N$70=0,0,N$70/NFM_fec!N$70)</f>
        <v>0.51177084063158906</v>
      </c>
      <c r="O239" s="170">
        <f>IF(O$70=0,0,O$70/NFM_fec!O$70)</f>
        <v>0.50979545711883212</v>
      </c>
      <c r="P239" s="170">
        <f>IF(P$70=0,0,P$70/NFM_fec!P$70)</f>
        <v>0.5405578482828709</v>
      </c>
      <c r="Q239" s="170">
        <f>IF(Q$70=0,0,Q$70/NFM_fec!Q$70)</f>
        <v>0.54787782617940139</v>
      </c>
    </row>
    <row r="240" spans="1:17" x14ac:dyDescent="0.25">
      <c r="A240" s="132" t="s">
        <v>83</v>
      </c>
      <c r="B240" s="169">
        <f>IF(B$71=0,0,B$71/NFM_fec!B$71)</f>
        <v>0.42352545221921234</v>
      </c>
      <c r="C240" s="169">
        <f>IF(C$71=0,0,C$71/NFM_fec!C$71)</f>
        <v>0.42352545221921223</v>
      </c>
      <c r="D240" s="169">
        <f>IF(D$71=0,0,D$71/NFM_fec!D$71)</f>
        <v>0.42352545221921234</v>
      </c>
      <c r="E240" s="169">
        <f>IF(E$71=0,0,E$71/NFM_fec!E$71)</f>
        <v>0.42675420631994165</v>
      </c>
      <c r="F240" s="169">
        <f>IF(F$71=0,0,F$71/NFM_fec!F$71)</f>
        <v>0.42675420631994165</v>
      </c>
      <c r="G240" s="169">
        <f>IF(G$71=0,0,G$71/NFM_fec!G$71)</f>
        <v>0.43194358532040045</v>
      </c>
      <c r="H240" s="169">
        <f>IF(H$71=0,0,H$71/NFM_fec!H$71)</f>
        <v>0.4319435853204005</v>
      </c>
      <c r="I240" s="169">
        <f>IF(I$71=0,0,I$71/NFM_fec!I$71)</f>
        <v>0.43194358532040045</v>
      </c>
      <c r="J240" s="169">
        <f>IF(J$71=0,0,J$71/NFM_fec!J$71)</f>
        <v>0.44025378452057179</v>
      </c>
      <c r="K240" s="169">
        <f>IF(K$71=0,0,K$71/NFM_fec!K$71)</f>
        <v>0.44025378452057173</v>
      </c>
      <c r="L240" s="169">
        <f>IF(L$71=0,0,L$71/NFM_fec!L$71)</f>
        <v>0.44025378452057179</v>
      </c>
      <c r="M240" s="169">
        <f>IF(M$71=0,0,M$71/NFM_fec!M$71)</f>
        <v>0.44025378452057173</v>
      </c>
      <c r="N240" s="169">
        <f>IF(N$71=0,0,N$71/NFM_fec!N$71)</f>
        <v>0.44025378452057173</v>
      </c>
      <c r="O240" s="169">
        <f>IF(O$71=0,0,O$71/NFM_fec!O$71)</f>
        <v>0.44025378452057179</v>
      </c>
      <c r="P240" s="169">
        <f>IF(P$71=0,0,P$71/NFM_fec!P$71)</f>
        <v>0.47146743989790169</v>
      </c>
      <c r="Q240" s="169">
        <f>IF(Q$71=0,0,Q$71/NFM_fec!Q$71)</f>
        <v>0.48411826413338449</v>
      </c>
    </row>
    <row r="241" spans="1:17" x14ac:dyDescent="0.25">
      <c r="A241" s="76" t="s">
        <v>82</v>
      </c>
      <c r="B241" s="168">
        <f>IF(B$72=0,0,B$72/NFM_fec!B$72)</f>
        <v>0.11006946601654158</v>
      </c>
      <c r="C241" s="168">
        <f>IF(C$72=0,0,C$72/NFM_fec!C$72)</f>
        <v>0.11006946601654158</v>
      </c>
      <c r="D241" s="168">
        <f>IF(D$72=0,0,D$72/NFM_fec!D$72)</f>
        <v>0.11006946601654159</v>
      </c>
      <c r="E241" s="168">
        <f>IF(E$72=0,0,E$72/NFM_fec!E$72)</f>
        <v>0.11090858262193996</v>
      </c>
      <c r="F241" s="168">
        <f>IF(F$72=0,0,F$72/NFM_fec!F$72)</f>
        <v>0.11090858262193996</v>
      </c>
      <c r="G241" s="168">
        <f>IF(G$72=0,0,G$72/NFM_fec!G$72)</f>
        <v>0.11225724342271354</v>
      </c>
      <c r="H241" s="168">
        <f>IF(H$72=0,0,H$72/NFM_fec!H$72)</f>
        <v>0.11225724342271355</v>
      </c>
      <c r="I241" s="168">
        <f>IF(I$72=0,0,I$72/NFM_fec!I$72)</f>
        <v>0.11225724342271355</v>
      </c>
      <c r="J241" s="168">
        <f>IF(J$72=0,0,J$72/NFM_fec!J$72)</f>
        <v>0.11441697003102257</v>
      </c>
      <c r="K241" s="168">
        <f>IF(K$72=0,0,K$72/NFM_fec!K$72)</f>
        <v>0.11441697003102259</v>
      </c>
      <c r="L241" s="168">
        <f>IF(L$72=0,0,L$72/NFM_fec!L$72)</f>
        <v>0.11441697003102255</v>
      </c>
      <c r="M241" s="168">
        <f>IF(M$72=0,0,M$72/NFM_fec!M$72)</f>
        <v>0.11441697003102255</v>
      </c>
      <c r="N241" s="168">
        <f>IF(N$72=0,0,N$72/NFM_fec!N$72)</f>
        <v>0.11441697003102257</v>
      </c>
      <c r="O241" s="168">
        <f>IF(O$72=0,0,O$72/NFM_fec!O$72)</f>
        <v>0.11441697003102258</v>
      </c>
      <c r="P241" s="168">
        <f>IF(P$72=0,0,P$72/NFM_fec!P$72)</f>
        <v>0.1225290453780994</v>
      </c>
      <c r="Q241" s="168">
        <f>IF(Q$72=0,0,Q$72/NFM_fec!Q$72)</f>
        <v>0.1258168512489683</v>
      </c>
    </row>
    <row r="242" spans="1:17" x14ac:dyDescent="0.25">
      <c r="A242" s="76" t="s">
        <v>81</v>
      </c>
      <c r="B242" s="168">
        <f>IF(B$73=0,0,B$73/NFM_fec!B$73)</f>
        <v>0.60627957558574963</v>
      </c>
      <c r="C242" s="168">
        <f>IF(C$73=0,0,C$73/NFM_fec!C$73)</f>
        <v>0.60627957558574963</v>
      </c>
      <c r="D242" s="168">
        <f>IF(D$73=0,0,D$73/NFM_fec!D$73)</f>
        <v>0.60627957558574974</v>
      </c>
      <c r="E242" s="168">
        <f>IF(E$73=0,0,E$73/NFM_fec!E$73)</f>
        <v>0.6109015591185073</v>
      </c>
      <c r="F242" s="168">
        <f>IF(F$73=0,0,F$73/NFM_fec!F$73)</f>
        <v>0.6109015591185073</v>
      </c>
      <c r="G242" s="168">
        <f>IF(G$73=0,0,G$73/NFM_fec!G$73)</f>
        <v>0.61833019057729233</v>
      </c>
      <c r="H242" s="168">
        <f>IF(H$73=0,0,H$73/NFM_fec!H$73)</f>
        <v>0.61833019057729222</v>
      </c>
      <c r="I242" s="168">
        <f>IF(I$73=0,0,I$73/NFM_fec!I$73)</f>
        <v>0.61833019057729233</v>
      </c>
      <c r="J242" s="168">
        <f>IF(J$73=0,0,J$73/NFM_fec!J$73)</f>
        <v>0.63022629745283631</v>
      </c>
      <c r="K242" s="168">
        <f>IF(K$73=0,0,K$73/NFM_fec!K$73)</f>
        <v>0.63022629745283631</v>
      </c>
      <c r="L242" s="168">
        <f>IF(L$73=0,0,L$73/NFM_fec!L$73)</f>
        <v>0.63022629745283631</v>
      </c>
      <c r="M242" s="168">
        <f>IF(M$73=0,0,M$73/NFM_fec!M$73)</f>
        <v>0.63022629745283631</v>
      </c>
      <c r="N242" s="168">
        <f>IF(N$73=0,0,N$73/NFM_fec!N$73)</f>
        <v>0.63022629745283631</v>
      </c>
      <c r="O242" s="168">
        <f>IF(O$73=0,0,O$73/NFM_fec!O$73)</f>
        <v>0.63022629745283631</v>
      </c>
      <c r="P242" s="168">
        <f>IF(P$73=0,0,P$73/NFM_fec!P$73)</f>
        <v>0.67490885817141233</v>
      </c>
      <c r="Q242" s="168">
        <f>IF(Q$73=0,0,Q$73/NFM_fec!Q$73)</f>
        <v>0.6930185994115412</v>
      </c>
    </row>
    <row r="243" spans="1:17" x14ac:dyDescent="0.25">
      <c r="A243" s="76" t="s">
        <v>80</v>
      </c>
      <c r="B243" s="168">
        <f>IF(B$74=0,0,B$74/NFM_fec!B$74)</f>
        <v>0.42014344461767661</v>
      </c>
      <c r="C243" s="168">
        <f>IF(C$74=0,0,C$74/NFM_fec!C$74)</f>
        <v>0.42014344461767666</v>
      </c>
      <c r="D243" s="168">
        <f>IF(D$74=0,0,D$74/NFM_fec!D$74)</f>
        <v>0.42014344461767661</v>
      </c>
      <c r="E243" s="168">
        <f>IF(E$74=0,0,E$74/NFM_fec!E$74)</f>
        <v>0.42334641592104422</v>
      </c>
      <c r="F243" s="168">
        <f>IF(F$74=0,0,F$74/NFM_fec!F$74)</f>
        <v>0.42334641592104411</v>
      </c>
      <c r="G243" s="168">
        <f>IF(G$74=0,0,G$74/NFM_fec!G$74)</f>
        <v>0.42849435580813944</v>
      </c>
      <c r="H243" s="168">
        <f>IF(H$74=0,0,H$74/NFM_fec!H$74)</f>
        <v>0.42849435580813949</v>
      </c>
      <c r="I243" s="168">
        <f>IF(I$74=0,0,I$74/NFM_fec!I$74)</f>
        <v>0.42849435580813949</v>
      </c>
      <c r="J243" s="168">
        <f>IF(J$74=0,0,J$74/NFM_fec!J$74)</f>
        <v>0.43673819498976174</v>
      </c>
      <c r="K243" s="168">
        <f>IF(K$74=0,0,K$74/NFM_fec!K$74)</f>
        <v>0.43673819498976174</v>
      </c>
      <c r="L243" s="168">
        <f>IF(L$74=0,0,L$74/NFM_fec!L$74)</f>
        <v>0.43673819498976185</v>
      </c>
      <c r="M243" s="168">
        <f>IF(M$74=0,0,M$74/NFM_fec!M$74)</f>
        <v>0.4367381949897618</v>
      </c>
      <c r="N243" s="168">
        <f>IF(N$74=0,0,N$74/NFM_fec!N$74)</f>
        <v>0.43673819498976185</v>
      </c>
      <c r="O243" s="168">
        <f>IF(O$74=0,0,O$74/NFM_fec!O$74)</f>
        <v>0.43673819498976169</v>
      </c>
      <c r="P243" s="168">
        <f>IF(P$74=0,0,P$74/NFM_fec!P$74)</f>
        <v>0.46770259776797457</v>
      </c>
      <c r="Q243" s="168">
        <f>IF(Q$74=0,0,Q$74/NFM_fec!Q$74)</f>
        <v>0.48025240048631868</v>
      </c>
    </row>
    <row r="244" spans="1:17" x14ac:dyDescent="0.25">
      <c r="A244" s="129" t="s">
        <v>79</v>
      </c>
      <c r="B244" s="167">
        <f>IF(B$75=0,0,B$75/NFM_fec!B$75)</f>
        <v>0.66399912546651574</v>
      </c>
      <c r="C244" s="167">
        <f>IF(C$75=0,0,C$75/NFM_fec!C$75)</f>
        <v>0.66399912546651596</v>
      </c>
      <c r="D244" s="167">
        <f>IF(D$75=0,0,D$75/NFM_fec!D$75)</f>
        <v>0.66399912546651585</v>
      </c>
      <c r="E244" s="167">
        <f>IF(E$75=0,0,E$75/NFM_fec!E$75)</f>
        <v>0.66906113505294573</v>
      </c>
      <c r="F244" s="167">
        <f>IF(F$75=0,0,F$75/NFM_fec!F$75)</f>
        <v>0.66906113505294573</v>
      </c>
      <c r="G244" s="167">
        <f>IF(G$75=0,0,G$75/NFM_fec!G$75)</f>
        <v>0.71950501084485052</v>
      </c>
      <c r="H244" s="167">
        <f>IF(H$75=0,0,H$75/NFM_fec!H$75)</f>
        <v>0.71950501084485063</v>
      </c>
      <c r="I244" s="167">
        <f>IF(I$75=0,0,I$75/NFM_fec!I$75)</f>
        <v>0.71950501084485052</v>
      </c>
      <c r="J244" s="167">
        <f>IF(J$75=0,0,J$75/NFM_fec!J$75)</f>
        <v>0.73334762865154157</v>
      </c>
      <c r="K244" s="167">
        <f>IF(K$75=0,0,K$75/NFM_fec!K$75)</f>
        <v>0.73334762865154168</v>
      </c>
      <c r="L244" s="167">
        <f>IF(L$75=0,0,L$75/NFM_fec!L$75)</f>
        <v>0.73334762865154157</v>
      </c>
      <c r="M244" s="167">
        <f>IF(M$75=0,0,M$75/NFM_fec!M$75)</f>
        <v>0.73334762865154157</v>
      </c>
      <c r="N244" s="167">
        <f>IF(N$75=0,0,N$75/NFM_fec!N$75)</f>
        <v>0.73334762865154168</v>
      </c>
      <c r="O244" s="167">
        <f>IF(O$75=0,0,O$75/NFM_fec!O$75)</f>
        <v>0.73334762865154157</v>
      </c>
      <c r="P244" s="167">
        <f>IF(P$75=0,0,P$75/NFM_fec!P$75)</f>
        <v>0.78534141259467916</v>
      </c>
      <c r="Q244" s="167">
        <f>IF(Q$75=0,0,Q$75/NFM_fec!Q$75)</f>
        <v>0.80641437614383249</v>
      </c>
    </row>
    <row r="245" spans="1:17" x14ac:dyDescent="0.25">
      <c r="A245" s="127" t="s">
        <v>149</v>
      </c>
      <c r="B245" s="166">
        <f>IF(B$80=0,0,B$80/NFM_fec!B$80)</f>
        <v>0.44048971865550152</v>
      </c>
      <c r="C245" s="166">
        <f>IF(C$80=0,0,C$80/NFM_fec!C$80)</f>
        <v>0.43764824987218648</v>
      </c>
      <c r="D245" s="166">
        <f>IF(D$80=0,0,D$80/NFM_fec!D$80)</f>
        <v>0.48008377413294967</v>
      </c>
      <c r="E245" s="166">
        <f>IF(E$80=0,0,E$80/NFM_fec!E$80)</f>
        <v>0.4837440312547826</v>
      </c>
      <c r="F245" s="166">
        <f>IF(F$80=0,0,F$80/NFM_fec!F$80)</f>
        <v>0.45773868067764789</v>
      </c>
      <c r="G245" s="166">
        <f>IF(G$80=0,0,G$80/NFM_fec!G$80)</f>
        <v>0.49067243887566608</v>
      </c>
      <c r="H245" s="166">
        <f>IF(H$80=0,0,H$80/NFM_fec!H$80)</f>
        <v>0.49067243887566619</v>
      </c>
      <c r="I245" s="166">
        <f>IF(I$80=0,0,I$80/NFM_fec!I$80)</f>
        <v>0.48193844642518785</v>
      </c>
      <c r="J245" s="166">
        <f>IF(J$80=0,0,J$80/NFM_fec!J$80)</f>
        <v>0.48800658390006063</v>
      </c>
      <c r="K245" s="166">
        <f>IF(K$80=0,0,K$80/NFM_fec!K$80)</f>
        <v>0.48950653370725072</v>
      </c>
      <c r="L245" s="166">
        <f>IF(L$80=0,0,L$80/NFM_fec!L$80)</f>
        <v>0.49461403496137601</v>
      </c>
      <c r="M245" s="166">
        <f>IF(M$80=0,0,M$80/NFM_fec!M$80)</f>
        <v>0.48939902558659698</v>
      </c>
      <c r="N245" s="166">
        <f>IF(N$80=0,0,N$80/NFM_fec!N$80)</f>
        <v>0.48518824970551327</v>
      </c>
      <c r="O245" s="166">
        <f>IF(O$80=0,0,O$80/NFM_fec!O$80)</f>
        <v>0.49397522754217937</v>
      </c>
      <c r="P245" s="166">
        <f>IF(P$80=0,0,P$80/NFM_fec!P$80)</f>
        <v>0.52371725704173677</v>
      </c>
      <c r="Q245" s="166">
        <f>IF(Q$80=0,0,Q$80/NFM_fec!Q$80)</f>
        <v>0.53919890403760962</v>
      </c>
    </row>
    <row r="246" spans="1:17" x14ac:dyDescent="0.25">
      <c r="A246" s="127" t="s">
        <v>148</v>
      </c>
      <c r="B246" s="166">
        <f>IF(B$87=0,0,B$87/NFM_fec!B$87)</f>
        <v>0.43796944378104624</v>
      </c>
      <c r="C246" s="166">
        <f>IF(C$87=0,0,C$87/NFM_fec!C$87)</f>
        <v>0.45551475083478382</v>
      </c>
      <c r="D246" s="166">
        <f>IF(D$87=0,0,D$87/NFM_fec!D$87)</f>
        <v>0.49198913602537386</v>
      </c>
      <c r="E246" s="166">
        <f>IF(E$87=0,0,E$87/NFM_fec!E$87)</f>
        <v>0.49330010540620517</v>
      </c>
      <c r="F246" s="166">
        <f>IF(F$87=0,0,F$87/NFM_fec!F$87)</f>
        <v>0.48238619414967332</v>
      </c>
      <c r="G246" s="166">
        <f>IF(G$87=0,0,G$87/NFM_fec!G$87)</f>
        <v>0.50364065081366327</v>
      </c>
      <c r="H246" s="166">
        <f>IF(H$87=0,0,H$87/NFM_fec!H$87)</f>
        <v>0.50198122093444042</v>
      </c>
      <c r="I246" s="166">
        <f>IF(I$87=0,0,I$87/NFM_fec!I$87)</f>
        <v>0.48556041569987668</v>
      </c>
      <c r="J246" s="166">
        <f>IF(J$87=0,0,J$87/NFM_fec!J$87)</f>
        <v>0.48207718365792301</v>
      </c>
      <c r="K246" s="166">
        <f>IF(K$87=0,0,K$87/NFM_fec!K$87)</f>
        <v>0.49413723112635299</v>
      </c>
      <c r="L246" s="166">
        <f>IF(L$87=0,0,L$87/NFM_fec!L$87)</f>
        <v>0.52282239359244698</v>
      </c>
      <c r="M246" s="166">
        <f>IF(M$87=0,0,M$87/NFM_fec!M$87)</f>
        <v>0.49843205510896832</v>
      </c>
      <c r="N246" s="166">
        <f>IF(N$87=0,0,N$87/NFM_fec!N$87)</f>
        <v>0.52145043818307957</v>
      </c>
      <c r="O246" s="166">
        <f>IF(O$87=0,0,O$87/NFM_fec!O$87)</f>
        <v>0.51725277282428894</v>
      </c>
      <c r="P246" s="166">
        <f>IF(P$87=0,0,P$87/NFM_fec!P$87)</f>
        <v>0.54509589621682741</v>
      </c>
      <c r="Q246" s="166">
        <f>IF(Q$87=0,0,Q$87/NFM_fec!Q$87)</f>
        <v>0.54220952176357362</v>
      </c>
    </row>
    <row r="247" spans="1:17" x14ac:dyDescent="0.25">
      <c r="A247" s="72" t="s">
        <v>147</v>
      </c>
      <c r="B247" s="165">
        <f>IF(B$94=0,0,B$94/NFM_fec!B$94)</f>
        <v>0.43329755520991536</v>
      </c>
      <c r="C247" s="165">
        <f>IF(C$94=0,0,C$94/NFM_fec!C$94)</f>
        <v>0.43295549516489895</v>
      </c>
      <c r="D247" s="165">
        <f>IF(D$94=0,0,D$94/NFM_fec!D$94)</f>
        <v>0.44251058924551512</v>
      </c>
      <c r="E247" s="165">
        <f>IF(E$94=0,0,E$94/NFM_fec!E$94)</f>
        <v>0.44476727794677118</v>
      </c>
      <c r="F247" s="165">
        <f>IF(F$94=0,0,F$94/NFM_fec!F$94)</f>
        <v>0.4387419614020967</v>
      </c>
      <c r="G247" s="165">
        <f>IF(G$94=0,0,G$94/NFM_fec!G$94)</f>
        <v>0.45207673291894485</v>
      </c>
      <c r="H247" s="165">
        <f>IF(H$94=0,0,H$94/NFM_fec!H$94)</f>
        <v>0.4535844129768079</v>
      </c>
      <c r="I247" s="165">
        <f>IF(I$94=0,0,I$94/NFM_fec!I$94)</f>
        <v>0.44571700410462939</v>
      </c>
      <c r="J247" s="165">
        <f>IF(J$94=0,0,J$94/NFM_fec!J$94)</f>
        <v>0.47228045608242031</v>
      </c>
      <c r="K247" s="165">
        <f>IF(K$94=0,0,K$94/NFM_fec!K$94)</f>
        <v>0.45345633755786907</v>
      </c>
      <c r="L247" s="165">
        <f>IF(L$94=0,0,L$94/NFM_fec!L$94)</f>
        <v>0.45697780519815856</v>
      </c>
      <c r="M247" s="165">
        <f>IF(M$94=0,0,M$94/NFM_fec!M$94)</f>
        <v>0.45652884578757236</v>
      </c>
      <c r="N247" s="165">
        <f>IF(N$94=0,0,N$94/NFM_fec!N$94)</f>
        <v>0.51655062494267912</v>
      </c>
      <c r="O247" s="165">
        <f>IF(O$94=0,0,O$94/NFM_fec!O$94)</f>
        <v>0.50695593099776715</v>
      </c>
      <c r="P247" s="165">
        <f>IF(P$94=0,0,P$94/NFM_fec!P$94)</f>
        <v>0.54203350391893124</v>
      </c>
      <c r="Q247" s="165">
        <f>IF(Q$94=0,0,Q$94/NFM_fec!Q$94)</f>
        <v>0.55540216991654001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0.33701163764004244</v>
      </c>
      <c r="C249" s="170">
        <f>IF(C$112=0,0,C$112/NFM_fec!C$112)</f>
        <v>0.34112624950403753</v>
      </c>
      <c r="D249" s="170">
        <f>IF(D$112=0,0,D$112/NFM_fec!D$112)</f>
        <v>0.35844448787007105</v>
      </c>
      <c r="E249" s="170">
        <f>IF(E$112=0,0,E$112/NFM_fec!E$112)</f>
        <v>0.35963879602668564</v>
      </c>
      <c r="F249" s="170">
        <f>IF(F$112=0,0,F$112/NFM_fec!F$112)</f>
        <v>0.35505672253329978</v>
      </c>
      <c r="G249" s="170">
        <f>IF(G$112=0,0,G$112/NFM_fec!G$112)</f>
        <v>0.36130249948979087</v>
      </c>
      <c r="H249" s="170">
        <f>IF(H$112=0,0,H$112/NFM_fec!H$112)</f>
        <v>0.36157781447658971</v>
      </c>
      <c r="I249" s="170">
        <f>IF(I$112=0,0,I$112/NFM_fec!I$112)</f>
        <v>0.35412271839458509</v>
      </c>
      <c r="J249" s="170">
        <f>IF(J$112=0,0,J$112/NFM_fec!J$112)</f>
        <v>0.35788494315431468</v>
      </c>
      <c r="K249" s="170">
        <f>IF(K$112=0,0,K$112/NFM_fec!K$112)</f>
        <v>0.36693946002380706</v>
      </c>
      <c r="L249" s="170">
        <f>IF(L$112=0,0,L$112/NFM_fec!L$112)</f>
        <v>0.37424826058395744</v>
      </c>
      <c r="M249" s="170">
        <f>IF(M$112=0,0,M$112/NFM_fec!M$112)</f>
        <v>0.36881126375087797</v>
      </c>
      <c r="N249" s="170">
        <f>IF(N$112=0,0,N$112/NFM_fec!N$112)</f>
        <v>0.40694748206630049</v>
      </c>
      <c r="O249" s="170">
        <f>IF(O$112=0,0,O$112/NFM_fec!O$112)</f>
        <v>0.40088774409255573</v>
      </c>
      <c r="P249" s="170">
        <f>IF(P$112=0,0,P$112/NFM_fec!P$112)</f>
        <v>0.40820481627821281</v>
      </c>
      <c r="Q249" s="170">
        <f>IF(Q$112=0,0,Q$112/NFM_fec!Q$112)</f>
        <v>0.40520187098455712</v>
      </c>
    </row>
    <row r="250" spans="1:17" x14ac:dyDescent="0.25">
      <c r="A250" s="132" t="s">
        <v>83</v>
      </c>
      <c r="B250" s="169">
        <f>IF(B$113=0,0,B$113/NFM_fec!B$113)</f>
        <v>0.38888832477282492</v>
      </c>
      <c r="C250" s="169">
        <f>IF(C$113=0,0,C$113/NFM_fec!C$113)</f>
        <v>0.38888832477282481</v>
      </c>
      <c r="D250" s="169">
        <f>IF(D$113=0,0,D$113/NFM_fec!D$113)</f>
        <v>0.38888832477282487</v>
      </c>
      <c r="E250" s="169">
        <f>IF(E$113=0,0,E$113/NFM_fec!E$113)</f>
        <v>0.39109162480075466</v>
      </c>
      <c r="F250" s="169">
        <f>IF(F$113=0,0,F$113/NFM_fec!F$113)</f>
        <v>0.3910916248007546</v>
      </c>
      <c r="G250" s="169">
        <f>IF(G$113=0,0,G$113/NFM_fec!G$113)</f>
        <v>0.39109162480075454</v>
      </c>
      <c r="H250" s="169">
        <f>IF(H$113=0,0,H$113/NFM_fec!H$113)</f>
        <v>0.39109162480075466</v>
      </c>
      <c r="I250" s="169">
        <f>IF(I$113=0,0,I$113/NFM_fec!I$113)</f>
        <v>0.39109162480075454</v>
      </c>
      <c r="J250" s="169">
        <f>IF(J$113=0,0,J$113/NFM_fec!J$113)</f>
        <v>0.3910916248007546</v>
      </c>
      <c r="K250" s="169">
        <f>IF(K$113=0,0,K$113/NFM_fec!K$113)</f>
        <v>0.40612873861895998</v>
      </c>
      <c r="L250" s="169">
        <f>IF(L$113=0,0,L$113/NFM_fec!L$113)</f>
        <v>0.40612873861895998</v>
      </c>
      <c r="M250" s="169">
        <f>IF(M$113=0,0,M$113/NFM_fec!M$113)</f>
        <v>0.40612873861895993</v>
      </c>
      <c r="N250" s="169">
        <f>IF(N$113=0,0,N$113/NFM_fec!N$113)</f>
        <v>0.41536442459820666</v>
      </c>
      <c r="O250" s="169">
        <f>IF(O$113=0,0,O$113/NFM_fec!O$113)</f>
        <v>0.41536442459820666</v>
      </c>
      <c r="P250" s="169">
        <f>IF(P$113=0,0,P$113/NFM_fec!P$113)</f>
        <v>0.42593112777591075</v>
      </c>
      <c r="Q250" s="169">
        <f>IF(Q$113=0,0,Q$113/NFM_fec!Q$113)</f>
        <v>0.42593112777591063</v>
      </c>
    </row>
    <row r="251" spans="1:17" x14ac:dyDescent="0.25">
      <c r="A251" s="76" t="s">
        <v>82</v>
      </c>
      <c r="B251" s="168">
        <f>IF(B$114=0,0,B$114/NFM_fec!B$114)</f>
        <v>0.10118733801216305</v>
      </c>
      <c r="C251" s="168">
        <f>IF(C$114=0,0,C$114/NFM_fec!C$114)</f>
        <v>0.10118733801216304</v>
      </c>
      <c r="D251" s="168">
        <f>IF(D$114=0,0,D$114/NFM_fec!D$114)</f>
        <v>0.10118733801216305</v>
      </c>
      <c r="E251" s="168">
        <f>IF(E$114=0,0,E$114/NFM_fec!E$114)</f>
        <v>0.10176062872434519</v>
      </c>
      <c r="F251" s="168">
        <f>IF(F$114=0,0,F$114/NFM_fec!F$114)</f>
        <v>0.10176062872434519</v>
      </c>
      <c r="G251" s="168">
        <f>IF(G$114=0,0,G$114/NFM_fec!G$114)</f>
        <v>0.10176062872434517</v>
      </c>
      <c r="H251" s="168">
        <f>IF(H$114=0,0,H$114/NFM_fec!H$114)</f>
        <v>0.1017606287243452</v>
      </c>
      <c r="I251" s="168">
        <f>IF(I$114=0,0,I$114/NFM_fec!I$114)</f>
        <v>0.10176062872434519</v>
      </c>
      <c r="J251" s="168">
        <f>IF(J$114=0,0,J$114/NFM_fec!J$114)</f>
        <v>0.1017606287243452</v>
      </c>
      <c r="K251" s="168">
        <f>IF(K$114=0,0,K$114/NFM_fec!K$114)</f>
        <v>0.10567323144786218</v>
      </c>
      <c r="L251" s="168">
        <f>IF(L$114=0,0,L$114/NFM_fec!L$114)</f>
        <v>0.1056732314478622</v>
      </c>
      <c r="M251" s="168">
        <f>IF(M$114=0,0,M$114/NFM_fec!M$114)</f>
        <v>0.10567323144786217</v>
      </c>
      <c r="N251" s="168">
        <f>IF(N$114=0,0,N$114/NFM_fec!N$114)</f>
        <v>0.10807632359392273</v>
      </c>
      <c r="O251" s="168">
        <f>IF(O$114=0,0,O$114/NFM_fec!O$114)</f>
        <v>0.10807632359392275</v>
      </c>
      <c r="P251" s="168">
        <f>IF(P$114=0,0,P$114/NFM_fec!P$114)</f>
        <v>0.11082574160934179</v>
      </c>
      <c r="Q251" s="168">
        <f>IF(Q$114=0,0,Q$114/NFM_fec!Q$114)</f>
        <v>0.11082574160934179</v>
      </c>
    </row>
    <row r="252" spans="1:17" x14ac:dyDescent="0.25">
      <c r="A252" s="76" t="s">
        <v>81</v>
      </c>
      <c r="B252" s="168">
        <f>IF(B$115=0,0,B$115/NFM_fec!B$115)</f>
        <v>0.55666676925458125</v>
      </c>
      <c r="C252" s="168">
        <f>IF(C$115=0,0,C$115/NFM_fec!C$115)</f>
        <v>0.55666676925458125</v>
      </c>
      <c r="D252" s="168">
        <f>IF(D$115=0,0,D$115/NFM_fec!D$115)</f>
        <v>0.55666676925458114</v>
      </c>
      <c r="E252" s="168">
        <f>IF(E$115=0,0,E$115/NFM_fec!E$115)</f>
        <v>0.55982064102217066</v>
      </c>
      <c r="F252" s="168">
        <f>IF(F$115=0,0,F$115/NFM_fec!F$115)</f>
        <v>0.55982064102217066</v>
      </c>
      <c r="G252" s="168">
        <f>IF(G$115=0,0,G$115/NFM_fec!G$115)</f>
        <v>0.55982064102217066</v>
      </c>
      <c r="H252" s="168">
        <f>IF(H$115=0,0,H$115/NFM_fec!H$115)</f>
        <v>0.55982064102217066</v>
      </c>
      <c r="I252" s="168">
        <f>IF(I$115=0,0,I$115/NFM_fec!I$115)</f>
        <v>0.55982064102217066</v>
      </c>
      <c r="J252" s="168">
        <f>IF(J$115=0,0,J$115/NFM_fec!J$115)</f>
        <v>0.55982064102217066</v>
      </c>
      <c r="K252" s="168">
        <f>IF(K$115=0,0,K$115/NFM_fec!K$115)</f>
        <v>0.58134523056335485</v>
      </c>
      <c r="L252" s="168">
        <f>IF(L$115=0,0,L$115/NFM_fec!L$115)</f>
        <v>0.58134523056335485</v>
      </c>
      <c r="M252" s="168">
        <f>IF(M$115=0,0,M$115/NFM_fec!M$115)</f>
        <v>0.58134523056335485</v>
      </c>
      <c r="N252" s="168">
        <f>IF(N$115=0,0,N$115/NFM_fec!N$115)</f>
        <v>0.59456547696422168</v>
      </c>
      <c r="O252" s="168">
        <f>IF(O$115=0,0,O$115/NFM_fec!O$115)</f>
        <v>0.59456547696422168</v>
      </c>
      <c r="P252" s="168">
        <f>IF(P$115=0,0,P$115/NFM_fec!P$115)</f>
        <v>0.60969098252688114</v>
      </c>
      <c r="Q252" s="168">
        <f>IF(Q$115=0,0,Q$115/NFM_fec!Q$115)</f>
        <v>0.60969098252688103</v>
      </c>
    </row>
    <row r="253" spans="1:17" x14ac:dyDescent="0.25">
      <c r="A253" s="76" t="s">
        <v>80</v>
      </c>
      <c r="B253" s="168">
        <f>IF(B$116=0,0,B$116/NFM_fec!B$116)</f>
        <v>0.38637166941817985</v>
      </c>
      <c r="C253" s="168">
        <f>IF(C$116=0,0,C$116/NFM_fec!C$116)</f>
        <v>0.38637166941817974</v>
      </c>
      <c r="D253" s="168">
        <f>IF(D$116=0,0,D$116/NFM_fec!D$116)</f>
        <v>0.3863716694181798</v>
      </c>
      <c r="E253" s="168">
        <f>IF(E$116=0,0,E$116/NFM_fec!E$116)</f>
        <v>0.38856071099076389</v>
      </c>
      <c r="F253" s="168">
        <f>IF(F$116=0,0,F$116/NFM_fec!F$116)</f>
        <v>0.388560710990764</v>
      </c>
      <c r="G253" s="168">
        <f>IF(G$116=0,0,G$116/NFM_fec!G$116)</f>
        <v>0.38856071099076395</v>
      </c>
      <c r="H253" s="168">
        <f>IF(H$116=0,0,H$116/NFM_fec!H$116)</f>
        <v>0.38856071099076395</v>
      </c>
      <c r="I253" s="168">
        <f>IF(I$116=0,0,I$116/NFM_fec!I$116)</f>
        <v>0.38856071099076395</v>
      </c>
      <c r="J253" s="168">
        <f>IF(J$116=0,0,J$116/NFM_fec!J$116)</f>
        <v>0.38856071099076395</v>
      </c>
      <c r="K253" s="168">
        <f>IF(K$116=0,0,K$116/NFM_fec!K$116)</f>
        <v>0.40350051349721644</v>
      </c>
      <c r="L253" s="168">
        <f>IF(L$116=0,0,L$116/NFM_fec!L$116)</f>
        <v>0.4035005134972165</v>
      </c>
      <c r="M253" s="168">
        <f>IF(M$116=0,0,M$116/NFM_fec!M$116)</f>
        <v>0.40350051349721655</v>
      </c>
      <c r="N253" s="168">
        <f>IF(N$116=0,0,N$116/NFM_fec!N$116)</f>
        <v>0.41267643157629008</v>
      </c>
      <c r="O253" s="168">
        <f>IF(O$116=0,0,O$116/NFM_fec!O$116)</f>
        <v>0.41267643157629008</v>
      </c>
      <c r="P253" s="168">
        <f>IF(P$116=0,0,P$116/NFM_fec!P$116)</f>
        <v>0.42317475329731596</v>
      </c>
      <c r="Q253" s="168">
        <f>IF(Q$116=0,0,Q$116/NFM_fec!Q$116)</f>
        <v>0.42317475329731591</v>
      </c>
    </row>
    <row r="254" spans="1:17" x14ac:dyDescent="0.25">
      <c r="A254" s="129" t="s">
        <v>79</v>
      </c>
      <c r="B254" s="167">
        <f>IF(B$117=0,0,B$117/NFM_fec!B$117)</f>
        <v>0.6096225082368264</v>
      </c>
      <c r="C254" s="167">
        <f>IF(C$117=0,0,C$117/NFM_fec!C$117)</f>
        <v>0.60962250823682629</v>
      </c>
      <c r="D254" s="167">
        <f>IF(D$117=0,0,D$117/NFM_fec!D$117)</f>
        <v>0.6096225082368264</v>
      </c>
      <c r="E254" s="167">
        <f>IF(E$117=0,0,E$117/NFM_fec!E$117)</f>
        <v>0.61307640799123386</v>
      </c>
      <c r="F254" s="167">
        <f>IF(F$117=0,0,F$117/NFM_fec!F$117)</f>
        <v>0.61307640799123375</v>
      </c>
      <c r="G254" s="167">
        <f>IF(G$117=0,0,G$117/NFM_fec!G$117)</f>
        <v>0.651378478979876</v>
      </c>
      <c r="H254" s="167">
        <f>IF(H$117=0,0,H$117/NFM_fec!H$117)</f>
        <v>0.651378478979876</v>
      </c>
      <c r="I254" s="167">
        <f>IF(I$117=0,0,I$117/NFM_fec!I$117)</f>
        <v>0.651378478979876</v>
      </c>
      <c r="J254" s="167">
        <f>IF(J$117=0,0,J$117/NFM_fec!J$117)</f>
        <v>0.65137847897987577</v>
      </c>
      <c r="K254" s="167">
        <f>IF(K$117=0,0,K$117/NFM_fec!K$117)</f>
        <v>0.67642338330923868</v>
      </c>
      <c r="L254" s="167">
        <f>IF(L$117=0,0,L$117/NFM_fec!L$117)</f>
        <v>0.67642338330923868</v>
      </c>
      <c r="M254" s="167">
        <f>IF(M$117=0,0,M$117/NFM_fec!M$117)</f>
        <v>0.67642338330923857</v>
      </c>
      <c r="N254" s="167">
        <f>IF(N$117=0,0,N$117/NFM_fec!N$117)</f>
        <v>0.6918057814584252</v>
      </c>
      <c r="O254" s="167">
        <f>IF(O$117=0,0,O$117/NFM_fec!O$117)</f>
        <v>0.6918057814584252</v>
      </c>
      <c r="P254" s="167">
        <f>IF(P$117=0,0,P$117/NFM_fec!P$117)</f>
        <v>0.70940504108775448</v>
      </c>
      <c r="Q254" s="167">
        <f>IF(Q$117=0,0,Q$117/NFM_fec!Q$117)</f>
        <v>0.70940504108775437</v>
      </c>
    </row>
    <row r="255" spans="1:17" x14ac:dyDescent="0.25">
      <c r="A255" s="127" t="s">
        <v>146</v>
      </c>
      <c r="B255" s="166">
        <f>IF(B$122=0,0,B$122/NFM_fec!B$122)</f>
        <v>0.27938157473473429</v>
      </c>
      <c r="C255" s="166">
        <f>IF(C$122=0,0,C$122/NFM_fec!C$122)</f>
        <v>0.28197287065459548</v>
      </c>
      <c r="D255" s="166">
        <f>IF(D$122=0,0,D$122/NFM_fec!D$122)</f>
        <v>0.30135497906472997</v>
      </c>
      <c r="E255" s="166">
        <f>IF(E$122=0,0,E$122/NFM_fec!E$122)</f>
        <v>0.30306270691745563</v>
      </c>
      <c r="F255" s="166">
        <f>IF(F$122=0,0,F$122/NFM_fec!F$122)</f>
        <v>0.3019763072272747</v>
      </c>
      <c r="G255" s="166">
        <f>IF(G$122=0,0,G$122/NFM_fec!G$122)</f>
        <v>0.30419137097916193</v>
      </c>
      <c r="H255" s="166">
        <f>IF(H$122=0,0,H$122/NFM_fec!H$122)</f>
        <v>0.30419137097916199</v>
      </c>
      <c r="I255" s="166">
        <f>IF(I$122=0,0,I$122/NFM_fec!I$122)</f>
        <v>0.29965266136622148</v>
      </c>
      <c r="J255" s="166">
        <f>IF(J$122=0,0,J$122/NFM_fec!J$122)</f>
        <v>0.29801914012885522</v>
      </c>
      <c r="K255" s="166">
        <f>IF(K$122=0,0,K$122/NFM_fec!K$122)</f>
        <v>0.31027185770302795</v>
      </c>
      <c r="L255" s="166">
        <f>IF(L$122=0,0,L$122/NFM_fec!L$122)</f>
        <v>0.31297604771664028</v>
      </c>
      <c r="M255" s="166">
        <f>IF(M$122=0,0,M$122/NFM_fec!M$122)</f>
        <v>0.31021493703442904</v>
      </c>
      <c r="N255" s="166">
        <f>IF(N$122=0,0,N$122/NFM_fec!N$122)</f>
        <v>0.32867724616258898</v>
      </c>
      <c r="O255" s="166">
        <f>IF(O$122=0,0,O$122/NFM_fec!O$122)</f>
        <v>0.31974745755841649</v>
      </c>
      <c r="P255" s="166">
        <f>IF(P$122=0,0,P$122/NFM_fec!P$122)</f>
        <v>0.32514375398671636</v>
      </c>
      <c r="Q255" s="166">
        <f>IF(Q$122=0,0,Q$122/NFM_fec!Q$122)</f>
        <v>0.32586524440140568</v>
      </c>
    </row>
    <row r="256" spans="1:17" x14ac:dyDescent="0.25">
      <c r="A256" s="127" t="s">
        <v>145</v>
      </c>
      <c r="B256" s="166">
        <f>IF(B$130=0,0,B$130/NFM_fec!B$130)</f>
        <v>0.36948794772439847</v>
      </c>
      <c r="C256" s="166">
        <f>IF(C$130=0,0,C$130/NFM_fec!C$130)</f>
        <v>0.38428984677816175</v>
      </c>
      <c r="D256" s="166">
        <f>IF(D$130=0,0,D$130/NFM_fec!D$130)</f>
        <v>0.41506104764604185</v>
      </c>
      <c r="E256" s="166">
        <f>IF(E$130=0,0,E$130/NFM_fec!E$130)</f>
        <v>0.41535839099578503</v>
      </c>
      <c r="F256" s="166">
        <f>IF(F$130=0,0,F$130/NFM_fec!F$130)</f>
        <v>0.40616888430542852</v>
      </c>
      <c r="G256" s="166">
        <f>IF(G$130=0,0,G$130/NFM_fec!G$130)</f>
        <v>0.41897039698119798</v>
      </c>
      <c r="H256" s="166">
        <f>IF(H$130=0,0,H$130/NFM_fec!H$130)</f>
        <v>0.41758994448170811</v>
      </c>
      <c r="I256" s="166">
        <f>IF(I$130=0,0,I$130/NFM_fec!I$130)</f>
        <v>0.40392974593188613</v>
      </c>
      <c r="J256" s="166">
        <f>IF(J$130=0,0,J$130/NFM_fec!J$130)</f>
        <v>0.39346224881631053</v>
      </c>
      <c r="K256" s="166">
        <f>IF(K$130=0,0,K$130/NFM_fec!K$130)</f>
        <v>0.41881215413221545</v>
      </c>
      <c r="L256" s="166">
        <f>IF(L$130=0,0,L$130/NFM_fec!L$130)</f>
        <v>0.44312462023939997</v>
      </c>
      <c r="M256" s="166">
        <f>IF(M$130=0,0,M$130/NFM_fec!M$130)</f>
        <v>0.42245228559868636</v>
      </c>
      <c r="N256" s="166">
        <f>IF(N$130=0,0,N$130/NFM_fec!N$130)</f>
        <v>0.45201236032116715</v>
      </c>
      <c r="O256" s="166">
        <f>IF(O$130=0,0,O$130/NFM_fec!O$130)</f>
        <v>0.44837367006850087</v>
      </c>
      <c r="P256" s="166">
        <f>IF(P$130=0,0,P$130/NFM_fec!P$130)</f>
        <v>0.45245111456088227</v>
      </c>
      <c r="Q256" s="166">
        <f>IF(Q$130=0,0,Q$130/NFM_fec!Q$130)</f>
        <v>0.43829460784322161</v>
      </c>
    </row>
    <row r="257" spans="1:17" x14ac:dyDescent="0.25">
      <c r="A257" s="72" t="s">
        <v>144</v>
      </c>
      <c r="B257" s="165">
        <f>IF(B$137=0,0,B$137/NFM_fec!B$137)</f>
        <v>0.37389379538536205</v>
      </c>
      <c r="C257" s="165">
        <f>IF(C$137=0,0,C$137/NFM_fec!C$137)</f>
        <v>0.37326588674920824</v>
      </c>
      <c r="D257" s="165">
        <f>IF(D$137=0,0,D$137/NFM_fec!D$137)</f>
        <v>0.38057538400799035</v>
      </c>
      <c r="E257" s="165">
        <f>IF(E$137=0,0,E$137/NFM_fec!E$137)</f>
        <v>0.38162566963208133</v>
      </c>
      <c r="F257" s="165">
        <f>IF(F$137=0,0,F$137/NFM_fec!F$137)</f>
        <v>0.37555153953167514</v>
      </c>
      <c r="G257" s="165">
        <f>IF(G$137=0,0,G$137/NFM_fec!G$137)</f>
        <v>0.38268693720166513</v>
      </c>
      <c r="H257" s="165">
        <f>IF(H$137=0,0,H$137/NFM_fec!H$137)</f>
        <v>0.38435729394921153</v>
      </c>
      <c r="I257" s="165">
        <f>IF(I$137=0,0,I$137/NFM_fec!I$137)</f>
        <v>0.37694939241959319</v>
      </c>
      <c r="J257" s="165">
        <f>IF(J$137=0,0,J$137/NFM_fec!J$137)</f>
        <v>0.39638318694071401</v>
      </c>
      <c r="K257" s="165">
        <f>IF(K$137=0,0,K$137/NFM_fec!K$137)</f>
        <v>0.39062508032186821</v>
      </c>
      <c r="L257" s="165">
        <f>IF(L$137=0,0,L$137/NFM_fec!L$137)</f>
        <v>0.39302550558905125</v>
      </c>
      <c r="M257" s="165">
        <f>IF(M$137=0,0,M$137/NFM_fec!M$137)</f>
        <v>0.39377411981677246</v>
      </c>
      <c r="N257" s="165">
        <f>IF(N$137=0,0,N$137/NFM_fec!N$137)</f>
        <v>0.46221488595186594</v>
      </c>
      <c r="O257" s="165">
        <f>IF(O$137=0,0,O$137/NFM_fec!O$137)</f>
        <v>0.45768273109210422</v>
      </c>
      <c r="P257" s="165">
        <f>IF(P$137=0,0,P$137/NFM_fec!P$137)</f>
        <v>0.46893465119188443</v>
      </c>
      <c r="Q257" s="165">
        <f>IF(Q$137=0,0,Q$137/NFM_fec!Q$137)</f>
        <v>0.46841679077317522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0</v>
      </c>
      <c r="C68" s="176">
        <v>0</v>
      </c>
      <c r="D68" s="176">
        <v>0</v>
      </c>
      <c r="E68" s="176">
        <v>0</v>
      </c>
      <c r="F68" s="176">
        <v>0</v>
      </c>
      <c r="G68" s="176">
        <v>0</v>
      </c>
      <c r="H68" s="176">
        <v>0</v>
      </c>
      <c r="I68" s="176">
        <v>0</v>
      </c>
      <c r="J68" s="176">
        <v>0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7.0748907559955079</v>
      </c>
      <c r="C70" s="96">
        <v>5.3131191215736271</v>
      </c>
      <c r="D70" s="96">
        <v>1.5227835684931963</v>
      </c>
      <c r="E70" s="96">
        <v>1.7356811991466492</v>
      </c>
      <c r="F70" s="96">
        <v>2.5660912613947229</v>
      </c>
      <c r="G70" s="96">
        <v>1.6566395362347903</v>
      </c>
      <c r="H70" s="96">
        <v>1.9682177672502184</v>
      </c>
      <c r="I70" s="96">
        <v>3.7909424763691879</v>
      </c>
      <c r="J70" s="96">
        <v>4.4003508409816554</v>
      </c>
      <c r="K70" s="96">
        <v>2.7098945212402348</v>
      </c>
      <c r="L70" s="96">
        <v>1.5719806428445462</v>
      </c>
      <c r="M70" s="96">
        <v>2.3303820046399455</v>
      </c>
      <c r="N70" s="96">
        <v>2.0773239337168352</v>
      </c>
      <c r="O70" s="96">
        <v>2.6042557401787714</v>
      </c>
      <c r="P70" s="96">
        <v>3.4857099016739599</v>
      </c>
      <c r="Q70" s="96">
        <v>4.5768978826597078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5.7646754777964781E-3</v>
      </c>
      <c r="C75" s="158">
        <v>4.8906901854289739E-3</v>
      </c>
      <c r="D75" s="158">
        <v>3.0022180429732197E-3</v>
      </c>
      <c r="E75" s="158">
        <v>3.3500096693152579E-3</v>
      </c>
      <c r="F75" s="158">
        <v>3.4175501407922625E-3</v>
      </c>
      <c r="G75" s="158">
        <v>1.8531122247486241E-3</v>
      </c>
      <c r="H75" s="158">
        <v>2.1104637684409865E-3</v>
      </c>
      <c r="I75" s="158">
        <v>2.7119150003620577E-3</v>
      </c>
      <c r="J75" s="158">
        <v>2.8534035236198892E-3</v>
      </c>
      <c r="K75" s="158">
        <v>2.1330515004064268E-3</v>
      </c>
      <c r="L75" s="158">
        <v>2.0267713304881084E-3</v>
      </c>
      <c r="M75" s="158">
        <v>2.035382871662723E-3</v>
      </c>
      <c r="N75" s="158">
        <v>1.5675726800364758E-3</v>
      </c>
      <c r="O75" s="158">
        <v>1.886656509915734E-3</v>
      </c>
      <c r="P75" s="158">
        <v>2.2838040745641534E-3</v>
      </c>
      <c r="Q75" s="158">
        <v>2.6650485015824047E-3</v>
      </c>
    </row>
    <row r="76" spans="1:17" x14ac:dyDescent="0.25">
      <c r="A76" s="92" t="s">
        <v>125</v>
      </c>
      <c r="B76" s="91">
        <v>2.6992888019255548E-3</v>
      </c>
      <c r="C76" s="91">
        <v>2.2900482953572636E-3</v>
      </c>
      <c r="D76" s="91">
        <v>1.4057779272310621E-3</v>
      </c>
      <c r="E76" s="91">
        <v>1.5686301200395615E-3</v>
      </c>
      <c r="F76" s="91">
        <v>1.6002557057359034E-3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3.0653866758709233E-3</v>
      </c>
      <c r="C77" s="91">
        <v>2.6006418900717107E-3</v>
      </c>
      <c r="D77" s="91">
        <v>1.5964401157421578E-3</v>
      </c>
      <c r="E77" s="91">
        <v>1.7813795492756964E-3</v>
      </c>
      <c r="F77" s="91">
        <v>1.8172944350563591E-3</v>
      </c>
      <c r="G77" s="91">
        <v>1.8531122247486241E-3</v>
      </c>
      <c r="H77" s="91">
        <v>2.1104637684409865E-3</v>
      </c>
      <c r="I77" s="91">
        <v>2.7119150003620577E-3</v>
      </c>
      <c r="J77" s="91">
        <v>2.8534035236198892E-3</v>
      </c>
      <c r="K77" s="91">
        <v>2.1330515004064268E-3</v>
      </c>
      <c r="L77" s="91">
        <v>2.0267713304881084E-3</v>
      </c>
      <c r="M77" s="91">
        <v>2.035382871662723E-3</v>
      </c>
      <c r="N77" s="91">
        <v>1.5675726800364758E-3</v>
      </c>
      <c r="O77" s="91">
        <v>1.886656509915734E-3</v>
      </c>
      <c r="P77" s="91">
        <v>2.2838040745641534E-3</v>
      </c>
      <c r="Q77" s="91">
        <v>2.6650485015824047E-3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1.6461128974122992</v>
      </c>
      <c r="C80" s="204">
        <v>1.460636560073302</v>
      </c>
      <c r="D80" s="204">
        <v>0.35940485465529193</v>
      </c>
      <c r="E80" s="204">
        <v>0.4010348885198064</v>
      </c>
      <c r="F80" s="204">
        <v>0.75940831060591485</v>
      </c>
      <c r="G80" s="204">
        <v>0.40027904276904308</v>
      </c>
      <c r="H80" s="204">
        <v>0.4558679208675015</v>
      </c>
      <c r="I80" s="204">
        <v>0.78623843661544068</v>
      </c>
      <c r="J80" s="204">
        <v>0.90316827870697614</v>
      </c>
      <c r="K80" s="204">
        <v>0.64859397156370224</v>
      </c>
      <c r="L80" s="204">
        <v>0.53032375934059295</v>
      </c>
      <c r="M80" s="204">
        <v>0.62071294219066742</v>
      </c>
      <c r="N80" s="204">
        <v>0.53285663152755269</v>
      </c>
      <c r="O80" s="204">
        <v>0.50366864184466908</v>
      </c>
      <c r="P80" s="204">
        <v>0.7031968797200695</v>
      </c>
      <c r="Q80" s="204">
        <v>0.79183132756091834</v>
      </c>
    </row>
    <row r="81" spans="1:17" x14ac:dyDescent="0.25">
      <c r="A81" s="152" t="s">
        <v>166</v>
      </c>
      <c r="B81" s="151">
        <v>1.6461128974122992</v>
      </c>
      <c r="C81" s="151">
        <v>1.460636560073302</v>
      </c>
      <c r="D81" s="151">
        <v>0.35940485465529193</v>
      </c>
      <c r="E81" s="151">
        <v>0.4010348885198064</v>
      </c>
      <c r="F81" s="151">
        <v>0.75940831060591485</v>
      </c>
      <c r="G81" s="151">
        <v>0.40027904276904308</v>
      </c>
      <c r="H81" s="151">
        <v>0.4558679208675015</v>
      </c>
      <c r="I81" s="151">
        <v>0.78623843661544068</v>
      </c>
      <c r="J81" s="151">
        <v>0.90316827870697614</v>
      </c>
      <c r="K81" s="151">
        <v>0.64859397156370224</v>
      </c>
      <c r="L81" s="151">
        <v>0.53032375934059295</v>
      </c>
      <c r="M81" s="151">
        <v>0.62071294219066742</v>
      </c>
      <c r="N81" s="151">
        <v>0.53285663152755269</v>
      </c>
      <c r="O81" s="151">
        <v>0.50366864184466908</v>
      </c>
      <c r="P81" s="151">
        <v>0.7031968797200695</v>
      </c>
      <c r="Q81" s="151">
        <v>0.79183132756091834</v>
      </c>
    </row>
    <row r="82" spans="1:17" x14ac:dyDescent="0.25">
      <c r="A82" s="154" t="s">
        <v>30</v>
      </c>
      <c r="B82" s="153">
        <v>0.45183590425533177</v>
      </c>
      <c r="C82" s="153">
        <v>0.45228049306966089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0.25774224195980605</v>
      </c>
      <c r="J82" s="153">
        <v>0.36879284384718175</v>
      </c>
      <c r="K82" s="153">
        <v>0.24153126470777167</v>
      </c>
      <c r="L82" s="153">
        <v>0.1189786499221043</v>
      </c>
      <c r="M82" s="153">
        <v>0.23280816763233692</v>
      </c>
      <c r="N82" s="153">
        <v>0.24977079503445468</v>
      </c>
      <c r="O82" s="153">
        <v>0.12362059588358382</v>
      </c>
      <c r="P82" s="153">
        <v>0.26986975278554975</v>
      </c>
      <c r="Q82" s="153">
        <v>0.27794996291155233</v>
      </c>
    </row>
    <row r="83" spans="1:17" x14ac:dyDescent="0.25">
      <c r="A83" s="154" t="s">
        <v>125</v>
      </c>
      <c r="B83" s="153">
        <v>0.14066737416761504</v>
      </c>
      <c r="C83" s="153">
        <v>0.16243701124765098</v>
      </c>
      <c r="D83" s="153">
        <v>5.997131018070314E-2</v>
      </c>
      <c r="E83" s="153">
        <v>6.6897343994447356E-2</v>
      </c>
      <c r="F83" s="153">
        <v>4.9847030799582491E-2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0.73082683088943479</v>
      </c>
      <c r="C84" s="153">
        <v>0.62002581460931772</v>
      </c>
      <c r="D84" s="153">
        <v>0</v>
      </c>
      <c r="E84" s="153">
        <v>0</v>
      </c>
      <c r="F84" s="153">
        <v>0.43326590515302726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0.32278278809991751</v>
      </c>
      <c r="C85" s="153">
        <v>0.22589324114667264</v>
      </c>
      <c r="D85" s="153">
        <v>0.29943354447458881</v>
      </c>
      <c r="E85" s="153">
        <v>0.33413754452535904</v>
      </c>
      <c r="F85" s="153">
        <v>0.27629537465330517</v>
      </c>
      <c r="G85" s="153">
        <v>0.40027904276904308</v>
      </c>
      <c r="H85" s="153">
        <v>0.4558679208675015</v>
      </c>
      <c r="I85" s="153">
        <v>0.52849619465563458</v>
      </c>
      <c r="J85" s="153">
        <v>0.53437543485979433</v>
      </c>
      <c r="K85" s="153">
        <v>0.40706270685593055</v>
      </c>
      <c r="L85" s="153">
        <v>0.41134510941848867</v>
      </c>
      <c r="M85" s="153">
        <v>0.3879047745583305</v>
      </c>
      <c r="N85" s="153">
        <v>0.28308583649309804</v>
      </c>
      <c r="O85" s="153">
        <v>0.38004804596108527</v>
      </c>
      <c r="P85" s="153">
        <v>0.43332712693451975</v>
      </c>
      <c r="Q85" s="153">
        <v>0.51388136464936596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3.1831944742564966</v>
      </c>
      <c r="C87" s="206">
        <v>2.1232069984806139</v>
      </c>
      <c r="D87" s="206">
        <v>0.57557051348739352</v>
      </c>
      <c r="E87" s="206">
        <v>0.6966650108898762</v>
      </c>
      <c r="F87" s="206">
        <v>0.95901301866862509</v>
      </c>
      <c r="G87" s="206">
        <v>0.62487619752755763</v>
      </c>
      <c r="H87" s="206">
        <v>0.75495918123258843</v>
      </c>
      <c r="I87" s="206">
        <v>1.515390464427895</v>
      </c>
      <c r="J87" s="206">
        <v>2.0363713367211798</v>
      </c>
      <c r="K87" s="206">
        <v>1.2109167785346995</v>
      </c>
      <c r="L87" s="206">
        <v>0.44758214758750786</v>
      </c>
      <c r="M87" s="206">
        <v>1.049375816570512</v>
      </c>
      <c r="N87" s="206">
        <v>0.36899545858584937</v>
      </c>
      <c r="O87" s="206">
        <v>0.54384808187611089</v>
      </c>
      <c r="P87" s="206">
        <v>0.88427298152931688</v>
      </c>
      <c r="Q87" s="206">
        <v>1.5475510065619407</v>
      </c>
    </row>
    <row r="88" spans="1:17" x14ac:dyDescent="0.25">
      <c r="A88" s="152" t="s">
        <v>164</v>
      </c>
      <c r="B88" s="151">
        <v>3.1831944742564966</v>
      </c>
      <c r="C88" s="151">
        <v>2.1232069984806139</v>
      </c>
      <c r="D88" s="151">
        <v>0.57557051348739352</v>
      </c>
      <c r="E88" s="151">
        <v>0.6966650108898762</v>
      </c>
      <c r="F88" s="151">
        <v>0.95901301866862509</v>
      </c>
      <c r="G88" s="151">
        <v>0.62487619752755763</v>
      </c>
      <c r="H88" s="151">
        <v>0.75495918123258843</v>
      </c>
      <c r="I88" s="151">
        <v>1.515390464427895</v>
      </c>
      <c r="J88" s="151">
        <v>2.0363713367211798</v>
      </c>
      <c r="K88" s="151">
        <v>1.2109167785346995</v>
      </c>
      <c r="L88" s="151">
        <v>0.44758214758750786</v>
      </c>
      <c r="M88" s="151">
        <v>1.049375816570512</v>
      </c>
      <c r="N88" s="151">
        <v>0.36899545858584937</v>
      </c>
      <c r="O88" s="151">
        <v>0.54384808187611089</v>
      </c>
      <c r="P88" s="151">
        <v>0.88427298152931688</v>
      </c>
      <c r="Q88" s="151">
        <v>1.5475510065619407</v>
      </c>
    </row>
    <row r="89" spans="1:17" x14ac:dyDescent="0.25">
      <c r="A89" s="154" t="s">
        <v>30</v>
      </c>
      <c r="B89" s="205">
        <v>0.83439197061274273</v>
      </c>
      <c r="C89" s="205">
        <v>0.83521297959721397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0.38077196637735095</v>
      </c>
      <c r="J89" s="205">
        <v>0.54483105008253019</v>
      </c>
      <c r="K89" s="205">
        <v>0.35682290145799539</v>
      </c>
      <c r="L89" s="205">
        <v>0.17577147674080934</v>
      </c>
      <c r="M89" s="205">
        <v>0.34393595362570406</v>
      </c>
      <c r="N89" s="205">
        <v>0.36899545858584937</v>
      </c>
      <c r="O89" s="205">
        <v>0.18262919194546562</v>
      </c>
      <c r="P89" s="205">
        <v>0.39868837817414587</v>
      </c>
      <c r="Q89" s="205">
        <v>0.41062556578850679</v>
      </c>
    </row>
    <row r="90" spans="1:17" x14ac:dyDescent="0.25">
      <c r="A90" s="154" t="s">
        <v>125</v>
      </c>
      <c r="B90" s="205">
        <v>0.71291350726760438</v>
      </c>
      <c r="C90" s="205">
        <v>0.53876281243168012</v>
      </c>
      <c r="D90" s="205">
        <v>9.6041323171122059E-2</v>
      </c>
      <c r="E90" s="205">
        <v>0.11621193122227248</v>
      </c>
      <c r="F90" s="205">
        <v>0.14657386061893443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1.6358889963761498</v>
      </c>
      <c r="C92" s="205">
        <v>0.7492312064517197</v>
      </c>
      <c r="D92" s="205">
        <v>0.4795291903162715</v>
      </c>
      <c r="E92" s="205">
        <v>0.58045307966760373</v>
      </c>
      <c r="F92" s="205">
        <v>0.81243915804969069</v>
      </c>
      <c r="G92" s="205">
        <v>0.62487619752755763</v>
      </c>
      <c r="H92" s="205">
        <v>0.75495918123258843</v>
      </c>
      <c r="I92" s="205">
        <v>1.134618498050544</v>
      </c>
      <c r="J92" s="205">
        <v>1.4915402866386493</v>
      </c>
      <c r="K92" s="205">
        <v>0.85409387707670414</v>
      </c>
      <c r="L92" s="205">
        <v>0.27181067084669852</v>
      </c>
      <c r="M92" s="205">
        <v>0.70543986294480809</v>
      </c>
      <c r="N92" s="205">
        <v>0</v>
      </c>
      <c r="O92" s="205">
        <v>0.36121888993064527</v>
      </c>
      <c r="P92" s="205">
        <v>0.48558460335517101</v>
      </c>
      <c r="Q92" s="205">
        <v>1.1369254407734339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2.2398187088489143</v>
      </c>
      <c r="C94" s="206">
        <v>1.7243848728342819</v>
      </c>
      <c r="D94" s="206">
        <v>0.58480598230753755</v>
      </c>
      <c r="E94" s="206">
        <v>0.6346312900676514</v>
      </c>
      <c r="F94" s="206">
        <v>0.8442523819793909</v>
      </c>
      <c r="G94" s="206">
        <v>0.62963118371344107</v>
      </c>
      <c r="H94" s="206">
        <v>0.7552802013816875</v>
      </c>
      <c r="I94" s="206">
        <v>1.4866016603254901</v>
      </c>
      <c r="J94" s="206">
        <v>1.4579578220298801</v>
      </c>
      <c r="K94" s="206">
        <v>0.84825071964142662</v>
      </c>
      <c r="L94" s="206">
        <v>0.59204796458595732</v>
      </c>
      <c r="M94" s="206">
        <v>0.65825786300710332</v>
      </c>
      <c r="N94" s="206">
        <v>1.1739042709233964</v>
      </c>
      <c r="O94" s="206">
        <v>1.5548523599480757</v>
      </c>
      <c r="P94" s="206">
        <v>1.8959562363500091</v>
      </c>
      <c r="Q94" s="206">
        <v>2.2348505000352668</v>
      </c>
    </row>
    <row r="95" spans="1:17" x14ac:dyDescent="0.25">
      <c r="A95" s="152" t="s">
        <v>162</v>
      </c>
      <c r="B95" s="151">
        <v>0.94908686634356076</v>
      </c>
      <c r="C95" s="151">
        <v>0.79615621775887679</v>
      </c>
      <c r="D95" s="151">
        <v>0.42740410595400136</v>
      </c>
      <c r="E95" s="151">
        <v>0.4791794848637142</v>
      </c>
      <c r="F95" s="151">
        <v>0.49873379977929955</v>
      </c>
      <c r="G95" s="151">
        <v>0.47504084811582997</v>
      </c>
      <c r="H95" s="151">
        <v>0.54279512380258876</v>
      </c>
      <c r="I95" s="151">
        <v>0.73039067985482964</v>
      </c>
      <c r="J95" s="151">
        <v>0.79181903942153209</v>
      </c>
      <c r="K95" s="151">
        <v>0.57667763373712644</v>
      </c>
      <c r="L95" s="151">
        <v>0.51246677248236316</v>
      </c>
      <c r="M95" s="151">
        <v>0.54556956212063756</v>
      </c>
      <c r="N95" s="151">
        <v>0.28345801247915126</v>
      </c>
      <c r="O95" s="151">
        <v>0.48315326004742387</v>
      </c>
      <c r="P95" s="151">
        <v>0.59866085788752366</v>
      </c>
      <c r="Q95" s="151">
        <v>0.72099248437293995</v>
      </c>
    </row>
    <row r="96" spans="1:17" x14ac:dyDescent="0.25">
      <c r="A96" s="154" t="s">
        <v>30</v>
      </c>
      <c r="B96" s="153">
        <v>0.19558815859072862</v>
      </c>
      <c r="C96" s="153">
        <v>0.19578060967021502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8.9255997624265213E-2</v>
      </c>
      <c r="J96" s="153">
        <v>0.12771276040736596</v>
      </c>
      <c r="K96" s="153">
        <v>8.3642145055541822E-2</v>
      </c>
      <c r="L96" s="153">
        <v>4.1202241487608822E-2</v>
      </c>
      <c r="M96" s="153">
        <v>8.0621341302454602E-2</v>
      </c>
      <c r="N96" s="153">
        <v>8.6495489907636849E-2</v>
      </c>
      <c r="O96" s="153">
        <v>4.2809744838861546E-2</v>
      </c>
      <c r="P96" s="153">
        <v>9.3455747999757185E-2</v>
      </c>
      <c r="Q96" s="153">
        <v>9.6253920353369785E-2</v>
      </c>
    </row>
    <row r="97" spans="1:17" x14ac:dyDescent="0.25">
      <c r="A97" s="154" t="s">
        <v>125</v>
      </c>
      <c r="B97" s="153">
        <v>0.22870352259602064</v>
      </c>
      <c r="C97" s="153">
        <v>0.25113474626974164</v>
      </c>
      <c r="D97" s="153">
        <v>7.131785750433825E-2</v>
      </c>
      <c r="E97" s="153">
        <v>7.9932783285578818E-2</v>
      </c>
      <c r="F97" s="153">
        <v>7.6225595515155259E-2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0.52479518515681145</v>
      </c>
      <c r="C98" s="153">
        <v>0.34924086181892011</v>
      </c>
      <c r="D98" s="153">
        <v>0.35608624844966313</v>
      </c>
      <c r="E98" s="153">
        <v>0.39924670157813535</v>
      </c>
      <c r="F98" s="153">
        <v>0.42250820426414432</v>
      </c>
      <c r="G98" s="153">
        <v>0.47504084811582997</v>
      </c>
      <c r="H98" s="153">
        <v>0.54279512380258876</v>
      </c>
      <c r="I98" s="153">
        <v>0.64113468223056447</v>
      </c>
      <c r="J98" s="153">
        <v>0.66410627901416608</v>
      </c>
      <c r="K98" s="153">
        <v>0.49303548868158459</v>
      </c>
      <c r="L98" s="153">
        <v>0.47126453099475429</v>
      </c>
      <c r="M98" s="153">
        <v>0.46494822081818299</v>
      </c>
      <c r="N98" s="153">
        <v>0.19696252257151439</v>
      </c>
      <c r="O98" s="153">
        <v>0.4403435152085623</v>
      </c>
      <c r="P98" s="153">
        <v>0.50520510988776646</v>
      </c>
      <c r="Q98" s="153">
        <v>0.62473856401957018</v>
      </c>
    </row>
    <row r="99" spans="1:17" x14ac:dyDescent="0.25">
      <c r="A99" s="152" t="s">
        <v>161</v>
      </c>
      <c r="B99" s="151">
        <v>1.2907318425053536</v>
      </c>
      <c r="C99" s="151">
        <v>0.92822865507540497</v>
      </c>
      <c r="D99" s="151">
        <v>0.15740187635353614</v>
      </c>
      <c r="E99" s="151">
        <v>0.1554518052039372</v>
      </c>
      <c r="F99" s="151">
        <v>0.34551858220009135</v>
      </c>
      <c r="G99" s="151">
        <v>0.15459033559761112</v>
      </c>
      <c r="H99" s="151">
        <v>0.21248507757909871</v>
      </c>
      <c r="I99" s="151">
        <v>0.75621098047066038</v>
      </c>
      <c r="J99" s="151">
        <v>0.66613878260834802</v>
      </c>
      <c r="K99" s="151">
        <v>0.27157308590430018</v>
      </c>
      <c r="L99" s="151">
        <v>7.9581192103594184E-2</v>
      </c>
      <c r="M99" s="151">
        <v>0.11268830088646577</v>
      </c>
      <c r="N99" s="151">
        <v>0.89044625844424519</v>
      </c>
      <c r="O99" s="151">
        <v>1.0716990999006517</v>
      </c>
      <c r="P99" s="151">
        <v>1.2972953784624854</v>
      </c>
      <c r="Q99" s="151">
        <v>1.5138580156623267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0.21410042737938792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3.0746472695961952E-2</v>
      </c>
      <c r="C103" s="87">
        <v>3.1405386087990601E-2</v>
      </c>
      <c r="D103" s="87">
        <v>2.5706828784379462E-2</v>
      </c>
      <c r="E103" s="87">
        <v>2.539092142152451E-2</v>
      </c>
      <c r="F103" s="87">
        <v>3.9975763966536267E-3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1.1876193040817657</v>
      </c>
      <c r="C104" s="87">
        <v>0.85198595996959692</v>
      </c>
      <c r="D104" s="87">
        <v>0</v>
      </c>
      <c r="E104" s="87">
        <v>0</v>
      </c>
      <c r="F104" s="87">
        <v>0.31886780413179017</v>
      </c>
      <c r="G104" s="87">
        <v>0</v>
      </c>
      <c r="H104" s="87">
        <v>0</v>
      </c>
      <c r="I104" s="87">
        <v>0.46146322247393984</v>
      </c>
      <c r="J104" s="87">
        <v>0</v>
      </c>
      <c r="K104" s="87">
        <v>0.22662736896554039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7.2366065727625953E-2</v>
      </c>
      <c r="C106" s="87">
        <v>4.4837309017817448E-2</v>
      </c>
      <c r="D106" s="87">
        <v>0.13169504756915668</v>
      </c>
      <c r="E106" s="87">
        <v>0.13006088378241268</v>
      </c>
      <c r="F106" s="87">
        <v>2.2653201671647572E-2</v>
      </c>
      <c r="G106" s="87">
        <v>0.15459033559761112</v>
      </c>
      <c r="H106" s="87">
        <v>0.21248507757909871</v>
      </c>
      <c r="I106" s="87">
        <v>8.0647330617332688E-2</v>
      </c>
      <c r="J106" s="87">
        <v>0.66613878260834802</v>
      </c>
      <c r="K106" s="87">
        <v>4.4945716938759803E-2</v>
      </c>
      <c r="L106" s="87">
        <v>7.9581192103594184E-2</v>
      </c>
      <c r="M106" s="87">
        <v>0.11268830088646577</v>
      </c>
      <c r="N106" s="87">
        <v>0.89044625844424519</v>
      </c>
      <c r="O106" s="87">
        <v>1.0716990999006517</v>
      </c>
      <c r="P106" s="87">
        <v>1.2972953784624854</v>
      </c>
      <c r="Q106" s="87">
        <v>1.5138580156623267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67.03911970091346</v>
      </c>
      <c r="C112" s="96">
        <v>50.68613470215837</v>
      </c>
      <c r="D112" s="96">
        <v>17.082000071270798</v>
      </c>
      <c r="E112" s="96">
        <v>16.874102359045349</v>
      </c>
      <c r="F112" s="96">
        <v>23.938913804165274</v>
      </c>
      <c r="G112" s="96">
        <v>16.295376139138611</v>
      </c>
      <c r="H112" s="96">
        <v>17.605017427537781</v>
      </c>
      <c r="I112" s="96">
        <v>32.993032982510819</v>
      </c>
      <c r="J112" s="96">
        <v>37.665210267106346</v>
      </c>
      <c r="K112" s="96">
        <v>23.955713429031714</v>
      </c>
      <c r="L112" s="96">
        <v>16.364999132602296</v>
      </c>
      <c r="M112" s="96">
        <v>21.257836108972775</v>
      </c>
      <c r="N112" s="96">
        <v>19.996426777654136</v>
      </c>
      <c r="O112" s="96">
        <v>28.180710864610511</v>
      </c>
      <c r="P112" s="96">
        <v>32.669325280481615</v>
      </c>
      <c r="Q112" s="96">
        <v>38.667679349284789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4.327064489152066E-2</v>
      </c>
      <c r="C117" s="158">
        <v>3.6710361078128646E-2</v>
      </c>
      <c r="D117" s="158">
        <v>2.4147350130162375E-2</v>
      </c>
      <c r="E117" s="158">
        <v>2.3864792031897356E-2</v>
      </c>
      <c r="F117" s="158">
        <v>2.7389178792554647E-2</v>
      </c>
      <c r="G117" s="158">
        <v>1.3057907848374132E-2</v>
      </c>
      <c r="H117" s="158">
        <v>1.3590941008984312E-2</v>
      </c>
      <c r="I117" s="158">
        <v>1.7464159936053894E-2</v>
      </c>
      <c r="J117" s="158">
        <v>1.9318272793033973E-2</v>
      </c>
      <c r="K117" s="158">
        <v>1.4740226995806294E-2</v>
      </c>
      <c r="L117" s="158">
        <v>1.4223462509756184E-2</v>
      </c>
      <c r="M117" s="158">
        <v>1.4641888438161896E-2</v>
      </c>
      <c r="N117" s="158">
        <v>1.0413026897895054E-2</v>
      </c>
      <c r="O117" s="158">
        <v>1.2678886994490827E-2</v>
      </c>
      <c r="P117" s="158">
        <v>1.3884201409635132E-2</v>
      </c>
      <c r="Q117" s="158">
        <v>1.5645393217096841E-2</v>
      </c>
    </row>
    <row r="118" spans="1:17" x14ac:dyDescent="0.25">
      <c r="A118" s="92" t="s">
        <v>125</v>
      </c>
      <c r="B118" s="91">
        <v>2.0261325664844742E-2</v>
      </c>
      <c r="C118" s="91">
        <v>1.7189496087768295E-2</v>
      </c>
      <c r="D118" s="91">
        <v>1.1306910866635272E-2</v>
      </c>
      <c r="E118" s="91">
        <v>1.1174604041476108E-2</v>
      </c>
      <c r="F118" s="91">
        <v>1.2824885614712794E-2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2.3009319226675914E-2</v>
      </c>
      <c r="C119" s="91">
        <v>1.9520864990360352E-2</v>
      </c>
      <c r="D119" s="91">
        <v>1.2840439263527103E-2</v>
      </c>
      <c r="E119" s="91">
        <v>1.2690187990421247E-2</v>
      </c>
      <c r="F119" s="91">
        <v>1.4564293177841855E-2</v>
      </c>
      <c r="G119" s="91">
        <v>1.3057907848374132E-2</v>
      </c>
      <c r="H119" s="91">
        <v>1.3590941008984312E-2</v>
      </c>
      <c r="I119" s="91">
        <v>1.7464159936053894E-2</v>
      </c>
      <c r="J119" s="91">
        <v>1.9318272793033973E-2</v>
      </c>
      <c r="K119" s="91">
        <v>1.4740226995806294E-2</v>
      </c>
      <c r="L119" s="91">
        <v>1.4223462509756184E-2</v>
      </c>
      <c r="M119" s="91">
        <v>1.4641888438161896E-2</v>
      </c>
      <c r="N119" s="91">
        <v>1.0413026897895054E-2</v>
      </c>
      <c r="O119" s="91">
        <v>1.2678886994490827E-2</v>
      </c>
      <c r="P119" s="91">
        <v>1.3884201409635132E-2</v>
      </c>
      <c r="Q119" s="91">
        <v>1.5645393217096841E-2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26.99256967240941</v>
      </c>
      <c r="C122" s="206">
        <v>22.035769297628359</v>
      </c>
      <c r="D122" s="206">
        <v>8.8705751100020436</v>
      </c>
      <c r="E122" s="206">
        <v>8.7666635557185817</v>
      </c>
      <c r="F122" s="206">
        <v>10.375602314673163</v>
      </c>
      <c r="G122" s="206">
        <v>8.6551643861177627</v>
      </c>
      <c r="H122" s="206">
        <v>9.0084744019261098</v>
      </c>
      <c r="I122" s="206">
        <v>13.475408766829329</v>
      </c>
      <c r="J122" s="206">
        <v>15.662336317141433</v>
      </c>
      <c r="K122" s="206">
        <v>11.680516408662935</v>
      </c>
      <c r="L122" s="206">
        <v>10.383350479255554</v>
      </c>
      <c r="M122" s="206">
        <v>11.621824798007538</v>
      </c>
      <c r="N122" s="206">
        <v>5.5126710833338421</v>
      </c>
      <c r="O122" s="206">
        <v>9.3547526907893221</v>
      </c>
      <c r="P122" s="206">
        <v>11.080585020988741</v>
      </c>
      <c r="Q122" s="206">
        <v>12.237742887285574</v>
      </c>
    </row>
    <row r="123" spans="1:17" x14ac:dyDescent="0.25">
      <c r="A123" s="152" t="s">
        <v>159</v>
      </c>
      <c r="B123" s="151">
        <v>26.99256967240941</v>
      </c>
      <c r="C123" s="151">
        <v>22.035769297628359</v>
      </c>
      <c r="D123" s="151">
        <v>8.8705751100020436</v>
      </c>
      <c r="E123" s="151">
        <v>8.7666635557185817</v>
      </c>
      <c r="F123" s="151">
        <v>10.375602314673163</v>
      </c>
      <c r="G123" s="151">
        <v>8.6551643861177627</v>
      </c>
      <c r="H123" s="151">
        <v>9.0084744019261098</v>
      </c>
      <c r="I123" s="151">
        <v>13.475408766829329</v>
      </c>
      <c r="J123" s="151">
        <v>15.662336317141433</v>
      </c>
      <c r="K123" s="151">
        <v>11.680516408662935</v>
      </c>
      <c r="L123" s="151">
        <v>10.383350479255554</v>
      </c>
      <c r="M123" s="151">
        <v>11.621824798007538</v>
      </c>
      <c r="N123" s="151">
        <v>5.5126710833338421</v>
      </c>
      <c r="O123" s="151">
        <v>9.3547526907893221</v>
      </c>
      <c r="P123" s="151">
        <v>11.080585020988741</v>
      </c>
      <c r="Q123" s="151">
        <v>12.237742887285574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7.7435581423792348</v>
      </c>
      <c r="C125" s="153">
        <v>7.751177499984033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3.0317161463643432</v>
      </c>
      <c r="J125" s="153">
        <v>4.5605675701863291</v>
      </c>
      <c r="K125" s="153">
        <v>3.0486494799659489</v>
      </c>
      <c r="L125" s="153">
        <v>1.5251091432514807</v>
      </c>
      <c r="M125" s="153">
        <v>3.0590071973291928</v>
      </c>
      <c r="N125" s="153">
        <v>3.0305556873599802</v>
      </c>
      <c r="O125" s="153">
        <v>1.517436175615029</v>
      </c>
      <c r="P125" s="153">
        <v>2.9967297617129098</v>
      </c>
      <c r="Q125" s="153">
        <v>2.9804325250831067</v>
      </c>
    </row>
    <row r="126" spans="1:17" x14ac:dyDescent="0.25">
      <c r="A126" s="154" t="s">
        <v>125</v>
      </c>
      <c r="B126" s="153">
        <v>3.1726100708194425</v>
      </c>
      <c r="C126" s="153">
        <v>4.011443796135711</v>
      </c>
      <c r="D126" s="153">
        <v>1.4801692423252975</v>
      </c>
      <c r="E126" s="153">
        <v>1.4623827610986675</v>
      </c>
      <c r="F126" s="153">
        <v>1.5076236032168107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8.7963627844805696</v>
      </c>
      <c r="C127" s="153">
        <v>4.6946284644476766</v>
      </c>
      <c r="D127" s="153">
        <v>0</v>
      </c>
      <c r="E127" s="153">
        <v>0</v>
      </c>
      <c r="F127" s="153">
        <v>0.51142423659195768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7.2800386747301635</v>
      </c>
      <c r="C128" s="153">
        <v>5.5785195370609379</v>
      </c>
      <c r="D128" s="153">
        <v>7.3904058676767459</v>
      </c>
      <c r="E128" s="153">
        <v>7.3042807946199142</v>
      </c>
      <c r="F128" s="153">
        <v>8.3565544748643941</v>
      </c>
      <c r="G128" s="153">
        <v>8.6551643861177627</v>
      </c>
      <c r="H128" s="153">
        <v>9.0084744019261098</v>
      </c>
      <c r="I128" s="153">
        <v>10.443692620464985</v>
      </c>
      <c r="J128" s="153">
        <v>11.101768746955104</v>
      </c>
      <c r="K128" s="153">
        <v>8.6318669286969865</v>
      </c>
      <c r="L128" s="153">
        <v>8.8582413360040739</v>
      </c>
      <c r="M128" s="153">
        <v>8.5628176006783452</v>
      </c>
      <c r="N128" s="153">
        <v>2.482115395973862</v>
      </c>
      <c r="O128" s="153">
        <v>7.8373165151742938</v>
      </c>
      <c r="P128" s="153">
        <v>8.0838552592758308</v>
      </c>
      <c r="Q128" s="153">
        <v>9.2573103622024675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15.78311753319656</v>
      </c>
      <c r="C130" s="206">
        <v>10.527420135759122</v>
      </c>
      <c r="D130" s="206">
        <v>3.0579959070605005</v>
      </c>
      <c r="E130" s="206">
        <v>3.2782850031855468</v>
      </c>
      <c r="F130" s="206">
        <v>5.0769131380135812</v>
      </c>
      <c r="G130" s="206">
        <v>2.9085529511027368</v>
      </c>
      <c r="H130" s="206">
        <v>3.2114873226884475</v>
      </c>
      <c r="I130" s="206">
        <v>6.4462521768230792</v>
      </c>
      <c r="J130" s="206">
        <v>9.1069550066617921</v>
      </c>
      <c r="K130" s="206">
        <v>5.5274935125903877</v>
      </c>
      <c r="L130" s="206">
        <v>2.0748392263704201</v>
      </c>
      <c r="M130" s="206">
        <v>4.9864692324976412</v>
      </c>
      <c r="N130" s="206">
        <v>1.6191289562105418</v>
      </c>
      <c r="O130" s="206">
        <v>2.4142209148923537</v>
      </c>
      <c r="P130" s="206">
        <v>3.5510724378196832</v>
      </c>
      <c r="Q130" s="206">
        <v>6.0011910362724192</v>
      </c>
    </row>
    <row r="131" spans="1:17" x14ac:dyDescent="0.25">
      <c r="A131" s="152" t="s">
        <v>157</v>
      </c>
      <c r="B131" s="151">
        <v>15.78311753319656</v>
      </c>
      <c r="C131" s="151">
        <v>10.527420135759122</v>
      </c>
      <c r="D131" s="151">
        <v>3.0579959070605005</v>
      </c>
      <c r="E131" s="151">
        <v>3.2782850031855468</v>
      </c>
      <c r="F131" s="151">
        <v>5.0769131380135812</v>
      </c>
      <c r="G131" s="151">
        <v>2.9085529511027368</v>
      </c>
      <c r="H131" s="151">
        <v>3.2114873226884475</v>
      </c>
      <c r="I131" s="151">
        <v>6.4462521768230792</v>
      </c>
      <c r="J131" s="151">
        <v>9.1069550066617921</v>
      </c>
      <c r="K131" s="151">
        <v>5.5274935125903877</v>
      </c>
      <c r="L131" s="151">
        <v>2.0748392263704201</v>
      </c>
      <c r="M131" s="151">
        <v>4.9864692324976412</v>
      </c>
      <c r="N131" s="151">
        <v>1.6191289562105418</v>
      </c>
      <c r="O131" s="151">
        <v>2.4142209148923537</v>
      </c>
      <c r="P131" s="151">
        <v>3.5510724378196832</v>
      </c>
      <c r="Q131" s="151">
        <v>6.0011910362724192</v>
      </c>
    </row>
    <row r="132" spans="1:17" x14ac:dyDescent="0.25">
      <c r="A132" s="154" t="s">
        <v>30</v>
      </c>
      <c r="B132" s="205">
        <v>4.1371353988707771</v>
      </c>
      <c r="C132" s="205">
        <v>4.1412061778955964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1.6197489523334629</v>
      </c>
      <c r="J132" s="205">
        <v>2.4365653600894626</v>
      </c>
      <c r="K132" s="205">
        <v>1.6287958907790707</v>
      </c>
      <c r="L132" s="205">
        <v>0.81481702696281988</v>
      </c>
      <c r="M132" s="205">
        <v>1.6343296878226361</v>
      </c>
      <c r="N132" s="205">
        <v>1.6191289562105418</v>
      </c>
      <c r="O132" s="205">
        <v>0.81071760581307406</v>
      </c>
      <c r="P132" s="205">
        <v>1.6010568462294488</v>
      </c>
      <c r="Q132" s="205">
        <v>1.5923497540471188</v>
      </c>
    </row>
    <row r="133" spans="1:17" x14ac:dyDescent="0.25">
      <c r="A133" s="154" t="s">
        <v>125</v>
      </c>
      <c r="B133" s="205">
        <v>3.5348131467324579</v>
      </c>
      <c r="C133" s="205">
        <v>2.6713280824951422</v>
      </c>
      <c r="D133" s="205">
        <v>0.51026584281822962</v>
      </c>
      <c r="E133" s="205">
        <v>0.5468565599850802</v>
      </c>
      <c r="F133" s="205">
        <v>0.77594646180999227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8.1111689875933237</v>
      </c>
      <c r="C135" s="205">
        <v>3.7148858753683838</v>
      </c>
      <c r="D135" s="205">
        <v>2.5477300642422707</v>
      </c>
      <c r="E135" s="205">
        <v>2.7314284432004667</v>
      </c>
      <c r="F135" s="205">
        <v>4.300966676203589</v>
      </c>
      <c r="G135" s="205">
        <v>2.9085529511027368</v>
      </c>
      <c r="H135" s="205">
        <v>3.2114873226884475</v>
      </c>
      <c r="I135" s="205">
        <v>4.826503224489616</v>
      </c>
      <c r="J135" s="205">
        <v>6.67038964657233</v>
      </c>
      <c r="K135" s="205">
        <v>3.8986976218113174</v>
      </c>
      <c r="L135" s="205">
        <v>1.2600221994076002</v>
      </c>
      <c r="M135" s="205">
        <v>3.3521395446750053</v>
      </c>
      <c r="N135" s="205">
        <v>0</v>
      </c>
      <c r="O135" s="205">
        <v>1.6035033090792796</v>
      </c>
      <c r="P135" s="205">
        <v>1.9500155915902342</v>
      </c>
      <c r="Q135" s="205">
        <v>4.4088412822253007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24.220161850415966</v>
      </c>
      <c r="C137" s="204">
        <v>18.086234907692763</v>
      </c>
      <c r="D137" s="204">
        <v>5.1292817040780943</v>
      </c>
      <c r="E137" s="204">
        <v>4.8052890081093249</v>
      </c>
      <c r="F137" s="204">
        <v>8.4590091726859775</v>
      </c>
      <c r="G137" s="204">
        <v>4.7186008940697359</v>
      </c>
      <c r="H137" s="204">
        <v>5.3714647619142379</v>
      </c>
      <c r="I137" s="204">
        <v>13.053907878922354</v>
      </c>
      <c r="J137" s="204">
        <v>12.876600670510083</v>
      </c>
      <c r="K137" s="204">
        <v>6.7329632807825837</v>
      </c>
      <c r="L137" s="204">
        <v>3.8925859644665652</v>
      </c>
      <c r="M137" s="204">
        <v>4.6349001900294331</v>
      </c>
      <c r="N137" s="204">
        <v>12.854213711211854</v>
      </c>
      <c r="O137" s="204">
        <v>16.399058371934341</v>
      </c>
      <c r="P137" s="204">
        <v>18.023783620263554</v>
      </c>
      <c r="Q137" s="204">
        <v>20.413100032509703</v>
      </c>
    </row>
    <row r="138" spans="1:17" x14ac:dyDescent="0.25">
      <c r="A138" s="152" t="s">
        <v>155</v>
      </c>
      <c r="B138" s="151">
        <v>5.5825868405119934</v>
      </c>
      <c r="C138" s="151">
        <v>4.6830394370283077</v>
      </c>
      <c r="D138" s="151">
        <v>2.6938720135064762</v>
      </c>
      <c r="E138" s="151">
        <v>2.6749817884862277</v>
      </c>
      <c r="F138" s="151">
        <v>3.132159990328157</v>
      </c>
      <c r="G138" s="151">
        <v>2.6230939984329638</v>
      </c>
      <c r="H138" s="151">
        <v>2.7391674612348993</v>
      </c>
      <c r="I138" s="151">
        <v>3.6858518002737526</v>
      </c>
      <c r="J138" s="151">
        <v>4.2008972697869629</v>
      </c>
      <c r="K138" s="151">
        <v>3.12282004223235</v>
      </c>
      <c r="L138" s="151">
        <v>2.8182356966413478</v>
      </c>
      <c r="M138" s="151">
        <v>3.0754744996717278</v>
      </c>
      <c r="N138" s="151">
        <v>1.4755334584763682</v>
      </c>
      <c r="O138" s="151">
        <v>2.544393202478104</v>
      </c>
      <c r="P138" s="151">
        <v>2.852029052266309</v>
      </c>
      <c r="Q138" s="151">
        <v>3.3168293139880576</v>
      </c>
    </row>
    <row r="139" spans="1:17" x14ac:dyDescent="0.25">
      <c r="A139" s="154" t="s">
        <v>30</v>
      </c>
      <c r="B139" s="153">
        <v>1.1504614793745562</v>
      </c>
      <c r="C139" s="153">
        <v>1.1515934883632835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0.4504224774527732</v>
      </c>
      <c r="J139" s="153">
        <v>0.67756414003912979</v>
      </c>
      <c r="K139" s="153">
        <v>0.45293826511367169</v>
      </c>
      <c r="L139" s="153">
        <v>0.2265856714564114</v>
      </c>
      <c r="M139" s="153">
        <v>0.45447711258166401</v>
      </c>
      <c r="N139" s="153">
        <v>0.45025006790171568</v>
      </c>
      <c r="O139" s="153">
        <v>0.22544569761803929</v>
      </c>
      <c r="P139" s="153">
        <v>0.44522454555841984</v>
      </c>
      <c r="Q139" s="153">
        <v>0.44280326291055988</v>
      </c>
    </row>
    <row r="140" spans="1:17" x14ac:dyDescent="0.25">
      <c r="A140" s="154" t="s">
        <v>125</v>
      </c>
      <c r="B140" s="153">
        <v>1.3452480704343746</v>
      </c>
      <c r="C140" s="153">
        <v>1.4771898963495662</v>
      </c>
      <c r="D140" s="153">
        <v>0.44950710046490838</v>
      </c>
      <c r="E140" s="153">
        <v>0.44621847626208966</v>
      </c>
      <c r="F140" s="153">
        <v>0.47871381610221531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3.0868772907030633</v>
      </c>
      <c r="C141" s="153">
        <v>2.0542560523154587</v>
      </c>
      <c r="D141" s="153">
        <v>2.2443649130415677</v>
      </c>
      <c r="E141" s="153">
        <v>2.2287633122241379</v>
      </c>
      <c r="F141" s="153">
        <v>2.6534461742259414</v>
      </c>
      <c r="G141" s="153">
        <v>2.6230939984329638</v>
      </c>
      <c r="H141" s="153">
        <v>2.7391674612348993</v>
      </c>
      <c r="I141" s="153">
        <v>3.2354293228209796</v>
      </c>
      <c r="J141" s="153">
        <v>3.523333129747833</v>
      </c>
      <c r="K141" s="153">
        <v>2.6698817771186785</v>
      </c>
      <c r="L141" s="153">
        <v>2.5916500251849364</v>
      </c>
      <c r="M141" s="153">
        <v>2.620997387090064</v>
      </c>
      <c r="N141" s="153">
        <v>1.0252833905746526</v>
      </c>
      <c r="O141" s="153">
        <v>2.3189475048600645</v>
      </c>
      <c r="P141" s="153">
        <v>2.4068045067078891</v>
      </c>
      <c r="Q141" s="153">
        <v>2.8740260510774975</v>
      </c>
    </row>
    <row r="142" spans="1:17" x14ac:dyDescent="0.25">
      <c r="A142" s="152" t="s">
        <v>154</v>
      </c>
      <c r="B142" s="151">
        <v>18.637575009903973</v>
      </c>
      <c r="C142" s="151">
        <v>13.403195470664455</v>
      </c>
      <c r="D142" s="151">
        <v>2.4354096905716185</v>
      </c>
      <c r="E142" s="151">
        <v>2.1303072196230968</v>
      </c>
      <c r="F142" s="151">
        <v>5.3268491823578215</v>
      </c>
      <c r="G142" s="151">
        <v>2.0955068956367722</v>
      </c>
      <c r="H142" s="151">
        <v>2.6322973006793386</v>
      </c>
      <c r="I142" s="151">
        <v>9.3680560786486016</v>
      </c>
      <c r="J142" s="151">
        <v>8.6757034007231209</v>
      </c>
      <c r="K142" s="151">
        <v>3.6101432385502337</v>
      </c>
      <c r="L142" s="151">
        <v>1.0743502678252175</v>
      </c>
      <c r="M142" s="151">
        <v>1.5594256903577053</v>
      </c>
      <c r="N142" s="151">
        <v>11.378680252735485</v>
      </c>
      <c r="O142" s="151">
        <v>13.854665169456236</v>
      </c>
      <c r="P142" s="151">
        <v>15.171754567997244</v>
      </c>
      <c r="Q142" s="151">
        <v>17.096270718521644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2.6523084984886118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0.44396494476239623</v>
      </c>
      <c r="C146" s="87">
        <v>0.45347935152339114</v>
      </c>
      <c r="D146" s="87">
        <v>0.39775040416115515</v>
      </c>
      <c r="E146" s="87">
        <v>0.34795648172882354</v>
      </c>
      <c r="F146" s="87">
        <v>6.1630510360208536E-2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17.148677311679524</v>
      </c>
      <c r="C147" s="87">
        <v>12.302285969405411</v>
      </c>
      <c r="D147" s="87">
        <v>0</v>
      </c>
      <c r="E147" s="87">
        <v>0</v>
      </c>
      <c r="F147" s="87">
        <v>4.915974969867225</v>
      </c>
      <c r="G147" s="87">
        <v>0</v>
      </c>
      <c r="H147" s="87">
        <v>0</v>
      </c>
      <c r="I147" s="87">
        <v>5.7166762424940609</v>
      </c>
      <c r="J147" s="87">
        <v>0</v>
      </c>
      <c r="K147" s="87">
        <v>3.0126595977544168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1.0449327534620545</v>
      </c>
      <c r="C149" s="87">
        <v>0.64743014973565327</v>
      </c>
      <c r="D149" s="87">
        <v>2.0376592864104635</v>
      </c>
      <c r="E149" s="87">
        <v>1.7823507378942733</v>
      </c>
      <c r="F149" s="87">
        <v>0.34924370213038808</v>
      </c>
      <c r="G149" s="87">
        <v>2.0955068956367722</v>
      </c>
      <c r="H149" s="87">
        <v>2.6322973006793386</v>
      </c>
      <c r="I149" s="87">
        <v>0.99907133766592993</v>
      </c>
      <c r="J149" s="87">
        <v>8.6757034007231209</v>
      </c>
      <c r="K149" s="87">
        <v>0.59748364079581673</v>
      </c>
      <c r="L149" s="87">
        <v>1.0743502678252175</v>
      </c>
      <c r="M149" s="87">
        <v>1.5594256903577053</v>
      </c>
      <c r="N149" s="87">
        <v>11.378680252735485</v>
      </c>
      <c r="O149" s="87">
        <v>13.854665169456236</v>
      </c>
      <c r="P149" s="87">
        <v>15.171754567997244</v>
      </c>
      <c r="Q149" s="87">
        <v>17.096270718521644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0</v>
      </c>
      <c r="C154" s="176">
        <v>0</v>
      </c>
      <c r="D154" s="176">
        <v>0</v>
      </c>
      <c r="E154" s="176">
        <v>0</v>
      </c>
      <c r="F154" s="176">
        <v>0</v>
      </c>
      <c r="G154" s="176">
        <v>0</v>
      </c>
      <c r="H154" s="176">
        <v>0</v>
      </c>
      <c r="I154" s="176">
        <v>0</v>
      </c>
      <c r="J154" s="176">
        <v>0</v>
      </c>
      <c r="K154" s="176">
        <v>0</v>
      </c>
      <c r="L154" s="176">
        <v>0</v>
      </c>
      <c r="M154" s="176">
        <v>0</v>
      </c>
      <c r="N154" s="176">
        <v>0</v>
      </c>
      <c r="O154" s="176">
        <v>0</v>
      </c>
      <c r="P154" s="176">
        <v>0</v>
      </c>
      <c r="Q154" s="176">
        <v>0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</v>
      </c>
      <c r="C181" s="209">
        <f t="shared" si="22"/>
        <v>0</v>
      </c>
      <c r="D181" s="209">
        <f t="shared" si="22"/>
        <v>0</v>
      </c>
      <c r="E181" s="209">
        <f t="shared" si="22"/>
        <v>0</v>
      </c>
      <c r="F181" s="209">
        <f t="shared" si="22"/>
        <v>0</v>
      </c>
      <c r="G181" s="209">
        <f t="shared" si="22"/>
        <v>0</v>
      </c>
      <c r="H181" s="209">
        <f t="shared" si="22"/>
        <v>0</v>
      </c>
      <c r="I181" s="209">
        <f t="shared" si="22"/>
        <v>0</v>
      </c>
      <c r="J181" s="209">
        <f t="shared" si="22"/>
        <v>0</v>
      </c>
      <c r="K181" s="209">
        <f t="shared" si="22"/>
        <v>0</v>
      </c>
      <c r="L181" s="209">
        <f t="shared" si="22"/>
        <v>0</v>
      </c>
      <c r="M181" s="209">
        <f t="shared" si="22"/>
        <v>0</v>
      </c>
      <c r="N181" s="209">
        <f t="shared" si="22"/>
        <v>0</v>
      </c>
      <c r="O181" s="209">
        <f t="shared" si="22"/>
        <v>0</v>
      </c>
      <c r="P181" s="209">
        <f t="shared" si="22"/>
        <v>0</v>
      </c>
      <c r="Q181" s="209">
        <f t="shared" si="22"/>
        <v>0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0.99999999999999967</v>
      </c>
      <c r="C183" s="77">
        <f t="shared" si="23"/>
        <v>0.99999999999999978</v>
      </c>
      <c r="D183" s="77">
        <f t="shared" si="23"/>
        <v>0.99999999999999989</v>
      </c>
      <c r="E183" s="77">
        <f t="shared" si="23"/>
        <v>1</v>
      </c>
      <c r="F183" s="77">
        <f t="shared" si="23"/>
        <v>1</v>
      </c>
      <c r="G183" s="77">
        <f t="shared" si="23"/>
        <v>1</v>
      </c>
      <c r="H183" s="77">
        <f t="shared" si="23"/>
        <v>1</v>
      </c>
      <c r="I183" s="77">
        <f t="shared" si="23"/>
        <v>1</v>
      </c>
      <c r="J183" s="77">
        <f t="shared" si="23"/>
        <v>1</v>
      </c>
      <c r="K183" s="77">
        <f t="shared" si="23"/>
        <v>1</v>
      </c>
      <c r="L183" s="77">
        <f t="shared" si="23"/>
        <v>1</v>
      </c>
      <c r="M183" s="77">
        <f t="shared" si="23"/>
        <v>1</v>
      </c>
      <c r="N183" s="77">
        <f t="shared" si="23"/>
        <v>1</v>
      </c>
      <c r="O183" s="77">
        <f t="shared" si="23"/>
        <v>1</v>
      </c>
      <c r="P183" s="77">
        <f t="shared" si="23"/>
        <v>1</v>
      </c>
      <c r="Q183" s="77">
        <f t="shared" si="23"/>
        <v>1.0000000000000002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8.1480770185904177E-4</v>
      </c>
      <c r="C188" s="201">
        <f t="shared" si="28"/>
        <v>9.2049323072215642E-4</v>
      </c>
      <c r="D188" s="201">
        <f t="shared" si="28"/>
        <v>1.9715329906954096E-3</v>
      </c>
      <c r="E188" s="201">
        <f t="shared" si="28"/>
        <v>1.9300835147389372E-3</v>
      </c>
      <c r="F188" s="201">
        <f t="shared" si="28"/>
        <v>1.3318116125514393E-3</v>
      </c>
      <c r="G188" s="201">
        <f t="shared" si="28"/>
        <v>1.1185971264215853E-3</v>
      </c>
      <c r="H188" s="201">
        <f t="shared" si="28"/>
        <v>1.0722714750154394E-3</v>
      </c>
      <c r="I188" s="201">
        <f t="shared" si="28"/>
        <v>7.1536696145266243E-4</v>
      </c>
      <c r="J188" s="201">
        <f t="shared" si="28"/>
        <v>6.4844909570513603E-4</v>
      </c>
      <c r="K188" s="201">
        <f t="shared" si="28"/>
        <v>7.8713451157877358E-4</v>
      </c>
      <c r="L188" s="201">
        <f t="shared" si="28"/>
        <v>1.289310615696008E-3</v>
      </c>
      <c r="M188" s="201">
        <f t="shared" si="28"/>
        <v>8.7341168426899123E-4</v>
      </c>
      <c r="N188" s="201">
        <f t="shared" si="28"/>
        <v>7.5461157241456754E-4</v>
      </c>
      <c r="O188" s="201">
        <f t="shared" si="28"/>
        <v>7.2445132050903065E-4</v>
      </c>
      <c r="P188" s="201">
        <f t="shared" si="28"/>
        <v>6.5519051756641902E-4</v>
      </c>
      <c r="Q188" s="201">
        <f t="shared" si="28"/>
        <v>5.8228270979769007E-4</v>
      </c>
    </row>
    <row r="189" spans="1:17" x14ac:dyDescent="0.25">
      <c r="A189" s="127" t="s">
        <v>149</v>
      </c>
      <c r="B189" s="200">
        <f t="shared" ref="B189:Q189" si="29">IF(B$80=0,0,B$80/B$70)</f>
        <v>0.23266972652790802</v>
      </c>
      <c r="C189" s="200">
        <f t="shared" si="29"/>
        <v>0.27491131417371539</v>
      </c>
      <c r="D189" s="200">
        <f t="shared" si="29"/>
        <v>0.23601834304721664</v>
      </c>
      <c r="E189" s="200">
        <f t="shared" si="29"/>
        <v>0.23105331135520504</v>
      </c>
      <c r="F189" s="200">
        <f t="shared" si="29"/>
        <v>0.29593971267926028</v>
      </c>
      <c r="G189" s="200">
        <f t="shared" si="29"/>
        <v>0.2416210853441281</v>
      </c>
      <c r="H189" s="200">
        <f t="shared" si="29"/>
        <v>0.23161457459272455</v>
      </c>
      <c r="I189" s="200">
        <f t="shared" si="29"/>
        <v>0.20739919993944836</v>
      </c>
      <c r="J189" s="200">
        <f t="shared" si="29"/>
        <v>0.20524915202113569</v>
      </c>
      <c r="K189" s="200">
        <f t="shared" si="29"/>
        <v>0.23934288455879119</v>
      </c>
      <c r="L189" s="200">
        <f t="shared" si="29"/>
        <v>0.33736023516228303</v>
      </c>
      <c r="M189" s="200">
        <f t="shared" si="29"/>
        <v>0.26635673505665025</v>
      </c>
      <c r="N189" s="200">
        <f t="shared" si="29"/>
        <v>0.25651109241019682</v>
      </c>
      <c r="O189" s="200">
        <f t="shared" si="29"/>
        <v>0.19340214329722255</v>
      </c>
      <c r="P189" s="200">
        <f t="shared" si="29"/>
        <v>0.20173706348378842</v>
      </c>
      <c r="Q189" s="200">
        <f t="shared" si="29"/>
        <v>0.17300611633938676</v>
      </c>
    </row>
    <row r="190" spans="1:17" x14ac:dyDescent="0.25">
      <c r="A190" s="142" t="s">
        <v>166</v>
      </c>
      <c r="B190" s="199">
        <f t="shared" ref="B190:Q190" si="30">IF(B$81=0,0,B$81/B$70)</f>
        <v>0.23266972652790802</v>
      </c>
      <c r="C190" s="199">
        <f t="shared" si="30"/>
        <v>0.27491131417371539</v>
      </c>
      <c r="D190" s="199">
        <f t="shared" si="30"/>
        <v>0.23601834304721664</v>
      </c>
      <c r="E190" s="199">
        <f t="shared" si="30"/>
        <v>0.23105331135520504</v>
      </c>
      <c r="F190" s="199">
        <f t="shared" si="30"/>
        <v>0.29593971267926028</v>
      </c>
      <c r="G190" s="199">
        <f t="shared" si="30"/>
        <v>0.2416210853441281</v>
      </c>
      <c r="H190" s="199">
        <f t="shared" si="30"/>
        <v>0.23161457459272455</v>
      </c>
      <c r="I190" s="199">
        <f t="shared" si="30"/>
        <v>0.20739919993944836</v>
      </c>
      <c r="J190" s="199">
        <f t="shared" si="30"/>
        <v>0.20524915202113569</v>
      </c>
      <c r="K190" s="199">
        <f t="shared" si="30"/>
        <v>0.23934288455879119</v>
      </c>
      <c r="L190" s="199">
        <f t="shared" si="30"/>
        <v>0.33736023516228303</v>
      </c>
      <c r="M190" s="199">
        <f t="shared" si="30"/>
        <v>0.26635673505665025</v>
      </c>
      <c r="N190" s="199">
        <f t="shared" si="30"/>
        <v>0.25651109241019682</v>
      </c>
      <c r="O190" s="199">
        <f t="shared" si="30"/>
        <v>0.19340214329722255</v>
      </c>
      <c r="P190" s="199">
        <f t="shared" si="30"/>
        <v>0.20173706348378842</v>
      </c>
      <c r="Q190" s="199">
        <f t="shared" si="30"/>
        <v>0.17300611633938676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0.44992842773705688</v>
      </c>
      <c r="C192" s="200">
        <f t="shared" si="32"/>
        <v>0.39961592237965249</v>
      </c>
      <c r="D192" s="200">
        <f t="shared" si="32"/>
        <v>0.37797263209040538</v>
      </c>
      <c r="E192" s="200">
        <f t="shared" si="32"/>
        <v>0.40137843933113571</v>
      </c>
      <c r="F192" s="200">
        <f t="shared" si="32"/>
        <v>0.3737252190116504</v>
      </c>
      <c r="G192" s="200">
        <f t="shared" si="32"/>
        <v>0.37719502876755917</v>
      </c>
      <c r="H192" s="200">
        <f t="shared" si="32"/>
        <v>0.38357502599284832</v>
      </c>
      <c r="I192" s="200">
        <f t="shared" si="32"/>
        <v>0.39973976758393737</v>
      </c>
      <c r="J192" s="200">
        <f t="shared" si="32"/>
        <v>0.46277476735625345</v>
      </c>
      <c r="K192" s="200">
        <f t="shared" si="32"/>
        <v>0.44685015193155947</v>
      </c>
      <c r="L192" s="200">
        <f t="shared" si="32"/>
        <v>0.28472497395234747</v>
      </c>
      <c r="M192" s="200">
        <f t="shared" si="32"/>
        <v>0.45030205969713766</v>
      </c>
      <c r="N192" s="200">
        <f t="shared" si="32"/>
        <v>0.17763019652193926</v>
      </c>
      <c r="O192" s="200">
        <f t="shared" si="32"/>
        <v>0.20883052055355283</v>
      </c>
      <c r="P192" s="200">
        <f t="shared" si="32"/>
        <v>0.25368519081426083</v>
      </c>
      <c r="Q192" s="200">
        <f t="shared" si="32"/>
        <v>0.33812224922585216</v>
      </c>
    </row>
    <row r="193" spans="1:17" x14ac:dyDescent="0.25">
      <c r="A193" s="142" t="s">
        <v>164</v>
      </c>
      <c r="B193" s="199">
        <f t="shared" ref="B193:Q193" si="33">IF(B$88=0,0,B$88/B$70)</f>
        <v>0.44992842773705688</v>
      </c>
      <c r="C193" s="199">
        <f t="shared" si="33"/>
        <v>0.39961592237965249</v>
      </c>
      <c r="D193" s="199">
        <f t="shared" si="33"/>
        <v>0.37797263209040538</v>
      </c>
      <c r="E193" s="199">
        <f t="shared" si="33"/>
        <v>0.40137843933113571</v>
      </c>
      <c r="F193" s="199">
        <f t="shared" si="33"/>
        <v>0.3737252190116504</v>
      </c>
      <c r="G193" s="199">
        <f t="shared" si="33"/>
        <v>0.37719502876755917</v>
      </c>
      <c r="H193" s="199">
        <f t="shared" si="33"/>
        <v>0.38357502599284832</v>
      </c>
      <c r="I193" s="199">
        <f t="shared" si="33"/>
        <v>0.39973976758393737</v>
      </c>
      <c r="J193" s="199">
        <f t="shared" si="33"/>
        <v>0.46277476735625345</v>
      </c>
      <c r="K193" s="199">
        <f t="shared" si="33"/>
        <v>0.44685015193155947</v>
      </c>
      <c r="L193" s="199">
        <f t="shared" si="33"/>
        <v>0.28472497395234747</v>
      </c>
      <c r="M193" s="199">
        <f t="shared" si="33"/>
        <v>0.45030205969713766</v>
      </c>
      <c r="N193" s="199">
        <f t="shared" si="33"/>
        <v>0.17763019652193926</v>
      </c>
      <c r="O193" s="199">
        <f t="shared" si="33"/>
        <v>0.20883052055355283</v>
      </c>
      <c r="P193" s="199">
        <f t="shared" si="33"/>
        <v>0.25368519081426083</v>
      </c>
      <c r="Q193" s="199">
        <f t="shared" si="33"/>
        <v>0.33812224922585216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0.31658703803317589</v>
      </c>
      <c r="C195" s="200">
        <f t="shared" si="35"/>
        <v>0.32455227021590993</v>
      </c>
      <c r="D195" s="200">
        <f t="shared" si="35"/>
        <v>0.38403749187168251</v>
      </c>
      <c r="E195" s="200">
        <f t="shared" si="35"/>
        <v>0.36563816579892033</v>
      </c>
      <c r="F195" s="200">
        <f t="shared" si="35"/>
        <v>0.32900325669653796</v>
      </c>
      <c r="G195" s="200">
        <f t="shared" si="35"/>
        <v>0.38006528876189116</v>
      </c>
      <c r="H195" s="200">
        <f t="shared" si="35"/>
        <v>0.3837381279394117</v>
      </c>
      <c r="I195" s="200">
        <f t="shared" si="35"/>
        <v>0.39214566551516167</v>
      </c>
      <c r="J195" s="200">
        <f t="shared" si="35"/>
        <v>0.33132763152690581</v>
      </c>
      <c r="K195" s="200">
        <f t="shared" si="35"/>
        <v>0.31301982899807057</v>
      </c>
      <c r="L195" s="200">
        <f t="shared" si="35"/>
        <v>0.37662548026967352</v>
      </c>
      <c r="M195" s="200">
        <f t="shared" si="35"/>
        <v>0.28246779356194313</v>
      </c>
      <c r="N195" s="200">
        <f t="shared" si="35"/>
        <v>0.56510409949544926</v>
      </c>
      <c r="O195" s="200">
        <f t="shared" si="35"/>
        <v>0.59704288482871559</v>
      </c>
      <c r="P195" s="200">
        <f t="shared" si="35"/>
        <v>0.54392255518438426</v>
      </c>
      <c r="Q195" s="200">
        <f t="shared" si="35"/>
        <v>0.48828935172496352</v>
      </c>
    </row>
    <row r="196" spans="1:17" x14ac:dyDescent="0.25">
      <c r="A196" s="142" t="s">
        <v>162</v>
      </c>
      <c r="B196" s="199">
        <f t="shared" ref="B196:Q196" si="36">IF(B$95=0,0,B$95/B$70)</f>
        <v>0.13414862491541252</v>
      </c>
      <c r="C196" s="199">
        <f t="shared" si="36"/>
        <v>0.14984723653684487</v>
      </c>
      <c r="D196" s="199">
        <f t="shared" si="36"/>
        <v>0.28067291688530654</v>
      </c>
      <c r="E196" s="199">
        <f t="shared" si="36"/>
        <v>0.27607574772331672</v>
      </c>
      <c r="F196" s="199">
        <f t="shared" si="36"/>
        <v>0.19435544139931624</v>
      </c>
      <c r="G196" s="199">
        <f t="shared" si="36"/>
        <v>0.28674967470322638</v>
      </c>
      <c r="H196" s="199">
        <f t="shared" si="36"/>
        <v>0.27578001420082882</v>
      </c>
      <c r="I196" s="199">
        <f t="shared" si="36"/>
        <v>0.19266730751197481</v>
      </c>
      <c r="J196" s="199">
        <f t="shared" si="36"/>
        <v>0.17994452443362188</v>
      </c>
      <c r="K196" s="199">
        <f t="shared" si="36"/>
        <v>0.21280445759682151</v>
      </c>
      <c r="L196" s="199">
        <f t="shared" si="36"/>
        <v>0.32600068888573536</v>
      </c>
      <c r="M196" s="199">
        <f t="shared" si="36"/>
        <v>0.23411164394265502</v>
      </c>
      <c r="N196" s="199">
        <f t="shared" si="36"/>
        <v>0.13645344757183647</v>
      </c>
      <c r="O196" s="199">
        <f t="shared" si="36"/>
        <v>0.18552450613558305</v>
      </c>
      <c r="P196" s="199">
        <f t="shared" si="36"/>
        <v>0.17174718343601278</v>
      </c>
      <c r="Q196" s="199">
        <f t="shared" si="36"/>
        <v>0.15752863683162618</v>
      </c>
    </row>
    <row r="197" spans="1:17" x14ac:dyDescent="0.25">
      <c r="A197" s="142" t="s">
        <v>161</v>
      </c>
      <c r="B197" s="199">
        <f t="shared" ref="B197:Q197" si="37">IF(B$99=0,0,B$99/B$70)</f>
        <v>0.18243841311776335</v>
      </c>
      <c r="C197" s="199">
        <f t="shared" si="37"/>
        <v>0.17470503367906504</v>
      </c>
      <c r="D197" s="199">
        <f t="shared" si="37"/>
        <v>0.10336457498637594</v>
      </c>
      <c r="E197" s="199">
        <f t="shared" si="37"/>
        <v>8.9562418075603611E-2</v>
      </c>
      <c r="F197" s="199">
        <f t="shared" si="37"/>
        <v>0.13464781529722172</v>
      </c>
      <c r="G197" s="199">
        <f t="shared" si="37"/>
        <v>9.3315614058664786E-2</v>
      </c>
      <c r="H197" s="199">
        <f t="shared" si="37"/>
        <v>0.10795811373858287</v>
      </c>
      <c r="I197" s="199">
        <f t="shared" si="37"/>
        <v>0.19947835800318681</v>
      </c>
      <c r="J197" s="199">
        <f t="shared" si="37"/>
        <v>0.15138310709328395</v>
      </c>
      <c r="K197" s="199">
        <f t="shared" si="37"/>
        <v>0.10021537140124907</v>
      </c>
      <c r="L197" s="199">
        <f t="shared" si="37"/>
        <v>5.0624791383938182E-2</v>
      </c>
      <c r="M197" s="199">
        <f t="shared" si="37"/>
        <v>4.8356149619288115E-2</v>
      </c>
      <c r="N197" s="199">
        <f t="shared" si="37"/>
        <v>0.42865065192361279</v>
      </c>
      <c r="O197" s="199">
        <f t="shared" si="37"/>
        <v>0.41151837869313251</v>
      </c>
      <c r="P197" s="199">
        <f t="shared" si="37"/>
        <v>0.37217537174837151</v>
      </c>
      <c r="Q197" s="199">
        <f t="shared" si="37"/>
        <v>0.3307607148933373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0.99999999999999989</v>
      </c>
      <c r="C200" s="77">
        <f t="shared" si="39"/>
        <v>1</v>
      </c>
      <c r="D200" s="77">
        <f t="shared" si="39"/>
        <v>1.0000000000000002</v>
      </c>
      <c r="E200" s="77">
        <f t="shared" si="39"/>
        <v>1</v>
      </c>
      <c r="F200" s="77">
        <f t="shared" si="39"/>
        <v>1</v>
      </c>
      <c r="G200" s="77">
        <f t="shared" si="39"/>
        <v>0.99999999999999989</v>
      </c>
      <c r="H200" s="77">
        <f t="shared" si="39"/>
        <v>1</v>
      </c>
      <c r="I200" s="77">
        <f t="shared" si="39"/>
        <v>0.99999999999999989</v>
      </c>
      <c r="J200" s="77">
        <f t="shared" si="39"/>
        <v>0.99999999999999989</v>
      </c>
      <c r="K200" s="77">
        <f t="shared" si="39"/>
        <v>1</v>
      </c>
      <c r="L200" s="77">
        <f t="shared" si="39"/>
        <v>1</v>
      </c>
      <c r="M200" s="77">
        <f t="shared" si="39"/>
        <v>1</v>
      </c>
      <c r="N200" s="77">
        <f t="shared" si="39"/>
        <v>0.99999999999999978</v>
      </c>
      <c r="O200" s="77">
        <f t="shared" si="39"/>
        <v>0.99999999999999989</v>
      </c>
      <c r="P200" s="77">
        <f t="shared" si="39"/>
        <v>0.99999999999999989</v>
      </c>
      <c r="Q200" s="77">
        <f t="shared" si="39"/>
        <v>1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6.4545365578437129E-4</v>
      </c>
      <c r="C205" s="201">
        <f t="shared" si="44"/>
        <v>7.2426830915093253E-4</v>
      </c>
      <c r="D205" s="201">
        <f t="shared" si="44"/>
        <v>1.4136137471849313E-3</v>
      </c>
      <c r="E205" s="201">
        <f t="shared" si="44"/>
        <v>1.4142851290163386E-3</v>
      </c>
      <c r="F205" s="201">
        <f t="shared" si="44"/>
        <v>1.1441278838553251E-3</v>
      </c>
      <c r="G205" s="201">
        <f t="shared" si="44"/>
        <v>8.0132595509786037E-4</v>
      </c>
      <c r="H205" s="201">
        <f t="shared" si="44"/>
        <v>7.7199247685636211E-4</v>
      </c>
      <c r="I205" s="201">
        <f t="shared" si="44"/>
        <v>5.2932872056083542E-4</v>
      </c>
      <c r="J205" s="201">
        <f t="shared" si="44"/>
        <v>5.1289433023303575E-4</v>
      </c>
      <c r="K205" s="201">
        <f t="shared" si="44"/>
        <v>6.1531154308862052E-4</v>
      </c>
      <c r="L205" s="201">
        <f t="shared" si="44"/>
        <v>8.691392156214815E-4</v>
      </c>
      <c r="M205" s="201">
        <f t="shared" si="44"/>
        <v>6.8877605242151927E-4</v>
      </c>
      <c r="N205" s="201">
        <f t="shared" si="44"/>
        <v>5.2074438166780561E-4</v>
      </c>
      <c r="O205" s="201">
        <f t="shared" si="44"/>
        <v>4.4991366809036181E-4</v>
      </c>
      <c r="P205" s="201">
        <f t="shared" si="44"/>
        <v>4.2499198530831882E-4</v>
      </c>
      <c r="Q205" s="201">
        <f t="shared" si="44"/>
        <v>4.0461164156690527E-4</v>
      </c>
    </row>
    <row r="206" spans="1:17" x14ac:dyDescent="0.25">
      <c r="A206" s="127" t="s">
        <v>146</v>
      </c>
      <c r="B206" s="200">
        <f t="shared" ref="B206:Q206" si="45">IF(B$122=0,0,B$122/B$112)</f>
        <v>0.40263908286435351</v>
      </c>
      <c r="C206" s="200">
        <f t="shared" si="45"/>
        <v>0.4347494522341237</v>
      </c>
      <c r="D206" s="200">
        <f t="shared" si="45"/>
        <v>0.51929370524479379</v>
      </c>
      <c r="E206" s="200">
        <f t="shared" si="45"/>
        <v>0.51953362431864225</v>
      </c>
      <c r="F206" s="200">
        <f t="shared" si="45"/>
        <v>0.43341992872157176</v>
      </c>
      <c r="G206" s="200">
        <f t="shared" si="45"/>
        <v>0.53114235057941306</v>
      </c>
      <c r="H206" s="200">
        <f t="shared" si="45"/>
        <v>0.51169926067980187</v>
      </c>
      <c r="I206" s="200">
        <f t="shared" si="45"/>
        <v>0.40843194907156516</v>
      </c>
      <c r="J206" s="200">
        <f t="shared" si="45"/>
        <v>0.41583031678491944</v>
      </c>
      <c r="K206" s="200">
        <f t="shared" si="45"/>
        <v>0.48758791689782954</v>
      </c>
      <c r="L206" s="200">
        <f t="shared" si="45"/>
        <v>0.63448524470556666</v>
      </c>
      <c r="M206" s="200">
        <f t="shared" si="45"/>
        <v>0.54670779934661606</v>
      </c>
      <c r="N206" s="200">
        <f t="shared" si="45"/>
        <v>0.27568280796518169</v>
      </c>
      <c r="O206" s="200">
        <f t="shared" si="45"/>
        <v>0.33195588059267417</v>
      </c>
      <c r="P206" s="200">
        <f t="shared" si="45"/>
        <v>0.33917397821524242</v>
      </c>
      <c r="Q206" s="200">
        <f t="shared" si="45"/>
        <v>0.31648506176805069</v>
      </c>
    </row>
    <row r="207" spans="1:17" x14ac:dyDescent="0.25">
      <c r="A207" s="142" t="s">
        <v>159</v>
      </c>
      <c r="B207" s="199">
        <f t="shared" ref="B207:Q207" si="46">IF(B$123=0,0,B$123/B$112)</f>
        <v>0.40263908286435351</v>
      </c>
      <c r="C207" s="199">
        <f t="shared" si="46"/>
        <v>0.4347494522341237</v>
      </c>
      <c r="D207" s="199">
        <f t="shared" si="46"/>
        <v>0.51929370524479379</v>
      </c>
      <c r="E207" s="199">
        <f t="shared" si="46"/>
        <v>0.51953362431864225</v>
      </c>
      <c r="F207" s="199">
        <f t="shared" si="46"/>
        <v>0.43341992872157176</v>
      </c>
      <c r="G207" s="199">
        <f t="shared" si="46"/>
        <v>0.53114235057941306</v>
      </c>
      <c r="H207" s="199">
        <f t="shared" si="46"/>
        <v>0.51169926067980187</v>
      </c>
      <c r="I207" s="199">
        <f t="shared" si="46"/>
        <v>0.40843194907156516</v>
      </c>
      <c r="J207" s="199">
        <f t="shared" si="46"/>
        <v>0.41583031678491944</v>
      </c>
      <c r="K207" s="199">
        <f t="shared" si="46"/>
        <v>0.48758791689782954</v>
      </c>
      <c r="L207" s="199">
        <f t="shared" si="46"/>
        <v>0.63448524470556666</v>
      </c>
      <c r="M207" s="199">
        <f t="shared" si="46"/>
        <v>0.54670779934661606</v>
      </c>
      <c r="N207" s="199">
        <f t="shared" si="46"/>
        <v>0.27568280796518169</v>
      </c>
      <c r="O207" s="199">
        <f t="shared" si="46"/>
        <v>0.33195588059267417</v>
      </c>
      <c r="P207" s="199">
        <f t="shared" si="46"/>
        <v>0.33917397821524242</v>
      </c>
      <c r="Q207" s="199">
        <f t="shared" si="46"/>
        <v>0.31648506176805069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0.23543145559802903</v>
      </c>
      <c r="C209" s="200">
        <f t="shared" si="48"/>
        <v>0.20769822354023049</v>
      </c>
      <c r="D209" s="200">
        <f t="shared" si="48"/>
        <v>0.17901860989940882</v>
      </c>
      <c r="E209" s="200">
        <f t="shared" si="48"/>
        <v>0.19427907532089994</v>
      </c>
      <c r="F209" s="200">
        <f t="shared" si="48"/>
        <v>0.2120778402706901</v>
      </c>
      <c r="G209" s="200">
        <f t="shared" si="48"/>
        <v>0.1784894638987134</v>
      </c>
      <c r="H209" s="200">
        <f t="shared" si="48"/>
        <v>0.18241886643435165</v>
      </c>
      <c r="I209" s="200">
        <f t="shared" si="48"/>
        <v>0.19538222449085399</v>
      </c>
      <c r="J209" s="200">
        <f t="shared" si="48"/>
        <v>0.24178691535448688</v>
      </c>
      <c r="K209" s="200">
        <f t="shared" si="48"/>
        <v>0.23073800448337589</v>
      </c>
      <c r="L209" s="200">
        <f t="shared" si="48"/>
        <v>0.12678517179001447</v>
      </c>
      <c r="M209" s="200">
        <f t="shared" si="48"/>
        <v>0.2345708757436929</v>
      </c>
      <c r="N209" s="200">
        <f t="shared" si="48"/>
        <v>8.0970914164519972E-2</v>
      </c>
      <c r="O209" s="200">
        <f t="shared" si="48"/>
        <v>8.5669269540114598E-2</v>
      </c>
      <c r="P209" s="200">
        <f t="shared" si="48"/>
        <v>0.10869745265113516</v>
      </c>
      <c r="Q209" s="200">
        <f t="shared" si="48"/>
        <v>0.15519915177902754</v>
      </c>
    </row>
    <row r="210" spans="1:17" x14ac:dyDescent="0.25">
      <c r="A210" s="142" t="s">
        <v>157</v>
      </c>
      <c r="B210" s="199">
        <f t="shared" ref="B210:Q210" si="49">IF(B$131=0,0,B$131/B$112)</f>
        <v>0.23543145559802903</v>
      </c>
      <c r="C210" s="199">
        <f t="shared" si="49"/>
        <v>0.20769822354023049</v>
      </c>
      <c r="D210" s="199">
        <f t="shared" si="49"/>
        <v>0.17901860989940882</v>
      </c>
      <c r="E210" s="199">
        <f t="shared" si="49"/>
        <v>0.19427907532089994</v>
      </c>
      <c r="F210" s="199">
        <f t="shared" si="49"/>
        <v>0.2120778402706901</v>
      </c>
      <c r="G210" s="199">
        <f t="shared" si="49"/>
        <v>0.1784894638987134</v>
      </c>
      <c r="H210" s="199">
        <f t="shared" si="49"/>
        <v>0.18241886643435165</v>
      </c>
      <c r="I210" s="199">
        <f t="shared" si="49"/>
        <v>0.19538222449085399</v>
      </c>
      <c r="J210" s="199">
        <f t="shared" si="49"/>
        <v>0.24178691535448688</v>
      </c>
      <c r="K210" s="199">
        <f t="shared" si="49"/>
        <v>0.23073800448337589</v>
      </c>
      <c r="L210" s="199">
        <f t="shared" si="49"/>
        <v>0.12678517179001447</v>
      </c>
      <c r="M210" s="199">
        <f t="shared" si="49"/>
        <v>0.2345708757436929</v>
      </c>
      <c r="N210" s="199">
        <f t="shared" si="49"/>
        <v>8.0970914164519972E-2</v>
      </c>
      <c r="O210" s="199">
        <f t="shared" si="49"/>
        <v>8.5669269540114598E-2</v>
      </c>
      <c r="P210" s="199">
        <f t="shared" si="49"/>
        <v>0.10869745265113516</v>
      </c>
      <c r="Q210" s="199">
        <f t="shared" si="49"/>
        <v>0.15519915177902754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0.36128400788183301</v>
      </c>
      <c r="C212" s="200">
        <f t="shared" si="51"/>
        <v>0.35682805591649497</v>
      </c>
      <c r="D212" s="200">
        <f t="shared" si="51"/>
        <v>0.30027407110861265</v>
      </c>
      <c r="E212" s="200">
        <f t="shared" si="51"/>
        <v>0.28477301523144155</v>
      </c>
      <c r="F212" s="200">
        <f t="shared" si="51"/>
        <v>0.35335810312388294</v>
      </c>
      <c r="G212" s="200">
        <f t="shared" si="51"/>
        <v>0.28956685956677558</v>
      </c>
      <c r="H212" s="200">
        <f t="shared" si="51"/>
        <v>0.30510988040899006</v>
      </c>
      <c r="I212" s="200">
        <f t="shared" si="51"/>
        <v>0.39565649771701988</v>
      </c>
      <c r="J212" s="200">
        <f t="shared" si="51"/>
        <v>0.34186987353036052</v>
      </c>
      <c r="K212" s="200">
        <f t="shared" si="51"/>
        <v>0.28105876707570587</v>
      </c>
      <c r="L212" s="200">
        <f t="shared" si="51"/>
        <v>0.23786044428879732</v>
      </c>
      <c r="M212" s="200">
        <f t="shared" si="51"/>
        <v>0.21803254885726944</v>
      </c>
      <c r="N212" s="200">
        <f t="shared" si="51"/>
        <v>0.64282553348863036</v>
      </c>
      <c r="O212" s="200">
        <f t="shared" si="51"/>
        <v>0.58192493619912078</v>
      </c>
      <c r="P212" s="200">
        <f t="shared" si="51"/>
        <v>0.55170357714831397</v>
      </c>
      <c r="Q212" s="200">
        <f t="shared" si="51"/>
        <v>0.52791117481135497</v>
      </c>
    </row>
    <row r="213" spans="1:17" x14ac:dyDescent="0.25">
      <c r="A213" s="142" t="s">
        <v>155</v>
      </c>
      <c r="B213" s="199">
        <f t="shared" ref="B213:Q213" si="52">IF(B$138=0,0,B$138/B$112)</f>
        <v>8.3273570199280625E-2</v>
      </c>
      <c r="C213" s="199">
        <f t="shared" si="52"/>
        <v>9.239290911699545E-2</v>
      </c>
      <c r="D213" s="199">
        <f t="shared" si="52"/>
        <v>0.15770237690357697</v>
      </c>
      <c r="E213" s="199">
        <f t="shared" si="52"/>
        <v>0.15852587186970013</v>
      </c>
      <c r="F213" s="199">
        <f t="shared" si="52"/>
        <v>0.13083968704474694</v>
      </c>
      <c r="G213" s="199">
        <f t="shared" si="52"/>
        <v>0.16097167540261656</v>
      </c>
      <c r="H213" s="199">
        <f t="shared" si="52"/>
        <v>0.15559015902763559</v>
      </c>
      <c r="I213" s="199">
        <f t="shared" si="52"/>
        <v>0.11171606448632883</v>
      </c>
      <c r="J213" s="199">
        <f t="shared" si="52"/>
        <v>0.11153255855989941</v>
      </c>
      <c r="K213" s="199">
        <f t="shared" si="52"/>
        <v>0.13035804804910683</v>
      </c>
      <c r="L213" s="199">
        <f t="shared" si="52"/>
        <v>0.17221117299217378</v>
      </c>
      <c r="M213" s="199">
        <f t="shared" si="52"/>
        <v>0.14467486172657024</v>
      </c>
      <c r="N213" s="199">
        <f t="shared" si="52"/>
        <v>7.3789856301990225E-2</v>
      </c>
      <c r="O213" s="199">
        <f t="shared" si="52"/>
        <v>9.0288467693459315E-2</v>
      </c>
      <c r="P213" s="199">
        <f t="shared" si="52"/>
        <v>8.7299906801878824E-2</v>
      </c>
      <c r="Q213" s="199">
        <f t="shared" si="52"/>
        <v>8.5777821938243806E-2</v>
      </c>
    </row>
    <row r="214" spans="1:17" x14ac:dyDescent="0.25">
      <c r="A214" s="142" t="s">
        <v>154</v>
      </c>
      <c r="B214" s="199">
        <f t="shared" ref="B214:Q214" si="53">IF(B$142=0,0,B$142/B$112)</f>
        <v>0.2780104376825524</v>
      </c>
      <c r="C214" s="199">
        <f t="shared" si="53"/>
        <v>0.26443514679949953</v>
      </c>
      <c r="D214" s="199">
        <f t="shared" si="53"/>
        <v>0.14257169420503571</v>
      </c>
      <c r="E214" s="199">
        <f t="shared" si="53"/>
        <v>0.12624714336174139</v>
      </c>
      <c r="F214" s="199">
        <f t="shared" si="53"/>
        <v>0.22251841607913603</v>
      </c>
      <c r="G214" s="199">
        <f t="shared" si="53"/>
        <v>0.12859518416415902</v>
      </c>
      <c r="H214" s="199">
        <f t="shared" si="53"/>
        <v>0.14951972138135447</v>
      </c>
      <c r="I214" s="199">
        <f t="shared" si="53"/>
        <v>0.28394043323069107</v>
      </c>
      <c r="J214" s="199">
        <f t="shared" si="53"/>
        <v>0.23033731497046114</v>
      </c>
      <c r="K214" s="199">
        <f t="shared" si="53"/>
        <v>0.15070071902659904</v>
      </c>
      <c r="L214" s="199">
        <f t="shared" si="53"/>
        <v>6.5649271296623568E-2</v>
      </c>
      <c r="M214" s="199">
        <f t="shared" si="53"/>
        <v>7.335768713069922E-2</v>
      </c>
      <c r="N214" s="199">
        <f t="shared" si="53"/>
        <v>0.56903567718664005</v>
      </c>
      <c r="O214" s="199">
        <f t="shared" si="53"/>
        <v>0.49163646850566145</v>
      </c>
      <c r="P214" s="199">
        <f t="shared" si="53"/>
        <v>0.46440367034643515</v>
      </c>
      <c r="Q214" s="199">
        <f t="shared" si="53"/>
        <v>0.44213335287311112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</v>
      </c>
      <c r="C216" s="209">
        <f t="shared" si="55"/>
        <v>0</v>
      </c>
      <c r="D216" s="209">
        <f t="shared" si="55"/>
        <v>0</v>
      </c>
      <c r="E216" s="209">
        <f t="shared" si="55"/>
        <v>0</v>
      </c>
      <c r="F216" s="209">
        <f t="shared" si="55"/>
        <v>0</v>
      </c>
      <c r="G216" s="209">
        <f t="shared" si="55"/>
        <v>0</v>
      </c>
      <c r="H216" s="209">
        <f t="shared" si="55"/>
        <v>0</v>
      </c>
      <c r="I216" s="209">
        <f t="shared" si="55"/>
        <v>0</v>
      </c>
      <c r="J216" s="209">
        <f t="shared" si="55"/>
        <v>0</v>
      </c>
      <c r="K216" s="209">
        <f t="shared" si="55"/>
        <v>0</v>
      </c>
      <c r="L216" s="209">
        <f t="shared" si="55"/>
        <v>0</v>
      </c>
      <c r="M216" s="209">
        <f t="shared" si="55"/>
        <v>0</v>
      </c>
      <c r="N216" s="209">
        <f t="shared" si="55"/>
        <v>0</v>
      </c>
      <c r="O216" s="209">
        <f t="shared" si="55"/>
        <v>0</v>
      </c>
      <c r="P216" s="209">
        <f t="shared" si="55"/>
        <v>0</v>
      </c>
      <c r="Q216" s="209">
        <f t="shared" si="55"/>
        <v>0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0</v>
      </c>
      <c r="C220" s="133">
        <f>IF(C$5=0,0,C$5/NFM_fec!C$5)</f>
        <v>0</v>
      </c>
      <c r="D220" s="133">
        <f>IF(D$5=0,0,D$5/NFM_fec!D$5)</f>
        <v>0</v>
      </c>
      <c r="E220" s="133">
        <f>IF(E$5=0,0,E$5/NFM_fec!E$5)</f>
        <v>0</v>
      </c>
      <c r="F220" s="133">
        <f>IF(F$5=0,0,F$5/NFM_fec!F$5)</f>
        <v>0</v>
      </c>
      <c r="G220" s="133">
        <f>IF(G$5=0,0,G$5/NFM_fec!G$5)</f>
        <v>0</v>
      </c>
      <c r="H220" s="133">
        <f>IF(H$5=0,0,H$5/NFM_fec!H$5)</f>
        <v>0</v>
      </c>
      <c r="I220" s="133">
        <f>IF(I$5=0,0,I$5/NFM_fec!I$5)</f>
        <v>0</v>
      </c>
      <c r="J220" s="133">
        <f>IF(J$5=0,0,J$5/NFM_fec!J$5)</f>
        <v>0</v>
      </c>
      <c r="K220" s="133">
        <f>IF(K$5=0,0,K$5/NFM_fec!K$5)</f>
        <v>0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0</v>
      </c>
      <c r="C225" s="128">
        <f>IF(C$10=0,0,C$10/NFM_fec!C$10)</f>
        <v>0</v>
      </c>
      <c r="D225" s="128">
        <f>IF(D$10=0,0,D$10/NFM_fec!D$10)</f>
        <v>0</v>
      </c>
      <c r="E225" s="128">
        <f>IF(E$10=0,0,E$10/NFM_fec!E$10)</f>
        <v>0</v>
      </c>
      <c r="F225" s="128">
        <f>IF(F$10=0,0,F$10/NFM_fec!F$10)</f>
        <v>0</v>
      </c>
      <c r="G225" s="128">
        <f>IF(G$10=0,0,G$10/NFM_fec!G$10)</f>
        <v>0</v>
      </c>
      <c r="H225" s="128">
        <f>IF(H$10=0,0,H$10/NFM_fec!H$10)</f>
        <v>0</v>
      </c>
      <c r="I225" s="128">
        <f>IF(I$10=0,0,I$10/NFM_fec!I$10)</f>
        <v>0</v>
      </c>
      <c r="J225" s="128">
        <f>IF(J$10=0,0,J$10/NFM_fec!J$10)</f>
        <v>0</v>
      </c>
      <c r="K225" s="128">
        <f>IF(K$10=0,0,K$10/NFM_fec!K$10)</f>
        <v>0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0</v>
      </c>
      <c r="C226" s="126">
        <f>IF(C$15=0,0,C$15/NFM_fec!C$15)</f>
        <v>0</v>
      </c>
      <c r="D226" s="126">
        <f>IF(D$15=0,0,D$15/NFM_fec!D$15)</f>
        <v>0</v>
      </c>
      <c r="E226" s="126">
        <f>IF(E$15=0,0,E$15/NFM_fec!E$15)</f>
        <v>0</v>
      </c>
      <c r="F226" s="126">
        <f>IF(F$15=0,0,F$15/NFM_fec!F$15)</f>
        <v>0</v>
      </c>
      <c r="G226" s="126">
        <f>IF(G$15=0,0,G$15/NFM_fec!G$15)</f>
        <v>0</v>
      </c>
      <c r="H226" s="126">
        <f>IF(H$15=0,0,H$15/NFM_fec!H$15)</f>
        <v>0</v>
      </c>
      <c r="I226" s="126">
        <f>IF(I$15=0,0,I$15/NFM_fec!I$15)</f>
        <v>0</v>
      </c>
      <c r="J226" s="126">
        <f>IF(J$15=0,0,J$15/NFM_fec!J$15)</f>
        <v>0</v>
      </c>
      <c r="K226" s="126">
        <f>IF(K$15=0,0,K$15/NFM_fec!K$15)</f>
        <v>0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0</v>
      </c>
      <c r="C227" s="125">
        <f>IF(C$26=0,0,C$26/NFM_fec!C$26)</f>
        <v>0</v>
      </c>
      <c r="D227" s="125">
        <f>IF(D$26=0,0,D$26/NFM_fec!D$26)</f>
        <v>0</v>
      </c>
      <c r="E227" s="125">
        <f>IF(E$26=0,0,E$26/NFM_fec!E$26)</f>
        <v>0</v>
      </c>
      <c r="F227" s="125">
        <f>IF(F$26=0,0,F$26/NFM_fec!F$26)</f>
        <v>0</v>
      </c>
      <c r="G227" s="125">
        <f>IF(G$26=0,0,G$26/NFM_fec!G$26)</f>
        <v>0</v>
      </c>
      <c r="H227" s="125">
        <f>IF(H$26=0,0,H$26/NFM_fec!H$26)</f>
        <v>0</v>
      </c>
      <c r="I227" s="125">
        <f>IF(I$26=0,0,I$26/NFM_fec!I$26)</f>
        <v>0</v>
      </c>
      <c r="J227" s="125">
        <f>IF(J$26=0,0,J$26/NFM_fec!J$26)</f>
        <v>0</v>
      </c>
      <c r="K227" s="125">
        <f>IF(K$26=0,0,K$26/NFM_fec!K$26)</f>
        <v>0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</v>
      </c>
      <c r="C229" s="133">
        <f>IF(C$33=0,0,(C$33-C$68)/NFM_fec!C$33)</f>
        <v>0</v>
      </c>
      <c r="D229" s="133">
        <f>IF(D$33=0,0,(D$33-D$68)/NFM_fec!D$33)</f>
        <v>0</v>
      </c>
      <c r="E229" s="133">
        <f>IF(E$33=0,0,(E$33-E$68)/NFM_fec!E$33)</f>
        <v>0</v>
      </c>
      <c r="F229" s="133">
        <f>IF(F$33=0,0,(F$33-F$68)/NFM_fec!F$33)</f>
        <v>0</v>
      </c>
      <c r="G229" s="133">
        <f>IF(G$33=0,0,(G$33-G$68)/NFM_fec!G$33)</f>
        <v>0</v>
      </c>
      <c r="H229" s="133">
        <f>IF(H$33=0,0,(H$33-H$68)/NFM_fec!H$33)</f>
        <v>0</v>
      </c>
      <c r="I229" s="133">
        <f>IF(I$33=0,0,(I$33-I$68)/NFM_fec!I$33)</f>
        <v>0</v>
      </c>
      <c r="J229" s="133">
        <f>IF(J$33=0,0,(J$33-J$68)/NFM_fec!J$33)</f>
        <v>0</v>
      </c>
      <c r="K229" s="133">
        <f>IF(K$33=0,0,(K$33-K$68)/NFM_fec!K$33)</f>
        <v>0</v>
      </c>
      <c r="L229" s="133">
        <f>IF(L$33=0,0,(L$33-L$68)/NFM_fec!L$33)</f>
        <v>0</v>
      </c>
      <c r="M229" s="133">
        <f>IF(M$33=0,0,(M$33-M$68)/NFM_fec!M$33)</f>
        <v>0</v>
      </c>
      <c r="N229" s="133">
        <f>IF(N$33=0,0,(N$33-N$68)/NFM_fec!N$33)</f>
        <v>0</v>
      </c>
      <c r="O229" s="133">
        <f>IF(O$33=0,0,(O$33-O$68)/NFM_fec!O$33)</f>
        <v>0</v>
      </c>
      <c r="P229" s="133">
        <f>IF(P$33=0,0,(P$33-P$68)/NFM_fec!P$33)</f>
        <v>0</v>
      </c>
      <c r="Q229" s="133">
        <f>IF(Q$33=0,0,(Q$33-Q$68)/NFM_fec!Q$33)</f>
        <v>0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0</v>
      </c>
      <c r="C234" s="128">
        <f>IF(C$38=0,0,C$38/NFM_fec!C$38)</f>
        <v>0</v>
      </c>
      <c r="D234" s="128">
        <f>IF(D$38=0,0,D$38/NFM_fec!D$38)</f>
        <v>0</v>
      </c>
      <c r="E234" s="128">
        <f>IF(E$38=0,0,E$38/NFM_fec!E$38)</f>
        <v>0</v>
      </c>
      <c r="F234" s="128">
        <f>IF(F$38=0,0,F$38/NFM_fec!F$38)</f>
        <v>0</v>
      </c>
      <c r="G234" s="128">
        <f>IF(G$38=0,0,G$38/NFM_fec!G$38)</f>
        <v>0</v>
      </c>
      <c r="H234" s="128">
        <f>IF(H$38=0,0,H$38/NFM_fec!H$38)</f>
        <v>0</v>
      </c>
      <c r="I234" s="128">
        <f>IF(I$38=0,0,I$38/NFM_fec!I$38)</f>
        <v>0</v>
      </c>
      <c r="J234" s="128">
        <f>IF(J$38=0,0,J$38/NFM_fec!J$38)</f>
        <v>0</v>
      </c>
      <c r="K234" s="128">
        <f>IF(K$38=0,0,K$38/NFM_fec!K$38)</f>
        <v>0</v>
      </c>
      <c r="L234" s="128">
        <f>IF(L$38=0,0,L$38/NFM_fec!L$38)</f>
        <v>0</v>
      </c>
      <c r="M234" s="128">
        <f>IF(M$38=0,0,M$38/NFM_fec!M$38)</f>
        <v>0</v>
      </c>
      <c r="N234" s="128">
        <f>IF(N$38=0,0,N$38/NFM_fec!N$38)</f>
        <v>0</v>
      </c>
      <c r="O234" s="128">
        <f>IF(O$38=0,0,O$38/NFM_fec!O$38)</f>
        <v>0</v>
      </c>
      <c r="P234" s="128">
        <f>IF(P$38=0,0,P$38/NFM_fec!P$38)</f>
        <v>0</v>
      </c>
      <c r="Q234" s="128">
        <f>IF(Q$38=0,0,Q$38/NFM_fec!Q$38)</f>
        <v>0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0</v>
      </c>
      <c r="C236" s="126">
        <f>IF(C$44=0,0,C$44/NFM_fec!C$44)</f>
        <v>0</v>
      </c>
      <c r="D236" s="126">
        <f>IF(D$44=0,0,D$44/NFM_fec!D$44)</f>
        <v>0</v>
      </c>
      <c r="E236" s="126">
        <f>IF(E$44=0,0,E$44/NFM_fec!E$44)</f>
        <v>0</v>
      </c>
      <c r="F236" s="126">
        <f>IF(F$44=0,0,F$44/NFM_fec!F$44)</f>
        <v>0</v>
      </c>
      <c r="G236" s="126">
        <f>IF(G$44=0,0,G$44/NFM_fec!G$44)</f>
        <v>0</v>
      </c>
      <c r="H236" s="126">
        <f>IF(H$44=0,0,H$44/NFM_fec!H$44)</f>
        <v>0</v>
      </c>
      <c r="I236" s="126">
        <f>IF(I$44=0,0,I$44/NFM_fec!I$44)</f>
        <v>0</v>
      </c>
      <c r="J236" s="126">
        <f>IF(J$44=0,0,J$44/NFM_fec!J$44)</f>
        <v>0</v>
      </c>
      <c r="K236" s="126">
        <f>IF(K$44=0,0,K$44/NFM_fec!K$44)</f>
        <v>0</v>
      </c>
      <c r="L236" s="126">
        <f>IF(L$44=0,0,L$44/NFM_fec!L$44)</f>
        <v>0</v>
      </c>
      <c r="M236" s="126">
        <f>IF(M$44=0,0,M$44/NFM_fec!M$44)</f>
        <v>0</v>
      </c>
      <c r="N236" s="126">
        <f>IF(N$44=0,0,N$44/NFM_fec!N$44)</f>
        <v>0</v>
      </c>
      <c r="O236" s="126">
        <f>IF(O$44=0,0,O$44/NFM_fec!O$44)</f>
        <v>0</v>
      </c>
      <c r="P236" s="126">
        <f>IF(P$44=0,0,P$44/NFM_fec!P$44)</f>
        <v>0</v>
      </c>
      <c r="Q236" s="126">
        <f>IF(Q$44=0,0,Q$44/NFM_fec!Q$44)</f>
        <v>0</v>
      </c>
    </row>
    <row r="237" spans="1:17" x14ac:dyDescent="0.25">
      <c r="A237" s="72" t="s">
        <v>147</v>
      </c>
      <c r="B237" s="125">
        <f>IF(B$51=0,0,B$51/NFM_fec!B$51)</f>
        <v>0</v>
      </c>
      <c r="C237" s="125">
        <f>IF(C$51=0,0,C$51/NFM_fec!C$51)</f>
        <v>0</v>
      </c>
      <c r="D237" s="125">
        <f>IF(D$51=0,0,D$51/NFM_fec!D$51)</f>
        <v>0</v>
      </c>
      <c r="E237" s="125">
        <f>IF(E$51=0,0,E$51/NFM_fec!E$51)</f>
        <v>0</v>
      </c>
      <c r="F237" s="125">
        <f>IF(F$51=0,0,F$51/NFM_fec!F$51)</f>
        <v>0</v>
      </c>
      <c r="G237" s="125">
        <f>IF(G$51=0,0,G$51/NFM_fec!G$51)</f>
        <v>0</v>
      </c>
      <c r="H237" s="125">
        <f>IF(H$51=0,0,H$51/NFM_fec!H$51)</f>
        <v>0</v>
      </c>
      <c r="I237" s="125">
        <f>IF(I$51=0,0,I$51/NFM_fec!I$51)</f>
        <v>0</v>
      </c>
      <c r="J237" s="125">
        <f>IF(J$51=0,0,J$51/NFM_fec!J$51)</f>
        <v>0</v>
      </c>
      <c r="K237" s="125">
        <f>IF(K$51=0,0,K$51/NFM_fec!K$51)</f>
        <v>0</v>
      </c>
      <c r="L237" s="125">
        <f>IF(L$51=0,0,L$51/NFM_fec!L$51)</f>
        <v>0</v>
      </c>
      <c r="M237" s="125">
        <f>IF(M$51=0,0,M$51/NFM_fec!M$51)</f>
        <v>0</v>
      </c>
      <c r="N237" s="125">
        <f>IF(N$51=0,0,N$51/NFM_fec!N$51)</f>
        <v>0</v>
      </c>
      <c r="O237" s="125">
        <f>IF(O$51=0,0,O$51/NFM_fec!O$51)</f>
        <v>0</v>
      </c>
      <c r="P237" s="125">
        <f>IF(P$51=0,0,P$51/NFM_fec!P$51)</f>
        <v>0</v>
      </c>
      <c r="Q237" s="12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1.7592555524419584</v>
      </c>
      <c r="C239" s="133">
        <f>IF(C$70=0,0,C$70/NFM_fec!C$70)</f>
        <v>1.5572683489952441</v>
      </c>
      <c r="D239" s="133">
        <f>IF(D$70=0,0,D$70/NFM_fec!D$70)</f>
        <v>0.72707633117636794</v>
      </c>
      <c r="E239" s="133">
        <f>IF(E$70=0,0,E$70/NFM_fec!E$70)</f>
        <v>0.74269064665933893</v>
      </c>
      <c r="F239" s="133">
        <f>IF(F$70=0,0,F$70/NFM_fec!F$70)</f>
        <v>1.0763196237055079</v>
      </c>
      <c r="G239" s="133">
        <f>IF(G$70=0,0,G$70/NFM_fec!G$70)</f>
        <v>0.68142922904289172</v>
      </c>
      <c r="H239" s="133">
        <f>IF(H$70=0,0,H$70/NFM_fec!H$70)</f>
        <v>0.71086921104198852</v>
      </c>
      <c r="I239" s="133">
        <f>IF(I$70=0,0,I$70/NFM_fec!I$70)</f>
        <v>1.0655297470254981</v>
      </c>
      <c r="J239" s="133">
        <f>IF(J$70=0,0,J$70/NFM_fec!J$70)</f>
        <v>1.1754889975413956</v>
      </c>
      <c r="K239" s="133">
        <f>IF(K$70=0,0,K$70/NFM_fec!K$70)</f>
        <v>0.96837931288034018</v>
      </c>
      <c r="L239" s="133">
        <f>IF(L$70=0,0,L$70/NFM_fec!L$70)</f>
        <v>0.59120336727823553</v>
      </c>
      <c r="M239" s="133">
        <f>IF(M$70=0,0,M$70/NFM_fec!M$70)</f>
        <v>0.87272106750555067</v>
      </c>
      <c r="N239" s="133">
        <f>IF(N$70=0,0,N$70/NFM_fec!N$70)</f>
        <v>1.0101154094788962</v>
      </c>
      <c r="O239" s="133">
        <f>IF(O$70=0,0,O$70/NFM_fec!O$70)</f>
        <v>1.0521683871477641</v>
      </c>
      <c r="P239" s="133">
        <f>IF(P$70=0,0,P$70/NFM_fec!P$70)</f>
        <v>1.1633940922989372</v>
      </c>
      <c r="Q239" s="133">
        <f>IF(Q$70=0,0,Q$70/NFM_fec!Q$70)</f>
        <v>1.3090630455640548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1.3251222000000002</v>
      </c>
      <c r="C244" s="128">
        <f>IF(C$75=0,0,C$75/NFM_fec!C$75)</f>
        <v>1.3251222</v>
      </c>
      <c r="D244" s="128">
        <f>IF(D$75=0,0,D$75/NFM_fec!D$75)</f>
        <v>1.3251222</v>
      </c>
      <c r="E244" s="128">
        <f>IF(E$75=0,0,E$75/NFM_fec!E$75)</f>
        <v>1.3251222</v>
      </c>
      <c r="F244" s="128">
        <f>IF(F$75=0,0,F$75/NFM_fec!F$75)</f>
        <v>1.3251222</v>
      </c>
      <c r="G244" s="128">
        <f>IF(G$75=0,0,G$75/NFM_fec!G$75)</f>
        <v>0.70463844000000009</v>
      </c>
      <c r="H244" s="128">
        <f>IF(H$75=0,0,H$75/NFM_fec!H$75)</f>
        <v>0.70463843999999998</v>
      </c>
      <c r="I244" s="128">
        <f>IF(I$75=0,0,I$75/NFM_fec!I$75)</f>
        <v>0.70463843999999998</v>
      </c>
      <c r="J244" s="128">
        <f>IF(J$75=0,0,J$75/NFM_fec!J$75)</f>
        <v>0.70463844000000009</v>
      </c>
      <c r="K244" s="128">
        <f>IF(K$75=0,0,K$75/NFM_fec!K$75)</f>
        <v>0.70463843999999998</v>
      </c>
      <c r="L244" s="128">
        <f>IF(L$75=0,0,L$75/NFM_fec!L$75)</f>
        <v>0.70463843999999998</v>
      </c>
      <c r="M244" s="128">
        <f>IF(M$75=0,0,M$75/NFM_fec!M$75)</f>
        <v>0.70463843999999998</v>
      </c>
      <c r="N244" s="128">
        <f>IF(N$75=0,0,N$75/NFM_fec!N$75)</f>
        <v>0.70463844000000009</v>
      </c>
      <c r="O244" s="128">
        <f>IF(O$75=0,0,O$75/NFM_fec!O$75)</f>
        <v>0.70463843999999998</v>
      </c>
      <c r="P244" s="128">
        <f>IF(P$75=0,0,P$75/NFM_fec!P$75)</f>
        <v>0.70463844000000009</v>
      </c>
      <c r="Q244" s="128">
        <f>IF(Q$75=0,0,Q$75/NFM_fec!Q$75)</f>
        <v>0.70463844000000009</v>
      </c>
    </row>
    <row r="245" spans="1:17" x14ac:dyDescent="0.25">
      <c r="A245" s="127" t="s">
        <v>149</v>
      </c>
      <c r="B245" s="126">
        <f>IF(B$80=0,0,B$80/NFM_fec!B$80)</f>
        <v>1.4598166282881442</v>
      </c>
      <c r="C245" s="126">
        <f>IF(C$80=0,0,C$80/NFM_fec!C$80)</f>
        <v>1.5268120089037989</v>
      </c>
      <c r="D245" s="126">
        <f>IF(D$80=0,0,D$80/NFM_fec!D$80)</f>
        <v>0.61200540920190272</v>
      </c>
      <c r="E245" s="126">
        <f>IF(E$80=0,0,E$80/NFM_fec!E$80)</f>
        <v>0.61199749990002861</v>
      </c>
      <c r="F245" s="126">
        <f>IF(F$80=0,0,F$80/NFM_fec!F$80)</f>
        <v>1.1359886776323762</v>
      </c>
      <c r="G245" s="126">
        <f>IF(G$80=0,0,G$80/NFM_fec!G$80)</f>
        <v>0.58719870000000018</v>
      </c>
      <c r="H245" s="126">
        <f>IF(H$80=0,0,H$80/NFM_fec!H$80)</f>
        <v>0.58719870000000007</v>
      </c>
      <c r="I245" s="126">
        <f>IF(I$80=0,0,I$80/NFM_fec!I$80)</f>
        <v>0.78813779019960795</v>
      </c>
      <c r="J245" s="126">
        <f>IF(J$80=0,0,J$80/NFM_fec!J$80)</f>
        <v>0.86045752405573395</v>
      </c>
      <c r="K245" s="126">
        <f>IF(K$80=0,0,K$80/NFM_fec!K$80)</f>
        <v>0.82660022756266327</v>
      </c>
      <c r="L245" s="126">
        <f>IF(L$80=0,0,L$80/NFM_fec!L$80)</f>
        <v>0.71131224694442796</v>
      </c>
      <c r="M245" s="126">
        <f>IF(M$80=0,0,M$80/NFM_fec!M$80)</f>
        <v>0.82902693164231878</v>
      </c>
      <c r="N245" s="126">
        <f>IF(N$80=0,0,N$80/NFM_fec!N$80)</f>
        <v>0.92407377040207517</v>
      </c>
      <c r="O245" s="126">
        <f>IF(O$80=0,0,O$80/NFM_fec!O$80)</f>
        <v>0.72573159090516592</v>
      </c>
      <c r="P245" s="126">
        <f>IF(P$80=0,0,P$80/NFM_fec!P$80)</f>
        <v>0.83703196905804622</v>
      </c>
      <c r="Q245" s="126">
        <f>IF(Q$80=0,0,Q$80/NFM_fec!Q$80)</f>
        <v>0.80770266653110256</v>
      </c>
    </row>
    <row r="246" spans="1:17" x14ac:dyDescent="0.25">
      <c r="A246" s="127" t="s">
        <v>148</v>
      </c>
      <c r="B246" s="126">
        <f>IF(B$87=0,0,B$87/NFM_fec!B$87)</f>
        <v>1.9108319573607808</v>
      </c>
      <c r="C246" s="126">
        <f>IF(C$87=0,0,C$87/NFM_fec!C$87)</f>
        <v>1.5022989800413551</v>
      </c>
      <c r="D246" s="126">
        <f>IF(D$87=0,0,D$87/NFM_fec!D$87)</f>
        <v>0.66342295385101013</v>
      </c>
      <c r="E246" s="126">
        <f>IF(E$87=0,0,E$87/NFM_fec!E$87)</f>
        <v>0.7196347491817473</v>
      </c>
      <c r="F246" s="126">
        <f>IF(F$87=0,0,F$87/NFM_fec!F$87)</f>
        <v>0.97105492479100675</v>
      </c>
      <c r="G246" s="126">
        <f>IF(G$87=0,0,G$87/NFM_fec!G$87)</f>
        <v>0.6204929480292376</v>
      </c>
      <c r="H246" s="126">
        <f>IF(H$87=0,0,H$87/NFM_fec!H$87)</f>
        <v>0.65824892622137077</v>
      </c>
      <c r="I246" s="126">
        <f>IF(I$87=0,0,I$87/NFM_fec!I$87)</f>
        <v>1.0282366175238185</v>
      </c>
      <c r="J246" s="126">
        <f>IF(J$87=0,0,J$87/NFM_fec!J$87)</f>
        <v>1.3132226699370708</v>
      </c>
      <c r="K246" s="126">
        <f>IF(K$87=0,0,K$87/NFM_fec!K$87)</f>
        <v>1.0446180956072062</v>
      </c>
      <c r="L246" s="126">
        <f>IF(L$87=0,0,L$87/NFM_fec!L$87)</f>
        <v>0.40636153526628427</v>
      </c>
      <c r="M246" s="126">
        <f>IF(M$87=0,0,M$87/NFM_fec!M$87)</f>
        <v>0.94870136402737382</v>
      </c>
      <c r="N246" s="126">
        <f>IF(N$87=0,0,N$87/NFM_fec!N$87)</f>
        <v>0.43314960656894452</v>
      </c>
      <c r="O246" s="126">
        <f>IF(O$87=0,0,O$87/NFM_fec!O$87)</f>
        <v>0.53043155462265512</v>
      </c>
      <c r="P246" s="126">
        <f>IF(P$87=0,0,P$87/NFM_fec!P$87)</f>
        <v>0.71247905407897338</v>
      </c>
      <c r="Q246" s="126">
        <f>IF(Q$87=0,0,Q$87/NFM_fec!Q$87)</f>
        <v>1.0685244002041956</v>
      </c>
    </row>
    <row r="247" spans="1:17" x14ac:dyDescent="0.25">
      <c r="A247" s="72" t="s">
        <v>147</v>
      </c>
      <c r="B247" s="125">
        <f>IF(B$94=0,0,B$94/NFM_fec!B$94)</f>
        <v>1.9789222881674149</v>
      </c>
      <c r="C247" s="125">
        <f>IF(C$94=0,0,C$94/NFM_fec!C$94)</f>
        <v>1.7957868538918536</v>
      </c>
      <c r="D247" s="125">
        <f>IF(D$94=0,0,D$94/NFM_fec!D$94)</f>
        <v>0.99211110678407355</v>
      </c>
      <c r="E247" s="125">
        <f>IF(E$94=0,0,E$94/NFM_fec!E$94)</f>
        <v>0.96486411833590069</v>
      </c>
      <c r="F247" s="125">
        <f>IF(F$94=0,0,F$94/NFM_fec!F$94)</f>
        <v>1.2581955222906815</v>
      </c>
      <c r="G247" s="125">
        <f>IF(G$94=0,0,G$94/NFM_fec!G$94)</f>
        <v>0.92020723906166713</v>
      </c>
      <c r="H247" s="125">
        <f>IF(H$94=0,0,H$94/NFM_fec!H$94)</f>
        <v>0.9692400179653422</v>
      </c>
      <c r="I247" s="125">
        <f>IF(I$94=0,0,I$94/NFM_fec!I$94)</f>
        <v>1.484634941152543</v>
      </c>
      <c r="J247" s="125">
        <f>IF(J$94=0,0,J$94/NFM_fec!J$94)</f>
        <v>1.3838305191901539</v>
      </c>
      <c r="K247" s="125">
        <f>IF(K$94=0,0,K$94/NFM_fec!K$94)</f>
        <v>1.0770206566630396</v>
      </c>
      <c r="L247" s="125">
        <f>IF(L$94=0,0,L$94/NFM_fec!L$94)</f>
        <v>0.79113988039812766</v>
      </c>
      <c r="M247" s="125">
        <f>IF(M$94=0,0,M$94/NFM_fec!M$94)</f>
        <v>0.87589304403547052</v>
      </c>
      <c r="N247" s="125">
        <f>IF(N$94=0,0,N$94/NFM_fec!N$94)</f>
        <v>2.0281783108752238</v>
      </c>
      <c r="O247" s="125">
        <f>IF(O$94=0,0,O$94/NFM_fec!O$94)</f>
        <v>2.2320167839569911</v>
      </c>
      <c r="P247" s="125">
        <f>IF(P$94=0,0,P$94/NFM_fec!P$94)</f>
        <v>2.2483846017835614</v>
      </c>
      <c r="Q247" s="125">
        <f>IF(Q$94=0,0,Q$94/NFM_fec!Q$94)</f>
        <v>2.2711430864730144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1.7893243701022834</v>
      </c>
      <c r="C249" s="133">
        <f>IF(C$112=0,0,(C$112-C$154)/NFM_fec!C$112)</f>
        <v>1.5946106456328568</v>
      </c>
      <c r="D249" s="133">
        <f>IF(D$112=0,0,(D$112-D$154)/NFM_fec!D$112)</f>
        <v>0.81700249333773411</v>
      </c>
      <c r="E249" s="133">
        <f>IF(E$112=0,0,(E$112-E$154)/NFM_fec!E$112)</f>
        <v>0.81661465030736624</v>
      </c>
      <c r="F249" s="133">
        <f>IF(F$112=0,0,(F$112-F$154)/NFM_fec!F$112)</f>
        <v>1.0094378192889373</v>
      </c>
      <c r="G249" s="133">
        <f>IF(G$112=0,0,(G$112-G$154)/NFM_fec!G$112)</f>
        <v>0.76639971339809476</v>
      </c>
      <c r="H249" s="133">
        <f>IF(H$112=0,0,(H$112-H$154)/NFM_fec!H$112)</f>
        <v>0.79552068282618971</v>
      </c>
      <c r="I249" s="133">
        <f>IF(I$112=0,0,(I$112-I$154)/NFM_fec!I$112)</f>
        <v>1.1602166262105791</v>
      </c>
      <c r="J249" s="133">
        <f>IF(J$112=0,0,(J$112-J$154)/NFM_fec!J$112)</f>
        <v>1.1973928080788481</v>
      </c>
      <c r="K249" s="133">
        <f>IF(K$112=0,0,(K$112-K$154)/NFM_fec!K$112)</f>
        <v>0.99808948690079047</v>
      </c>
      <c r="L249" s="133">
        <f>IF(L$112=0,0,(L$112-L$154)/NFM_fec!L$112)</f>
        <v>0.70660254569955672</v>
      </c>
      <c r="M249" s="133">
        <f>IF(M$112=0,0,(M$112-M$154)/NFM_fec!M$112)</f>
        <v>0.89163376131668126</v>
      </c>
      <c r="N249" s="133">
        <f>IF(N$112=0,0,(N$112-N$154)/NFM_fec!N$112)</f>
        <v>1.179342502666165</v>
      </c>
      <c r="O249" s="133">
        <f>IF(O$112=0,0,(O$112-O$154)/NFM_fec!O$112)</f>
        <v>1.3650085024803247</v>
      </c>
      <c r="P249" s="133">
        <f>IF(P$112=0,0,(P$112-P$154)/NFM_fec!P$112)</f>
        <v>1.4450530917187006</v>
      </c>
      <c r="Q249" s="133">
        <f>IF(Q$112=0,0,(Q$112-Q$154)/NFM_fec!Q$112)</f>
        <v>1.5178406136490348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1.3251222000000005</v>
      </c>
      <c r="C254" s="128">
        <f>IF(C$117=0,0,C$117/NFM_fec!C$117)</f>
        <v>1.3251222</v>
      </c>
      <c r="D254" s="128">
        <f>IF(D$117=0,0,D$117/NFM_fec!D$117)</f>
        <v>1.3251222000000002</v>
      </c>
      <c r="E254" s="128">
        <f>IF(E$117=0,0,E$117/NFM_fec!E$117)</f>
        <v>1.3251222000000002</v>
      </c>
      <c r="F254" s="128">
        <f>IF(F$117=0,0,F$117/NFM_fec!F$117)</f>
        <v>1.3251221999999998</v>
      </c>
      <c r="G254" s="128">
        <f>IF(G$117=0,0,G$117/NFM_fec!G$117)</f>
        <v>0.70463843999999998</v>
      </c>
      <c r="H254" s="128">
        <f>IF(H$117=0,0,H$117/NFM_fec!H$117)</f>
        <v>0.70463844000000009</v>
      </c>
      <c r="I254" s="128">
        <f>IF(I$117=0,0,I$117/NFM_fec!I$117)</f>
        <v>0.70463844000000009</v>
      </c>
      <c r="J254" s="128">
        <f>IF(J$117=0,0,J$117/NFM_fec!J$117)</f>
        <v>0.70463843999999998</v>
      </c>
      <c r="K254" s="128">
        <f>IF(K$117=0,0,K$117/NFM_fec!K$117)</f>
        <v>0.70463844000000009</v>
      </c>
      <c r="L254" s="128">
        <f>IF(L$117=0,0,L$117/NFM_fec!L$117)</f>
        <v>0.70463844000000009</v>
      </c>
      <c r="M254" s="128">
        <f>IF(M$117=0,0,M$117/NFM_fec!M$117)</f>
        <v>0.70463843999999998</v>
      </c>
      <c r="N254" s="128">
        <f>IF(N$117=0,0,N$117/NFM_fec!N$117)</f>
        <v>0.70463843999999998</v>
      </c>
      <c r="O254" s="128">
        <f>IF(O$117=0,0,O$117/NFM_fec!O$117)</f>
        <v>0.70463843999999998</v>
      </c>
      <c r="P254" s="128">
        <f>IF(P$117=0,0,P$117/NFM_fec!P$117)</f>
        <v>0.7046384400000002</v>
      </c>
      <c r="Q254" s="128">
        <f>IF(Q$117=0,0,Q$117/NFM_fec!Q$117)</f>
        <v>0.70463844000000009</v>
      </c>
    </row>
    <row r="255" spans="1:17" x14ac:dyDescent="0.25">
      <c r="A255" s="127" t="s">
        <v>146</v>
      </c>
      <c r="B255" s="126">
        <f>IF(B$122=0,0,B$122/NFM_fec!B$122)</f>
        <v>1.7459552463865455</v>
      </c>
      <c r="C255" s="126">
        <f>IF(C$122=0,0,C$122/NFM_fec!C$122)</f>
        <v>1.6800484444983086</v>
      </c>
      <c r="D255" s="126">
        <f>IF(D$122=0,0,D$122/NFM_fec!D$122)</f>
        <v>1.0281690874591969</v>
      </c>
      <c r="E255" s="126">
        <f>IF(E$122=0,0,E$122/NFM_fec!E$122)</f>
        <v>1.0281557998320483</v>
      </c>
      <c r="F255" s="126">
        <f>IF(F$122=0,0,F$122/NFM_fec!F$122)</f>
        <v>1.0602701882987156</v>
      </c>
      <c r="G255" s="126">
        <f>IF(G$122=0,0,G$122/NFM_fec!G$122)</f>
        <v>0.98649381600000041</v>
      </c>
      <c r="H255" s="126">
        <f>IF(H$122=0,0,H$122/NFM_fec!H$122)</f>
        <v>0.98649381600000019</v>
      </c>
      <c r="I255" s="126">
        <f>IF(I$122=0,0,I$122/NFM_fec!I$122)</f>
        <v>1.1483833676721773</v>
      </c>
      <c r="J255" s="126">
        <f>IF(J$122=0,0,J$122/NFM_fec!J$122)</f>
        <v>1.206648831497007</v>
      </c>
      <c r="K255" s="126">
        <f>IF(K$122=0,0,K$122/NFM_fec!K$122)</f>
        <v>1.179371199530771</v>
      </c>
      <c r="L255" s="126">
        <f>IF(L$122=0,0,L$122/NFM_fec!L$122)</f>
        <v>1.0864877318245298</v>
      </c>
      <c r="M255" s="126">
        <f>IF(M$122=0,0,M$122/NFM_fec!M$122)</f>
        <v>1.1813263095847988</v>
      </c>
      <c r="N255" s="126">
        <f>IF(N$122=0,0,N$122/NFM_fec!N$122)</f>
        <v>0.78791203898653794</v>
      </c>
      <c r="O255" s="126">
        <f>IF(O$122=0,0,O$122/NFM_fec!O$122)</f>
        <v>1.0981048896751595</v>
      </c>
      <c r="P255" s="126">
        <f>IF(P$122=0,0,P$122/NFM_fec!P$122)</f>
        <v>1.1877756864435467</v>
      </c>
      <c r="Q255" s="126">
        <f>IF(Q$122=0,0,Q$122/NFM_fec!Q$122)</f>
        <v>1.1641460998248954</v>
      </c>
    </row>
    <row r="256" spans="1:17" x14ac:dyDescent="0.25">
      <c r="A256" s="127" t="s">
        <v>145</v>
      </c>
      <c r="B256" s="126">
        <f>IF(B$130=0,0,B$130/NFM_fec!B$130)</f>
        <v>1.910831957360781</v>
      </c>
      <c r="C256" s="126">
        <f>IF(C$130=0,0,C$130/NFM_fec!C$130)</f>
        <v>1.5022989800413551</v>
      </c>
      <c r="D256" s="126">
        <f>IF(D$130=0,0,D$130/NFM_fec!D$130)</f>
        <v>0.66342295385101024</v>
      </c>
      <c r="E256" s="126">
        <f>IF(E$130=0,0,E$130/NFM_fec!E$130)</f>
        <v>0.7196347491817473</v>
      </c>
      <c r="F256" s="126">
        <f>IF(F$130=0,0,F$130/NFM_fec!F$130)</f>
        <v>0.97105492479100708</v>
      </c>
      <c r="G256" s="126">
        <f>IF(G$130=0,0,G$130/NFM_fec!G$130)</f>
        <v>0.62049294802923782</v>
      </c>
      <c r="H256" s="126">
        <f>IF(H$130=0,0,H$130/NFM_fec!H$130)</f>
        <v>0.65824892622137088</v>
      </c>
      <c r="I256" s="126">
        <f>IF(I$130=0,0,I$130/NFM_fec!I$130)</f>
        <v>1.0282366175238182</v>
      </c>
      <c r="J256" s="126">
        <f>IF(J$130=0,0,J$130/NFM_fec!J$130)</f>
        <v>1.3132226699370704</v>
      </c>
      <c r="K256" s="126">
        <f>IF(K$130=0,0,K$130/NFM_fec!K$130)</f>
        <v>1.0446180956072062</v>
      </c>
      <c r="L256" s="126">
        <f>IF(L$130=0,0,L$130/NFM_fec!L$130)</f>
        <v>0.40636153526628421</v>
      </c>
      <c r="M256" s="126">
        <f>IF(M$130=0,0,M$130/NFM_fec!M$130)</f>
        <v>0.94870136402737382</v>
      </c>
      <c r="N256" s="126">
        <f>IF(N$130=0,0,N$130/NFM_fec!N$130)</f>
        <v>0.43314960656894447</v>
      </c>
      <c r="O256" s="126">
        <f>IF(O$130=0,0,O$130/NFM_fec!O$130)</f>
        <v>0.53043155462265501</v>
      </c>
      <c r="P256" s="126">
        <f>IF(P$130=0,0,P$130/NFM_fec!P$130)</f>
        <v>0.71247905407897338</v>
      </c>
      <c r="Q256" s="126">
        <f>IF(Q$130=0,0,Q$130/NFM_fec!Q$130)</f>
        <v>1.0685244002041956</v>
      </c>
    </row>
    <row r="257" spans="1:17" x14ac:dyDescent="0.25">
      <c r="A257" s="72" t="s">
        <v>144</v>
      </c>
      <c r="B257" s="125">
        <f>IF(B$137=0,0,B$137/NFM_fec!B$137)</f>
        <v>1.8628628724358147</v>
      </c>
      <c r="C257" s="125">
        <f>IF(C$137=0,0,C$137/NFM_fec!C$137)</f>
        <v>1.6396710356931783</v>
      </c>
      <c r="D257" s="125">
        <f>IF(D$137=0,0,D$137/NFM_fec!D$137)</f>
        <v>0.70694281710305173</v>
      </c>
      <c r="E257" s="125">
        <f>IF(E$137=0,0,E$137/NFM_fec!E$137)</f>
        <v>0.67013001878089495</v>
      </c>
      <c r="F257" s="125">
        <f>IF(F$137=0,0,F$137/NFM_fec!F$137)</f>
        <v>1.0278688359684172</v>
      </c>
      <c r="G257" s="125">
        <f>IF(G$137=0,0,G$137/NFM_fec!G$137)</f>
        <v>0.63950988507398943</v>
      </c>
      <c r="H257" s="125">
        <f>IF(H$137=0,0,H$137/NFM_fec!H$137)</f>
        <v>0.69944056980100822</v>
      </c>
      <c r="I257" s="125">
        <f>IF(I$137=0,0,I$137/NFM_fec!I$137)</f>
        <v>1.3228191067179305</v>
      </c>
      <c r="J257" s="125">
        <f>IF(J$137=0,0,J$137/NFM_fec!J$137)</f>
        <v>1.179615712490715</v>
      </c>
      <c r="K257" s="125">
        <f>IF(K$137=0,0,K$137/NFM_fec!K$137)</f>
        <v>0.80836907355533638</v>
      </c>
      <c r="L257" s="125">
        <f>IF(L$137=0,0,L$137/NFM_fec!L$137)</f>
        <v>0.48432902416960899</v>
      </c>
      <c r="M257" s="125">
        <f>IF(M$137=0,0,M$137/NFM_fec!M$137)</f>
        <v>0.56021006645169069</v>
      </c>
      <c r="N257" s="125">
        <f>IF(N$137=0,0,N$137/NFM_fec!N$137)</f>
        <v>2.1846211883876174</v>
      </c>
      <c r="O257" s="125">
        <f>IF(O$137=0,0,O$137/NFM_fec!O$137)</f>
        <v>2.2889979108785288</v>
      </c>
      <c r="P257" s="125">
        <f>IF(P$137=0,0,P$137/NFM_fec!P$137)</f>
        <v>2.2973791509517927</v>
      </c>
      <c r="Q257" s="125">
        <f>IF(Q$137=0,0,Q$137/NFM_fec!Q$137)</f>
        <v>2.309032770628348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1332.4969930549269</v>
      </c>
      <c r="C3" s="46">
        <f t="shared" ref="C3:Q3" si="0">SUM(C4,C7)</f>
        <v>1313.988058060809</v>
      </c>
      <c r="D3" s="46">
        <f t="shared" si="0"/>
        <v>1313.2708080650391</v>
      </c>
      <c r="E3" s="46">
        <f t="shared" si="0"/>
        <v>1258.6924669162966</v>
      </c>
      <c r="F3" s="46">
        <f t="shared" si="0"/>
        <v>1297.1575055012363</v>
      </c>
      <c r="G3" s="46">
        <f t="shared" si="0"/>
        <v>1279.2943955667906</v>
      </c>
      <c r="H3" s="46">
        <f t="shared" si="0"/>
        <v>1210.4086982680819</v>
      </c>
      <c r="I3" s="46">
        <f t="shared" si="0"/>
        <v>1343.541846913992</v>
      </c>
      <c r="J3" s="46">
        <f t="shared" si="0"/>
        <v>1206.2038012084531</v>
      </c>
      <c r="K3" s="46">
        <f t="shared" si="0"/>
        <v>1149.5585926955339</v>
      </c>
      <c r="L3" s="46">
        <f t="shared" si="0"/>
        <v>1233.5</v>
      </c>
      <c r="M3" s="46">
        <f t="shared" si="0"/>
        <v>1260.794122720677</v>
      </c>
      <c r="N3" s="46">
        <f t="shared" si="0"/>
        <v>1151.8023249838116</v>
      </c>
      <c r="O3" s="46">
        <f t="shared" si="0"/>
        <v>1199.9718999638712</v>
      </c>
      <c r="P3" s="46">
        <f t="shared" si="0"/>
        <v>1155.3804727236461</v>
      </c>
      <c r="Q3" s="46">
        <f t="shared" si="0"/>
        <v>1353.9506124525496</v>
      </c>
    </row>
    <row r="4" spans="1:17" x14ac:dyDescent="0.25">
      <c r="A4" s="110" t="s">
        <v>178</v>
      </c>
      <c r="B4" s="120">
        <f>SUM(B5:B6)</f>
        <v>893.93567077508055</v>
      </c>
      <c r="C4" s="120">
        <f t="shared" ref="C4:Q4" si="1">SUM(C5:C6)</f>
        <v>869.16331476253526</v>
      </c>
      <c r="D4" s="120">
        <f t="shared" si="1"/>
        <v>848.89459969017571</v>
      </c>
      <c r="E4" s="120">
        <f t="shared" si="1"/>
        <v>835.17454706142291</v>
      </c>
      <c r="F4" s="120">
        <f t="shared" si="1"/>
        <v>874.63986751661707</v>
      </c>
      <c r="G4" s="120">
        <f t="shared" si="1"/>
        <v>851.20710019980356</v>
      </c>
      <c r="H4" s="120">
        <f t="shared" si="1"/>
        <v>816.53702350767117</v>
      </c>
      <c r="I4" s="120">
        <f t="shared" si="1"/>
        <v>887.70287596551759</v>
      </c>
      <c r="J4" s="120">
        <f t="shared" si="1"/>
        <v>756.25440901330114</v>
      </c>
      <c r="K4" s="120">
        <f t="shared" si="1"/>
        <v>681.65685206106718</v>
      </c>
      <c r="L4" s="120">
        <f t="shared" si="1"/>
        <v>805.6</v>
      </c>
      <c r="M4" s="120">
        <f t="shared" si="1"/>
        <v>825.98504297354611</v>
      </c>
      <c r="N4" s="120">
        <f t="shared" si="1"/>
        <v>690.19744889044205</v>
      </c>
      <c r="O4" s="120">
        <f t="shared" si="1"/>
        <v>711.13162859780812</v>
      </c>
      <c r="P4" s="120">
        <f t="shared" si="1"/>
        <v>702.50324124862868</v>
      </c>
      <c r="Q4" s="120">
        <f t="shared" si="1"/>
        <v>859.68379446640313</v>
      </c>
    </row>
    <row r="5" spans="1:17" x14ac:dyDescent="0.25">
      <c r="A5" s="179" t="s">
        <v>61</v>
      </c>
      <c r="B5" s="189">
        <v>317.88826653168735</v>
      </c>
      <c r="C5" s="189">
        <v>348.28081237091141</v>
      </c>
      <c r="D5" s="189">
        <v>344.19593774953506</v>
      </c>
      <c r="E5" s="189">
        <v>379.3367951261182</v>
      </c>
      <c r="F5" s="189">
        <v>388.19593221293616</v>
      </c>
      <c r="G5" s="189">
        <v>306.36838791085211</v>
      </c>
      <c r="H5" s="189">
        <v>300.06426180216278</v>
      </c>
      <c r="I5" s="189">
        <v>347.63031070356158</v>
      </c>
      <c r="J5" s="189">
        <v>291.69238925152024</v>
      </c>
      <c r="K5" s="189">
        <v>169.66633131206848</v>
      </c>
      <c r="L5" s="189">
        <v>299.90243902439028</v>
      </c>
      <c r="M5" s="189">
        <v>327.87370684498728</v>
      </c>
      <c r="N5" s="189">
        <v>203.26882351376608</v>
      </c>
      <c r="O5" s="189">
        <v>248.95705899967862</v>
      </c>
      <c r="P5" s="189">
        <v>271.01420023839478</v>
      </c>
      <c r="Q5" s="189">
        <v>437.43868096167006</v>
      </c>
    </row>
    <row r="6" spans="1:17" x14ac:dyDescent="0.25">
      <c r="A6" s="179" t="s">
        <v>40</v>
      </c>
      <c r="B6" s="189">
        <v>576.0474042433932</v>
      </c>
      <c r="C6" s="189">
        <v>520.8825023916238</v>
      </c>
      <c r="D6" s="189">
        <v>504.69866194064065</v>
      </c>
      <c r="E6" s="189">
        <v>455.83775193530471</v>
      </c>
      <c r="F6" s="189">
        <v>486.44393530368092</v>
      </c>
      <c r="G6" s="189">
        <v>544.83871228895146</v>
      </c>
      <c r="H6" s="189">
        <v>516.47276170550845</v>
      </c>
      <c r="I6" s="189">
        <v>540.07256526195602</v>
      </c>
      <c r="J6" s="189">
        <v>464.5620197617809</v>
      </c>
      <c r="K6" s="189">
        <v>511.99052074899873</v>
      </c>
      <c r="L6" s="189">
        <v>505.69756097560975</v>
      </c>
      <c r="M6" s="189">
        <v>498.11133612855883</v>
      </c>
      <c r="N6" s="189">
        <v>486.928625376676</v>
      </c>
      <c r="O6" s="189">
        <v>462.17456959812949</v>
      </c>
      <c r="P6" s="189">
        <v>431.4890410102339</v>
      </c>
      <c r="Q6" s="189">
        <v>422.24511350473307</v>
      </c>
    </row>
    <row r="7" spans="1:17" x14ac:dyDescent="0.25">
      <c r="A7" s="223" t="s">
        <v>39</v>
      </c>
      <c r="B7" s="118">
        <v>438.56132227984637</v>
      </c>
      <c r="C7" s="118">
        <v>444.82474329827363</v>
      </c>
      <c r="D7" s="118">
        <v>464.37620837486344</v>
      </c>
      <c r="E7" s="118">
        <v>423.51791985487358</v>
      </c>
      <c r="F7" s="118">
        <v>422.51763798461917</v>
      </c>
      <c r="G7" s="118">
        <v>428.08729536698718</v>
      </c>
      <c r="H7" s="118">
        <v>393.87167476041088</v>
      </c>
      <c r="I7" s="118">
        <v>455.83897094847441</v>
      </c>
      <c r="J7" s="118">
        <v>449.94939219515186</v>
      </c>
      <c r="K7" s="118">
        <v>467.90174063446676</v>
      </c>
      <c r="L7" s="118">
        <v>427.9</v>
      </c>
      <c r="M7" s="118">
        <v>434.80907974713085</v>
      </c>
      <c r="N7" s="118">
        <v>461.6048760933694</v>
      </c>
      <c r="O7" s="118">
        <v>488.84027136606318</v>
      </c>
      <c r="P7" s="118">
        <v>452.87723147501748</v>
      </c>
      <c r="Q7" s="118">
        <v>494.26681798614641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346.88729772286945</v>
      </c>
      <c r="C10" s="215">
        <v>542.34634317015309</v>
      </c>
      <c r="D10" s="215">
        <v>531.18624265358756</v>
      </c>
      <c r="E10" s="215">
        <v>606.341261285933</v>
      </c>
      <c r="F10" s="215">
        <v>602.4007175362151</v>
      </c>
      <c r="G10" s="215">
        <v>463.1395218233572</v>
      </c>
      <c r="H10" s="215">
        <v>472.17208742021347</v>
      </c>
      <c r="I10" s="215">
        <v>600.97497382975439</v>
      </c>
      <c r="J10" s="215">
        <v>525.87813304743645</v>
      </c>
      <c r="K10" s="215">
        <v>350.67297994694087</v>
      </c>
      <c r="L10" s="215">
        <v>607.70542615571799</v>
      </c>
      <c r="M10" s="215">
        <v>625.65654096703781</v>
      </c>
      <c r="N10" s="215">
        <v>470.72238744985594</v>
      </c>
      <c r="O10" s="215">
        <v>533.68627593174597</v>
      </c>
      <c r="P10" s="215">
        <v>418.43073808146289</v>
      </c>
      <c r="Q10" s="215">
        <v>484.16459798541371</v>
      </c>
    </row>
    <row r="11" spans="1:17" x14ac:dyDescent="0.25">
      <c r="A11" s="222" t="s">
        <v>176</v>
      </c>
      <c r="B11" s="214">
        <v>220.57994672171077</v>
      </c>
      <c r="C11" s="214">
        <v>284.63010999643268</v>
      </c>
      <c r="D11" s="214">
        <v>273.31730887692942</v>
      </c>
      <c r="E11" s="214">
        <v>255.67975803923656</v>
      </c>
      <c r="F11" s="214">
        <v>264.8873374179754</v>
      </c>
      <c r="G11" s="214">
        <v>289.02123590809646</v>
      </c>
      <c r="H11" s="214">
        <v>285.18544943961757</v>
      </c>
      <c r="I11" s="214">
        <v>327.63083715177476</v>
      </c>
      <c r="J11" s="214">
        <v>293.89866970281093</v>
      </c>
      <c r="K11" s="214">
        <v>600.9011413516871</v>
      </c>
      <c r="L11" s="214">
        <v>431.13594200247786</v>
      </c>
      <c r="M11" s="214">
        <v>410.56435309792175</v>
      </c>
      <c r="N11" s="214">
        <v>446.00340707068347</v>
      </c>
      <c r="O11" s="214">
        <v>374.24761535276127</v>
      </c>
      <c r="P11" s="214">
        <v>296.79583844061585</v>
      </c>
      <c r="Q11" s="214">
        <v>237.45000388575059</v>
      </c>
    </row>
    <row r="12" spans="1:17" x14ac:dyDescent="0.25">
      <c r="A12" s="221" t="s">
        <v>175</v>
      </c>
      <c r="B12" s="213">
        <v>9.5006751345595752</v>
      </c>
      <c r="C12" s="213">
        <v>12.87018287661401</v>
      </c>
      <c r="D12" s="213">
        <v>13.408979555978283</v>
      </c>
      <c r="E12" s="213">
        <v>12.445807954054802</v>
      </c>
      <c r="F12" s="213">
        <v>12.172643948769128</v>
      </c>
      <c r="G12" s="213">
        <v>12.354003582805374</v>
      </c>
      <c r="H12" s="213">
        <v>11.740893233527526</v>
      </c>
      <c r="I12" s="213">
        <v>14.698025664499529</v>
      </c>
      <c r="J12" s="213">
        <v>15.181563517094972</v>
      </c>
      <c r="K12" s="213">
        <v>25.916539422393448</v>
      </c>
      <c r="L12" s="213">
        <v>18.332607577567948</v>
      </c>
      <c r="M12" s="213">
        <v>17.15048086559122</v>
      </c>
      <c r="N12" s="213">
        <v>19.604671688445109</v>
      </c>
      <c r="O12" s="213">
        <v>20.53050099974832</v>
      </c>
      <c r="P12" s="213">
        <v>16.654711721282901</v>
      </c>
      <c r="Q12" s="213">
        <v>13.601865681982119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496.54144191429936</v>
      </c>
      <c r="C15" s="120">
        <v>597.08929704750437</v>
      </c>
      <c r="D15" s="120">
        <v>597.08929704750437</v>
      </c>
      <c r="E15" s="120">
        <v>647.36322461410691</v>
      </c>
      <c r="F15" s="120">
        <v>647.36322461410691</v>
      </c>
      <c r="G15" s="120">
        <v>647.36322461410691</v>
      </c>
      <c r="H15" s="120">
        <v>597.08929704750437</v>
      </c>
      <c r="I15" s="120">
        <v>647.36322461410691</v>
      </c>
      <c r="J15" s="120">
        <v>597.08929704750437</v>
      </c>
      <c r="K15" s="120">
        <v>597.08929704750437</v>
      </c>
      <c r="L15" s="120">
        <v>647.36322461410691</v>
      </c>
      <c r="M15" s="120">
        <v>697.63715218070945</v>
      </c>
      <c r="N15" s="120">
        <v>647.36322461410691</v>
      </c>
      <c r="O15" s="120">
        <v>647.36322461410691</v>
      </c>
      <c r="P15" s="120">
        <v>597.08929704750437</v>
      </c>
      <c r="Q15" s="120">
        <v>597.08929704750437</v>
      </c>
    </row>
    <row r="16" spans="1:17" x14ac:dyDescent="0.25">
      <c r="A16" s="180" t="s">
        <v>176</v>
      </c>
      <c r="B16" s="189">
        <v>300.64438524634528</v>
      </c>
      <c r="C16" s="189">
        <v>300.64438524634528</v>
      </c>
      <c r="D16" s="189">
        <v>300.64438524634528</v>
      </c>
      <c r="E16" s="189">
        <v>274.78805720081061</v>
      </c>
      <c r="F16" s="189">
        <v>300.64438524634522</v>
      </c>
      <c r="G16" s="189">
        <v>326.50071329187983</v>
      </c>
      <c r="H16" s="189">
        <v>326.50071329187983</v>
      </c>
      <c r="I16" s="189">
        <v>352.35704133741444</v>
      </c>
      <c r="J16" s="189">
        <v>326.50071329187983</v>
      </c>
      <c r="K16" s="189">
        <v>636.7766498382955</v>
      </c>
      <c r="L16" s="189">
        <v>610.92032179276089</v>
      </c>
      <c r="M16" s="189">
        <v>610.92032179276089</v>
      </c>
      <c r="N16" s="189">
        <v>585.06399374722628</v>
      </c>
      <c r="O16" s="189">
        <v>585.06399374722628</v>
      </c>
      <c r="P16" s="189">
        <v>559.20766570169167</v>
      </c>
      <c r="Q16" s="189">
        <v>533.35133765615706</v>
      </c>
    </row>
    <row r="17" spans="1:17" x14ac:dyDescent="0.25">
      <c r="A17" s="108" t="s">
        <v>175</v>
      </c>
      <c r="B17" s="118">
        <v>10.556305705066194</v>
      </c>
      <c r="C17" s="118">
        <v>14.443653960004745</v>
      </c>
      <c r="D17" s="118">
        <v>14.443653960004745</v>
      </c>
      <c r="E17" s="118">
        <v>14.443653960004745</v>
      </c>
      <c r="F17" s="118">
        <v>13.471816896270107</v>
      </c>
      <c r="G17" s="118">
        <v>13.471816896270107</v>
      </c>
      <c r="H17" s="118">
        <v>12.49997983253547</v>
      </c>
      <c r="I17" s="118">
        <v>16.387328087474021</v>
      </c>
      <c r="J17" s="118">
        <v>16.387328087474021</v>
      </c>
      <c r="K17" s="118">
        <v>28.049372852289679</v>
      </c>
      <c r="L17" s="118">
        <v>27.077535788555039</v>
      </c>
      <c r="M17" s="118">
        <v>27.077535788555039</v>
      </c>
      <c r="N17" s="118">
        <v>26.1056987248204</v>
      </c>
      <c r="O17" s="118">
        <v>25.13386166108576</v>
      </c>
      <c r="P17" s="118">
        <v>25.13386166108576</v>
      </c>
      <c r="Q17" s="118">
        <v>24.16202459735112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100.54785513320506</v>
      </c>
      <c r="D19" s="120">
        <v>50.273927566602531</v>
      </c>
      <c r="E19" s="120">
        <v>50.273927566602538</v>
      </c>
      <c r="F19" s="120">
        <v>50.273927566602531</v>
      </c>
      <c r="G19" s="120">
        <v>0</v>
      </c>
      <c r="H19" s="120">
        <v>0</v>
      </c>
      <c r="I19" s="120">
        <v>50.273927566602538</v>
      </c>
      <c r="J19" s="120">
        <v>0</v>
      </c>
      <c r="K19" s="120">
        <v>0</v>
      </c>
      <c r="L19" s="120">
        <v>100.54785513320506</v>
      </c>
      <c r="M19" s="120">
        <v>50.273927566602538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176</v>
      </c>
      <c r="B20" s="189"/>
      <c r="C20" s="189">
        <v>0</v>
      </c>
      <c r="D20" s="189">
        <v>25.856328045534639</v>
      </c>
      <c r="E20" s="189">
        <v>0</v>
      </c>
      <c r="F20" s="189">
        <v>25.856328045534642</v>
      </c>
      <c r="G20" s="189">
        <v>51.712656091069277</v>
      </c>
      <c r="H20" s="189">
        <v>0</v>
      </c>
      <c r="I20" s="189">
        <v>51.71265609106927</v>
      </c>
      <c r="J20" s="189">
        <v>0</v>
      </c>
      <c r="K20" s="189">
        <v>310.27593654641566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175</v>
      </c>
      <c r="B21" s="118"/>
      <c r="C21" s="118">
        <v>3.8873482549385523</v>
      </c>
      <c r="D21" s="118">
        <v>0.97183706373463807</v>
      </c>
      <c r="E21" s="118">
        <v>0</v>
      </c>
      <c r="F21" s="118">
        <v>0</v>
      </c>
      <c r="G21" s="118">
        <v>0</v>
      </c>
      <c r="H21" s="118">
        <v>0</v>
      </c>
      <c r="I21" s="118">
        <v>3.8873482549385519</v>
      </c>
      <c r="J21" s="118">
        <v>0.97183706373463796</v>
      </c>
      <c r="K21" s="118">
        <v>11.662044764815658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50.273927566602538</v>
      </c>
      <c r="E23" s="120">
        <f t="shared" si="2"/>
        <v>0</v>
      </c>
      <c r="F23" s="120">
        <f t="shared" si="2"/>
        <v>50.273927566602538</v>
      </c>
      <c r="G23" s="120">
        <f t="shared" si="2"/>
        <v>0</v>
      </c>
      <c r="H23" s="120">
        <f t="shared" si="2"/>
        <v>50.273927566602538</v>
      </c>
      <c r="I23" s="120">
        <f t="shared" si="2"/>
        <v>0</v>
      </c>
      <c r="J23" s="120">
        <f t="shared" si="2"/>
        <v>50.273927566602538</v>
      </c>
      <c r="K23" s="120">
        <f t="shared" si="2"/>
        <v>0</v>
      </c>
      <c r="L23" s="120">
        <f t="shared" si="2"/>
        <v>50.273927566602538</v>
      </c>
      <c r="M23" s="120">
        <f t="shared" si="2"/>
        <v>0</v>
      </c>
      <c r="N23" s="120">
        <f t="shared" si="2"/>
        <v>50.273927566602538</v>
      </c>
      <c r="O23" s="120">
        <f t="shared" si="2"/>
        <v>0</v>
      </c>
      <c r="P23" s="120">
        <f t="shared" si="2"/>
        <v>50.273927566602538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0</v>
      </c>
      <c r="D24" s="189">
        <f t="shared" si="3"/>
        <v>25.856328045534667</v>
      </c>
      <c r="E24" s="189">
        <f t="shared" si="3"/>
        <v>25.856328045534667</v>
      </c>
      <c r="F24" s="189">
        <f t="shared" si="3"/>
        <v>0</v>
      </c>
      <c r="G24" s="189">
        <f t="shared" si="3"/>
        <v>25.856328045534667</v>
      </c>
      <c r="H24" s="189">
        <f t="shared" si="3"/>
        <v>0</v>
      </c>
      <c r="I24" s="189">
        <f t="shared" si="3"/>
        <v>25.856328045534667</v>
      </c>
      <c r="J24" s="189">
        <f t="shared" si="3"/>
        <v>25.85632804553461</v>
      </c>
      <c r="K24" s="189">
        <f t="shared" si="3"/>
        <v>0</v>
      </c>
      <c r="L24" s="189">
        <f t="shared" si="3"/>
        <v>25.85632804553461</v>
      </c>
      <c r="M24" s="189">
        <f t="shared" si="3"/>
        <v>0</v>
      </c>
      <c r="N24" s="189">
        <f t="shared" si="3"/>
        <v>25.85632804553461</v>
      </c>
      <c r="O24" s="189">
        <f t="shared" si="3"/>
        <v>0</v>
      </c>
      <c r="P24" s="189">
        <f t="shared" si="3"/>
        <v>25.85632804553461</v>
      </c>
      <c r="Q24" s="189">
        <f t="shared" si="3"/>
        <v>25.85632804553461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0.97183706373463785</v>
      </c>
      <c r="E25" s="118">
        <f t="shared" si="4"/>
        <v>0</v>
      </c>
      <c r="F25" s="118">
        <f t="shared" si="4"/>
        <v>0.97183706373463785</v>
      </c>
      <c r="G25" s="118">
        <f t="shared" si="4"/>
        <v>0</v>
      </c>
      <c r="H25" s="118">
        <f t="shared" si="4"/>
        <v>0.97183706373463785</v>
      </c>
      <c r="I25" s="118">
        <f t="shared" si="4"/>
        <v>0</v>
      </c>
      <c r="J25" s="118">
        <f t="shared" si="4"/>
        <v>0.97183706373463963</v>
      </c>
      <c r="K25" s="118">
        <f t="shared" si="4"/>
        <v>0</v>
      </c>
      <c r="L25" s="118">
        <f t="shared" si="4"/>
        <v>0.97183706373463963</v>
      </c>
      <c r="M25" s="118">
        <f t="shared" si="4"/>
        <v>0</v>
      </c>
      <c r="N25" s="118">
        <f t="shared" si="4"/>
        <v>0.97183706373463963</v>
      </c>
      <c r="O25" s="118">
        <f t="shared" si="4"/>
        <v>0.97183706373463963</v>
      </c>
      <c r="P25" s="118">
        <f t="shared" si="4"/>
        <v>0</v>
      </c>
      <c r="Q25" s="118">
        <f t="shared" si="4"/>
        <v>0.97183706373463963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149.65414419142991</v>
      </c>
      <c r="C27" s="120">
        <f t="shared" ref="C27:Q27" si="5">C15-C10</f>
        <v>54.742953877351283</v>
      </c>
      <c r="D27" s="120">
        <f t="shared" si="5"/>
        <v>65.903054393916818</v>
      </c>
      <c r="E27" s="120">
        <f t="shared" si="5"/>
        <v>41.021963328173911</v>
      </c>
      <c r="F27" s="120">
        <f t="shared" si="5"/>
        <v>44.962507077891814</v>
      </c>
      <c r="G27" s="120">
        <f t="shared" si="5"/>
        <v>184.22370279074971</v>
      </c>
      <c r="H27" s="120">
        <f t="shared" si="5"/>
        <v>124.9172096272909</v>
      </c>
      <c r="I27" s="120">
        <f t="shared" si="5"/>
        <v>46.388250784352522</v>
      </c>
      <c r="J27" s="120">
        <f t="shared" si="5"/>
        <v>71.211164000067924</v>
      </c>
      <c r="K27" s="120">
        <f t="shared" si="5"/>
        <v>246.4163171005635</v>
      </c>
      <c r="L27" s="120">
        <f t="shared" si="5"/>
        <v>39.657798458388925</v>
      </c>
      <c r="M27" s="120">
        <f t="shared" si="5"/>
        <v>71.980611213671637</v>
      </c>
      <c r="N27" s="120">
        <f t="shared" si="5"/>
        <v>176.64083716425097</v>
      </c>
      <c r="O27" s="120">
        <f t="shared" si="5"/>
        <v>113.67694868236094</v>
      </c>
      <c r="P27" s="120">
        <f t="shared" si="5"/>
        <v>178.65855896604148</v>
      </c>
      <c r="Q27" s="120">
        <f t="shared" si="5"/>
        <v>112.92469906209067</v>
      </c>
    </row>
    <row r="28" spans="1:17" x14ac:dyDescent="0.25">
      <c r="A28" s="180" t="s">
        <v>176</v>
      </c>
      <c r="B28" s="189">
        <f t="shared" ref="B28:Q28" si="6">B16-B11</f>
        <v>80.064438524634511</v>
      </c>
      <c r="C28" s="189">
        <f t="shared" si="6"/>
        <v>16.0142752499126</v>
      </c>
      <c r="D28" s="189">
        <f t="shared" si="6"/>
        <v>27.327076369415863</v>
      </c>
      <c r="E28" s="189">
        <f t="shared" si="6"/>
        <v>19.108299161574053</v>
      </c>
      <c r="F28" s="189">
        <f t="shared" si="6"/>
        <v>35.757047828369821</v>
      </c>
      <c r="G28" s="189">
        <f t="shared" si="6"/>
        <v>37.479477383783376</v>
      </c>
      <c r="H28" s="189">
        <f t="shared" si="6"/>
        <v>41.315263852262262</v>
      </c>
      <c r="I28" s="189">
        <f t="shared" si="6"/>
        <v>24.726204185639688</v>
      </c>
      <c r="J28" s="189">
        <f t="shared" si="6"/>
        <v>32.602043589068899</v>
      </c>
      <c r="K28" s="189">
        <f t="shared" si="6"/>
        <v>35.875508486608396</v>
      </c>
      <c r="L28" s="189">
        <f t="shared" si="6"/>
        <v>179.78437979028303</v>
      </c>
      <c r="M28" s="189">
        <f t="shared" si="6"/>
        <v>200.35596869483913</v>
      </c>
      <c r="N28" s="189">
        <f t="shared" si="6"/>
        <v>139.06058667654281</v>
      </c>
      <c r="O28" s="189">
        <f t="shared" si="6"/>
        <v>210.816378394465</v>
      </c>
      <c r="P28" s="189">
        <f t="shared" si="6"/>
        <v>262.41182726107581</v>
      </c>
      <c r="Q28" s="189">
        <f t="shared" si="6"/>
        <v>295.9013337704065</v>
      </c>
    </row>
    <row r="29" spans="1:17" x14ac:dyDescent="0.25">
      <c r="A29" s="108" t="s">
        <v>175</v>
      </c>
      <c r="B29" s="118">
        <f t="shared" ref="B29:Q29" si="7">B17-B12</f>
        <v>1.0556305705066187</v>
      </c>
      <c r="C29" s="118">
        <f t="shared" si="7"/>
        <v>1.5734710833907357</v>
      </c>
      <c r="D29" s="118">
        <f t="shared" si="7"/>
        <v>1.0346744040264628</v>
      </c>
      <c r="E29" s="118">
        <f t="shared" si="7"/>
        <v>1.9978460059499437</v>
      </c>
      <c r="F29" s="118">
        <f t="shared" si="7"/>
        <v>1.2991729475009794</v>
      </c>
      <c r="G29" s="118">
        <f t="shared" si="7"/>
        <v>1.1178133134647332</v>
      </c>
      <c r="H29" s="118">
        <f t="shared" si="7"/>
        <v>0.75908659900794362</v>
      </c>
      <c r="I29" s="118">
        <f t="shared" si="7"/>
        <v>1.6893024229744924</v>
      </c>
      <c r="J29" s="118">
        <f t="shared" si="7"/>
        <v>1.2057645703790492</v>
      </c>
      <c r="K29" s="118">
        <f t="shared" si="7"/>
        <v>2.1328334298962304</v>
      </c>
      <c r="L29" s="118">
        <f t="shared" si="7"/>
        <v>8.7449282109870907</v>
      </c>
      <c r="M29" s="118">
        <f t="shared" si="7"/>
        <v>9.9270549229638192</v>
      </c>
      <c r="N29" s="118">
        <f t="shared" si="7"/>
        <v>6.5010270363752909</v>
      </c>
      <c r="O29" s="118">
        <f t="shared" si="7"/>
        <v>4.6033606613374403</v>
      </c>
      <c r="P29" s="118">
        <f t="shared" si="7"/>
        <v>8.4791499398028591</v>
      </c>
      <c r="Q29" s="118">
        <f t="shared" si="7"/>
        <v>10.560158915369001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413.91803285734767</v>
      </c>
      <c r="C32" s="38">
        <v>568.39161999999999</v>
      </c>
      <c r="D32" s="38">
        <v>548.56761000000006</v>
      </c>
      <c r="E32" s="38">
        <v>574.01492999999562</v>
      </c>
      <c r="F32" s="38">
        <v>563.33164999999678</v>
      </c>
      <c r="G32" s="38">
        <v>483.31731380673688</v>
      </c>
      <c r="H32" s="38">
        <v>475.25817000000154</v>
      </c>
      <c r="I32" s="38">
        <v>570.17282999999998</v>
      </c>
      <c r="J32" s="38">
        <v>503.21771999999999</v>
      </c>
      <c r="K32" s="38">
        <v>528.54814999999996</v>
      </c>
      <c r="L32" s="38">
        <v>580.14559884751668</v>
      </c>
      <c r="M32" s="38">
        <v>576.28790764162545</v>
      </c>
      <c r="N32" s="38">
        <v>502.19208614447854</v>
      </c>
      <c r="O32" s="38">
        <v>494.74329231227296</v>
      </c>
      <c r="P32" s="38">
        <v>377.29987481613273</v>
      </c>
      <c r="Q32" s="38">
        <v>380.05940683849053</v>
      </c>
    </row>
    <row r="33" spans="1:17" x14ac:dyDescent="0.25">
      <c r="A33" s="55" t="s">
        <v>33</v>
      </c>
      <c r="B33" s="54">
        <v>13.614365133136907</v>
      </c>
      <c r="C33" s="54">
        <v>15.69387</v>
      </c>
      <c r="D33" s="54">
        <v>14.3</v>
      </c>
      <c r="E33" s="54">
        <v>14.101769999995629</v>
      </c>
      <c r="F33" s="54">
        <v>14.499929999996798</v>
      </c>
      <c r="G33" s="54">
        <v>15.585062936366652</v>
      </c>
      <c r="H33" s="54">
        <v>19.499810000001535</v>
      </c>
      <c r="I33" s="54">
        <v>13.88815</v>
      </c>
      <c r="J33" s="54">
        <v>14.349219999999999</v>
      </c>
      <c r="K33" s="54">
        <v>12.79912</v>
      </c>
      <c r="L33" s="54">
        <v>12.074926138426932</v>
      </c>
      <c r="M33" s="54">
        <v>12.189265088912501</v>
      </c>
      <c r="N33" s="54">
        <v>12.584041372582657</v>
      </c>
      <c r="O33" s="54">
        <v>12.754628158518502</v>
      </c>
      <c r="P33" s="54">
        <v>4.6338412856362599</v>
      </c>
      <c r="Q33" s="54">
        <v>4.693490742335845</v>
      </c>
    </row>
    <row r="34" spans="1:17" x14ac:dyDescent="0.25">
      <c r="A34" s="52" t="s">
        <v>32</v>
      </c>
      <c r="B34" s="51">
        <v>68.690643129349723</v>
      </c>
      <c r="C34" s="51">
        <v>211.11009000000001</v>
      </c>
      <c r="D34" s="51">
        <v>163.67697000000001</v>
      </c>
      <c r="E34" s="51">
        <v>145.52312000000001</v>
      </c>
      <c r="F34" s="51">
        <v>132.28395</v>
      </c>
      <c r="G34" s="51">
        <v>36.39892307100753</v>
      </c>
      <c r="H34" s="51">
        <v>15.10262</v>
      </c>
      <c r="I34" s="51">
        <v>97.207509999999999</v>
      </c>
      <c r="J34" s="51">
        <v>42.003070000000001</v>
      </c>
      <c r="K34" s="51">
        <v>42.176439999999999</v>
      </c>
      <c r="L34" s="51">
        <v>50.898959700331353</v>
      </c>
      <c r="M34" s="51">
        <v>38.001435957826551</v>
      </c>
      <c r="N34" s="51">
        <v>15.04724465986347</v>
      </c>
      <c r="O34" s="51">
        <v>11.896084996895459</v>
      </c>
      <c r="P34" s="51">
        <v>10.056190523990441</v>
      </c>
      <c r="Q34" s="51">
        <v>8.0739053372806904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1.0986889331668561</v>
      </c>
      <c r="C36" s="51">
        <v>1.0999699999999999</v>
      </c>
      <c r="D36" s="51">
        <v>1.0990200000000001</v>
      </c>
      <c r="E36" s="51">
        <v>1.09863</v>
      </c>
      <c r="F36" s="51">
        <v>2.2977600000000109</v>
      </c>
      <c r="G36" s="51">
        <v>1.1228283301488322</v>
      </c>
      <c r="H36" s="51">
        <v>3.4038900000000001</v>
      </c>
      <c r="I36" s="51">
        <v>4.39872</v>
      </c>
      <c r="J36" s="51">
        <v>6.5996899999999998</v>
      </c>
      <c r="K36" s="51">
        <v>0</v>
      </c>
      <c r="L36" s="51">
        <v>1.0986397252360842</v>
      </c>
      <c r="M36" s="51">
        <v>12.086060522911062</v>
      </c>
      <c r="N36" s="51">
        <v>4.3947618142417699</v>
      </c>
      <c r="O36" s="51">
        <v>2.1975330124230861</v>
      </c>
      <c r="P36" s="51">
        <v>2.1973160203217472</v>
      </c>
      <c r="Q36" s="51">
        <v>2.1975191674431414</v>
      </c>
    </row>
    <row r="37" spans="1:17" x14ac:dyDescent="0.25">
      <c r="A37" s="53" t="s">
        <v>76</v>
      </c>
      <c r="B37" s="51">
        <v>9.3146299822022396</v>
      </c>
      <c r="C37" s="51">
        <v>10.30091</v>
      </c>
      <c r="D37" s="51">
        <v>26.903970000000001</v>
      </c>
      <c r="E37" s="51">
        <v>26.92361</v>
      </c>
      <c r="F37" s="51">
        <v>26.885200000000001</v>
      </c>
      <c r="G37" s="51">
        <v>23.811729702741328</v>
      </c>
      <c r="H37" s="51">
        <v>3.1011600000000001</v>
      </c>
      <c r="I37" s="51">
        <v>1.9990600000000001</v>
      </c>
      <c r="J37" s="51">
        <v>1.00068</v>
      </c>
      <c r="K37" s="51">
        <v>2.00481</v>
      </c>
      <c r="L37" s="51">
        <v>2.0300194198395469</v>
      </c>
      <c r="M37" s="51">
        <v>2.0300626354103333</v>
      </c>
      <c r="N37" s="51">
        <v>2.0540808603053575</v>
      </c>
      <c r="O37" s="51">
        <v>2.0548840796814272</v>
      </c>
      <c r="P37" s="51">
        <v>3.0820439204925019</v>
      </c>
      <c r="Q37" s="51">
        <v>2.0544520625266678</v>
      </c>
    </row>
    <row r="38" spans="1:17" x14ac:dyDescent="0.25">
      <c r="A38" s="53" t="s">
        <v>29</v>
      </c>
      <c r="B38" s="51">
        <v>58.27732421398062</v>
      </c>
      <c r="C38" s="51">
        <v>199.70921000000001</v>
      </c>
      <c r="D38" s="51">
        <v>135.67398</v>
      </c>
      <c r="E38" s="51">
        <v>117.50088</v>
      </c>
      <c r="F38" s="51">
        <v>103.10099</v>
      </c>
      <c r="G38" s="51">
        <v>11.464365038117375</v>
      </c>
      <c r="H38" s="51">
        <v>8.5975699999999993</v>
      </c>
      <c r="I38" s="51">
        <v>90.809730000000002</v>
      </c>
      <c r="J38" s="51">
        <v>34.402700000000003</v>
      </c>
      <c r="K38" s="51">
        <v>40.17163</v>
      </c>
      <c r="L38" s="51">
        <v>47.770300555255723</v>
      </c>
      <c r="M38" s="51">
        <v>23.885312799505158</v>
      </c>
      <c r="N38" s="51">
        <v>8.5984019853163431</v>
      </c>
      <c r="O38" s="51">
        <v>7.643667904790945</v>
      </c>
      <c r="P38" s="51">
        <v>4.7768305831761921</v>
      </c>
      <c r="Q38" s="51">
        <v>3.8219341073108808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46.745367840019902</v>
      </c>
      <c r="C40" s="51">
        <v>58.702800000000003</v>
      </c>
      <c r="D40" s="51">
        <v>63.385530000000003</v>
      </c>
      <c r="E40" s="51">
        <v>68.925970000000007</v>
      </c>
      <c r="F40" s="51">
        <v>61.094070000000002</v>
      </c>
      <c r="G40" s="51">
        <v>64.3897280179755</v>
      </c>
      <c r="H40" s="51">
        <v>58.598860000000002</v>
      </c>
      <c r="I40" s="51">
        <v>70.879509999999996</v>
      </c>
      <c r="J40" s="51">
        <v>74.007279999999994</v>
      </c>
      <c r="K40" s="51">
        <v>125.16201</v>
      </c>
      <c r="L40" s="51">
        <v>146.00373439894597</v>
      </c>
      <c r="M40" s="51">
        <v>174.02386117532544</v>
      </c>
      <c r="N40" s="51">
        <v>167.90406491005959</v>
      </c>
      <c r="O40" s="51">
        <v>160.58734814815895</v>
      </c>
      <c r="P40" s="51">
        <v>142.06511873446598</v>
      </c>
      <c r="Q40" s="51">
        <v>152.75249344720012</v>
      </c>
    </row>
    <row r="41" spans="1:17" x14ac:dyDescent="0.25">
      <c r="A41" s="53" t="s">
        <v>66</v>
      </c>
      <c r="B41" s="51">
        <v>46.745367840019902</v>
      </c>
      <c r="C41" s="51">
        <v>58.702800000000003</v>
      </c>
      <c r="D41" s="51">
        <v>63.385530000000003</v>
      </c>
      <c r="E41" s="51">
        <v>68.925970000000007</v>
      </c>
      <c r="F41" s="51">
        <v>61.094070000000002</v>
      </c>
      <c r="G41" s="51">
        <v>64.3897280179755</v>
      </c>
      <c r="H41" s="51">
        <v>58.598860000000002</v>
      </c>
      <c r="I41" s="51">
        <v>70.879509999999996</v>
      </c>
      <c r="J41" s="51">
        <v>74.007279999999994</v>
      </c>
      <c r="K41" s="51">
        <v>125.16201</v>
      </c>
      <c r="L41" s="51">
        <v>146.00373439894597</v>
      </c>
      <c r="M41" s="51">
        <v>174.02386117532544</v>
      </c>
      <c r="N41" s="51">
        <v>167.90406491005959</v>
      </c>
      <c r="O41" s="51">
        <v>160.58734814815895</v>
      </c>
      <c r="P41" s="51">
        <v>142.06511873446598</v>
      </c>
      <c r="Q41" s="51">
        <v>152.75249344720012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32.506392152113122</v>
      </c>
      <c r="C43" s="51">
        <v>32.908459999999998</v>
      </c>
      <c r="D43" s="51">
        <v>33.392580000000002</v>
      </c>
      <c r="E43" s="51">
        <v>33.806829999999998</v>
      </c>
      <c r="F43" s="51">
        <v>34.49756</v>
      </c>
      <c r="G43" s="51">
        <v>35.252132576927259</v>
      </c>
      <c r="H43" s="51">
        <v>35.69755</v>
      </c>
      <c r="I43" s="51">
        <v>36.694929999999999</v>
      </c>
      <c r="J43" s="51">
        <v>36.509030000000003</v>
      </c>
      <c r="K43" s="51">
        <v>39.394939999999998</v>
      </c>
      <c r="L43" s="51">
        <v>43.207596193185879</v>
      </c>
      <c r="M43" s="51">
        <v>43.376701805570853</v>
      </c>
      <c r="N43" s="51">
        <v>1.9824291778421965</v>
      </c>
      <c r="O43" s="51">
        <v>2.5796436694026568</v>
      </c>
      <c r="P43" s="51">
        <v>1.7435757739949906</v>
      </c>
      <c r="Q43" s="51">
        <v>1.9587020606900865</v>
      </c>
    </row>
    <row r="44" spans="1:17" x14ac:dyDescent="0.25">
      <c r="A44" s="53" t="s">
        <v>23</v>
      </c>
      <c r="B44" s="51">
        <v>32.506392152113122</v>
      </c>
      <c r="C44" s="51">
        <v>32.908459999999998</v>
      </c>
      <c r="D44" s="51">
        <v>33.392580000000002</v>
      </c>
      <c r="E44" s="51">
        <v>33.806829999999998</v>
      </c>
      <c r="F44" s="51">
        <v>34.49756</v>
      </c>
      <c r="G44" s="51">
        <v>35.252132576927259</v>
      </c>
      <c r="H44" s="51">
        <v>35.69755</v>
      </c>
      <c r="I44" s="51">
        <v>36.694929999999999</v>
      </c>
      <c r="J44" s="51">
        <v>36.509030000000003</v>
      </c>
      <c r="K44" s="51">
        <v>39.394939999999998</v>
      </c>
      <c r="L44" s="51">
        <v>43.207596193185879</v>
      </c>
      <c r="M44" s="51">
        <v>43.376701805570853</v>
      </c>
      <c r="N44" s="51">
        <v>1.9824291778421965</v>
      </c>
      <c r="O44" s="51">
        <v>2.5796436694026568</v>
      </c>
      <c r="P44" s="51">
        <v>1.7435757739949906</v>
      </c>
      <c r="Q44" s="51">
        <v>1.9587020606900865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53.739436382088485</v>
      </c>
      <c r="C49" s="51">
        <v>51.937930000000009</v>
      </c>
      <c r="D49" s="51">
        <v>73.395099999999985</v>
      </c>
      <c r="E49" s="51">
        <v>98.456219999999988</v>
      </c>
      <c r="F49" s="51">
        <v>101.24571999999998</v>
      </c>
      <c r="G49" s="51">
        <v>111.49037380068401</v>
      </c>
      <c r="H49" s="51">
        <v>119.66987000000003</v>
      </c>
      <c r="I49" s="51">
        <v>121.12329</v>
      </c>
      <c r="J49" s="51">
        <v>120.58097000000001</v>
      </c>
      <c r="K49" s="51">
        <v>122.23732999999999</v>
      </c>
      <c r="L49" s="51">
        <v>113.76442261480659</v>
      </c>
      <c r="M49" s="51">
        <v>102.2294302153345</v>
      </c>
      <c r="N49" s="51">
        <v>107.43234911455383</v>
      </c>
      <c r="O49" s="51">
        <v>110.11387035768485</v>
      </c>
      <c r="P49" s="51">
        <v>36.853913442861511</v>
      </c>
      <c r="Q49" s="51">
        <v>30.383334864134952</v>
      </c>
    </row>
    <row r="50" spans="1:17" x14ac:dyDescent="0.25">
      <c r="A50" s="63" t="s">
        <v>21</v>
      </c>
      <c r="B50" s="62">
        <v>198.62182822063954</v>
      </c>
      <c r="C50" s="62">
        <v>198.03846999999999</v>
      </c>
      <c r="D50" s="62">
        <v>200.41743</v>
      </c>
      <c r="E50" s="62">
        <v>213.20102</v>
      </c>
      <c r="F50" s="62">
        <v>219.71042</v>
      </c>
      <c r="G50" s="62">
        <v>220.20109340377596</v>
      </c>
      <c r="H50" s="62">
        <v>226.68946</v>
      </c>
      <c r="I50" s="62">
        <v>230.37943999999999</v>
      </c>
      <c r="J50" s="62">
        <v>215.76814999999999</v>
      </c>
      <c r="K50" s="62">
        <v>186.77831</v>
      </c>
      <c r="L50" s="62">
        <v>214.19595980182004</v>
      </c>
      <c r="M50" s="62">
        <v>206.46721339865556</v>
      </c>
      <c r="N50" s="62">
        <v>197.24195690957674</v>
      </c>
      <c r="O50" s="62">
        <v>196.81171698161253</v>
      </c>
      <c r="P50" s="62">
        <v>181.94723505518351</v>
      </c>
      <c r="Q50" s="62">
        <v>182.19748038684884</v>
      </c>
    </row>
    <row r="51" spans="1:17" x14ac:dyDescent="0.25">
      <c r="A51" s="191" t="s">
        <v>105</v>
      </c>
      <c r="B51" s="190">
        <f t="shared" ref="B51:Q51" si="8">SUM(B52:B54)</f>
        <v>413.91803285734767</v>
      </c>
      <c r="C51" s="190">
        <f t="shared" si="8"/>
        <v>568.39161999999988</v>
      </c>
      <c r="D51" s="190">
        <f t="shared" si="8"/>
        <v>548.56761000000006</v>
      </c>
      <c r="E51" s="190">
        <f t="shared" si="8"/>
        <v>574.01492999999562</v>
      </c>
      <c r="F51" s="190">
        <f t="shared" si="8"/>
        <v>563.33164999999678</v>
      </c>
      <c r="G51" s="190">
        <f t="shared" si="8"/>
        <v>483.31731380673693</v>
      </c>
      <c r="H51" s="190">
        <f t="shared" si="8"/>
        <v>475.25817000000148</v>
      </c>
      <c r="I51" s="190">
        <f t="shared" si="8"/>
        <v>570.17283000000009</v>
      </c>
      <c r="J51" s="190">
        <f t="shared" si="8"/>
        <v>503.21772000000004</v>
      </c>
      <c r="K51" s="190">
        <f t="shared" si="8"/>
        <v>528.54814999999996</v>
      </c>
      <c r="L51" s="190">
        <f t="shared" si="8"/>
        <v>580.14559884751657</v>
      </c>
      <c r="M51" s="190">
        <f t="shared" si="8"/>
        <v>576.28790764162545</v>
      </c>
      <c r="N51" s="190">
        <f t="shared" si="8"/>
        <v>502.19208614447854</v>
      </c>
      <c r="O51" s="190">
        <f t="shared" si="8"/>
        <v>494.7432923122729</v>
      </c>
      <c r="P51" s="190">
        <f t="shared" si="8"/>
        <v>377.29987481613273</v>
      </c>
      <c r="Q51" s="190">
        <f t="shared" si="8"/>
        <v>380.05940683849059</v>
      </c>
    </row>
    <row r="52" spans="1:17" x14ac:dyDescent="0.25">
      <c r="A52" s="216" t="s">
        <v>41</v>
      </c>
      <c r="B52" s="220">
        <v>255.39602434818556</v>
      </c>
      <c r="C52" s="220">
        <v>370.93242117820057</v>
      </c>
      <c r="D52" s="220">
        <v>360.51886594336889</v>
      </c>
      <c r="E52" s="220">
        <v>400.39130946469413</v>
      </c>
      <c r="F52" s="220">
        <v>388.78815849670752</v>
      </c>
      <c r="G52" s="220">
        <v>299.49711476614056</v>
      </c>
      <c r="H52" s="220">
        <v>298.2490140406486</v>
      </c>
      <c r="I52" s="220">
        <v>372.97324202128328</v>
      </c>
      <c r="J52" s="220">
        <v>325.93445661346686</v>
      </c>
      <c r="K52" s="220">
        <v>211.74167373365546</v>
      </c>
      <c r="L52" s="220">
        <v>353.82394257535543</v>
      </c>
      <c r="M52" s="220">
        <v>360.15828378621927</v>
      </c>
      <c r="N52" s="220">
        <v>268.9054004774128</v>
      </c>
      <c r="O52" s="220">
        <v>300.55919908740378</v>
      </c>
      <c r="P52" s="220">
        <v>228.11845002680894</v>
      </c>
      <c r="Q52" s="220">
        <v>261.6647924921661</v>
      </c>
    </row>
    <row r="53" spans="1:17" x14ac:dyDescent="0.25">
      <c r="A53" s="179" t="s">
        <v>40</v>
      </c>
      <c r="B53" s="219">
        <v>154.60487629534418</v>
      </c>
      <c r="C53" s="219">
        <v>192.65249267506286</v>
      </c>
      <c r="D53" s="219">
        <v>183.05342265895791</v>
      </c>
      <c r="E53" s="219">
        <v>169.04652491208989</v>
      </c>
      <c r="F53" s="219">
        <v>170.10577801343615</v>
      </c>
      <c r="G53" s="219">
        <v>179.30751096814481</v>
      </c>
      <c r="H53" s="219">
        <v>172.81999895469338</v>
      </c>
      <c r="I53" s="219">
        <v>192.22735772675833</v>
      </c>
      <c r="J53" s="219">
        <v>172.20744339899508</v>
      </c>
      <c r="K53" s="219">
        <v>309.00531113905021</v>
      </c>
      <c r="L53" s="219">
        <v>220.8252566487995</v>
      </c>
      <c r="M53" s="219">
        <v>210.97095934875264</v>
      </c>
      <c r="N53" s="219">
        <v>227.43477337130827</v>
      </c>
      <c r="O53" s="219">
        <v>188.14256092470404</v>
      </c>
      <c r="P53" s="219">
        <v>144.43706609996761</v>
      </c>
      <c r="Q53" s="219">
        <v>114.55352590599897</v>
      </c>
    </row>
    <row r="54" spans="1:17" x14ac:dyDescent="0.25">
      <c r="A54" s="119" t="s">
        <v>39</v>
      </c>
      <c r="B54" s="218">
        <v>3.9171322138179216</v>
      </c>
      <c r="C54" s="218">
        <v>4.8067061467364898</v>
      </c>
      <c r="D54" s="218">
        <v>4.9953213976732762</v>
      </c>
      <c r="E54" s="218">
        <v>4.5770956232115783</v>
      </c>
      <c r="F54" s="218">
        <v>4.4377134898530706</v>
      </c>
      <c r="G54" s="218">
        <v>4.5126880724515619</v>
      </c>
      <c r="H54" s="218">
        <v>4.1891570046595321</v>
      </c>
      <c r="I54" s="218">
        <v>4.9722302519584236</v>
      </c>
      <c r="J54" s="218">
        <v>5.0758199875380594</v>
      </c>
      <c r="K54" s="218">
        <v>7.8011651272942695</v>
      </c>
      <c r="L54" s="218">
        <v>5.4963996233616417</v>
      </c>
      <c r="M54" s="218">
        <v>5.1586645066535111</v>
      </c>
      <c r="N54" s="218">
        <v>5.8519122957574794</v>
      </c>
      <c r="O54" s="218">
        <v>6.0415323001651036</v>
      </c>
      <c r="P54" s="218">
        <v>4.7443586893561918</v>
      </c>
      <c r="Q54" s="218">
        <v>3.8410884403255121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1772.523237512323</v>
      </c>
      <c r="C57" s="38">
        <v>1384.16363</v>
      </c>
      <c r="D57" s="38">
        <v>1493.6024300000001</v>
      </c>
      <c r="E57" s="38">
        <v>1687.7237899999998</v>
      </c>
      <c r="F57" s="38">
        <v>1906.79991</v>
      </c>
      <c r="G57" s="38">
        <v>1839.8877018329392</v>
      </c>
      <c r="H57" s="38">
        <v>1498.6237099999998</v>
      </c>
      <c r="I57" s="38">
        <v>1835.8555099999996</v>
      </c>
      <c r="J57" s="38">
        <v>1506.46784</v>
      </c>
      <c r="K57" s="38">
        <v>1038.4912899999999</v>
      </c>
      <c r="L57" s="38">
        <v>1330.6105643637527</v>
      </c>
      <c r="M57" s="38">
        <v>1382.965208649616</v>
      </c>
      <c r="N57" s="38">
        <v>1019.2987829518512</v>
      </c>
      <c r="O57" s="38">
        <v>1111.8497402055709</v>
      </c>
      <c r="P57" s="38">
        <v>1249.0368513213687</v>
      </c>
      <c r="Q57" s="38">
        <v>1098.4102930770944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1772.523237512323</v>
      </c>
      <c r="C59" s="51">
        <v>1384.16363</v>
      </c>
      <c r="D59" s="51">
        <v>1493.6024300000001</v>
      </c>
      <c r="E59" s="51">
        <v>1687.7237899999998</v>
      </c>
      <c r="F59" s="51">
        <v>1906.79991</v>
      </c>
      <c r="G59" s="51">
        <v>1839.8877018329392</v>
      </c>
      <c r="H59" s="51">
        <v>1498.6237099999998</v>
      </c>
      <c r="I59" s="51">
        <v>1835.8555099999996</v>
      </c>
      <c r="J59" s="51">
        <v>1506.46784</v>
      </c>
      <c r="K59" s="51">
        <v>1038.4912899999999</v>
      </c>
      <c r="L59" s="51">
        <v>1330.6105643637527</v>
      </c>
      <c r="M59" s="51">
        <v>1382.965208649616</v>
      </c>
      <c r="N59" s="51">
        <v>1019.2987829518512</v>
      </c>
      <c r="O59" s="51">
        <v>1111.8497402055709</v>
      </c>
      <c r="P59" s="51">
        <v>1249.0368513213687</v>
      </c>
      <c r="Q59" s="51">
        <v>1098.4102930770944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28.565932462847059</v>
      </c>
      <c r="C61" s="51">
        <v>28.600180000000137</v>
      </c>
      <c r="D61" s="51">
        <v>35.201369999999997</v>
      </c>
      <c r="E61" s="51">
        <v>17.59985000000006</v>
      </c>
      <c r="F61" s="51">
        <v>48.599109999999882</v>
      </c>
      <c r="G61" s="51">
        <v>27.109677323686924</v>
      </c>
      <c r="H61" s="51">
        <v>73.408000000000015</v>
      </c>
      <c r="I61" s="51">
        <v>106.59109999999998</v>
      </c>
      <c r="J61" s="51">
        <v>134.02125999999987</v>
      </c>
      <c r="K61" s="51">
        <v>40.694810000000075</v>
      </c>
      <c r="L61" s="51">
        <v>61.526777223218232</v>
      </c>
      <c r="M61" s="51">
        <v>93.388662236495975</v>
      </c>
      <c r="N61" s="51">
        <v>12.085636873698377</v>
      </c>
      <c r="O61" s="51">
        <v>291.1525770595938</v>
      </c>
      <c r="P61" s="51">
        <v>494.40856870294783</v>
      </c>
      <c r="Q61" s="51">
        <v>354.87794634937245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213.04996623026727</v>
      </c>
      <c r="C63" s="51">
        <v>182.47411999999986</v>
      </c>
      <c r="D63" s="51">
        <v>174.82219000000009</v>
      </c>
      <c r="E63" s="51">
        <v>249.3738699999999</v>
      </c>
      <c r="F63" s="51">
        <v>248.4</v>
      </c>
      <c r="G63" s="51">
        <v>218.78284131078601</v>
      </c>
      <c r="H63" s="51">
        <v>160.5</v>
      </c>
      <c r="I63" s="51">
        <v>150.97163999999998</v>
      </c>
      <c r="J63" s="51">
        <v>179.63815999999997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92.194411560704793</v>
      </c>
      <c r="C64" s="51">
        <v>96.892000000000053</v>
      </c>
      <c r="D64" s="51">
        <v>91.896130000000085</v>
      </c>
      <c r="E64" s="51">
        <v>76.560449999999946</v>
      </c>
      <c r="F64" s="51">
        <v>125.20669999999996</v>
      </c>
      <c r="G64" s="51">
        <v>126.54466474598325</v>
      </c>
      <c r="H64" s="51">
        <v>111.20892000000003</v>
      </c>
      <c r="I64" s="51">
        <v>89.199669999999969</v>
      </c>
      <c r="J64" s="51">
        <v>72.498800000000301</v>
      </c>
      <c r="K64" s="51">
        <v>41.500569999999925</v>
      </c>
      <c r="L64" s="51">
        <v>37.403267411865954</v>
      </c>
      <c r="M64" s="51">
        <v>44.234260055412278</v>
      </c>
      <c r="N64" s="51">
        <v>34.059424859080991</v>
      </c>
      <c r="O64" s="51">
        <v>26.201383895246295</v>
      </c>
      <c r="P64" s="51">
        <v>25.293713215555954</v>
      </c>
      <c r="Q64" s="51">
        <v>48.870845154658355</v>
      </c>
    </row>
    <row r="65" spans="1:17" x14ac:dyDescent="0.25">
      <c r="A65" s="53" t="s">
        <v>67</v>
      </c>
      <c r="B65" s="51">
        <v>1438.7129272585039</v>
      </c>
      <c r="C65" s="51">
        <v>1076.19733</v>
      </c>
      <c r="D65" s="51">
        <v>1191.68274</v>
      </c>
      <c r="E65" s="51">
        <v>1344.1896199999999</v>
      </c>
      <c r="F65" s="51">
        <v>1484.5941</v>
      </c>
      <c r="G65" s="51">
        <v>1467.450518452483</v>
      </c>
      <c r="H65" s="51">
        <v>1153.5067899999999</v>
      </c>
      <c r="I65" s="51">
        <v>1489.0930999999998</v>
      </c>
      <c r="J65" s="51">
        <v>1120.30962</v>
      </c>
      <c r="K65" s="51">
        <v>956.29590999999994</v>
      </c>
      <c r="L65" s="51">
        <v>1231.6805197286685</v>
      </c>
      <c r="M65" s="51">
        <v>1245.3422863577077</v>
      </c>
      <c r="N65" s="51">
        <v>973.15372121907183</v>
      </c>
      <c r="O65" s="51">
        <v>794.49577925073083</v>
      </c>
      <c r="P65" s="51">
        <v>729.33456940286487</v>
      </c>
      <c r="Q65" s="51">
        <v>694.66150157306356</v>
      </c>
    </row>
    <row r="66" spans="1:17" x14ac:dyDescent="0.25">
      <c r="A66" s="52" t="s">
        <v>27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</row>
    <row r="67" spans="1:17" x14ac:dyDescent="0.25">
      <c r="A67" s="53" t="s">
        <v>66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1772.523237512323</v>
      </c>
      <c r="C70" s="190">
        <f t="shared" si="9"/>
        <v>1384.16363</v>
      </c>
      <c r="D70" s="190">
        <f t="shared" si="9"/>
        <v>1493.6024300000001</v>
      </c>
      <c r="E70" s="190">
        <f t="shared" si="9"/>
        <v>1687.7237899999998</v>
      </c>
      <c r="F70" s="190">
        <f t="shared" si="9"/>
        <v>1906.79991</v>
      </c>
      <c r="G70" s="190">
        <f t="shared" si="9"/>
        <v>1839.8877018329392</v>
      </c>
      <c r="H70" s="190">
        <f t="shared" si="9"/>
        <v>1498.6237099999998</v>
      </c>
      <c r="I70" s="190">
        <f t="shared" si="9"/>
        <v>1835.8555099999996</v>
      </c>
      <c r="J70" s="190">
        <f t="shared" si="9"/>
        <v>1506.46784</v>
      </c>
      <c r="K70" s="190">
        <f t="shared" si="9"/>
        <v>1038.4912899999999</v>
      </c>
      <c r="L70" s="190">
        <f t="shared" si="9"/>
        <v>1330.6105643637527</v>
      </c>
      <c r="M70" s="190">
        <f t="shared" si="9"/>
        <v>1382.965208649616</v>
      </c>
      <c r="N70" s="190">
        <f t="shared" si="9"/>
        <v>1019.2987829518512</v>
      </c>
      <c r="O70" s="190">
        <f t="shared" si="9"/>
        <v>1111.8497402055709</v>
      </c>
      <c r="P70" s="190">
        <f t="shared" si="9"/>
        <v>1249.0368513213687</v>
      </c>
      <c r="Q70" s="190">
        <f t="shared" si="9"/>
        <v>1098.4102930770944</v>
      </c>
    </row>
    <row r="71" spans="1:17" x14ac:dyDescent="0.25">
      <c r="A71" s="216" t="str">
        <f>A52</f>
        <v>Basic chemicals</v>
      </c>
      <c r="B71" s="215">
        <v>1772.523237512323</v>
      </c>
      <c r="C71" s="215">
        <v>1384.16363</v>
      </c>
      <c r="D71" s="215">
        <v>1493.6024300000001</v>
      </c>
      <c r="E71" s="215">
        <v>1687.7237899999998</v>
      </c>
      <c r="F71" s="215">
        <v>1906.79991</v>
      </c>
      <c r="G71" s="215">
        <v>1839.8877018329392</v>
      </c>
      <c r="H71" s="215">
        <v>1498.6237099999998</v>
      </c>
      <c r="I71" s="215">
        <v>1835.8555099999996</v>
      </c>
      <c r="J71" s="215">
        <v>1506.46784</v>
      </c>
      <c r="K71" s="215">
        <v>1038.4912899999999</v>
      </c>
      <c r="L71" s="215">
        <v>1330.6105643637527</v>
      </c>
      <c r="M71" s="215">
        <v>1382.965208649616</v>
      </c>
      <c r="N71" s="215">
        <v>1019.2987829518512</v>
      </c>
      <c r="O71" s="215">
        <v>1111.8497402055709</v>
      </c>
      <c r="P71" s="215">
        <v>1249.0368513213687</v>
      </c>
      <c r="Q71" s="215">
        <v>1098.4102930770944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1789.611699693326</v>
      </c>
      <c r="C75" s="70">
        <f t="shared" si="10"/>
        <v>2000.5690492218159</v>
      </c>
      <c r="D75" s="70">
        <f t="shared" si="10"/>
        <v>1864.5644414936323</v>
      </c>
      <c r="E75" s="70">
        <f t="shared" si="10"/>
        <v>2051.122250680683</v>
      </c>
      <c r="F75" s="70">
        <f t="shared" si="10"/>
        <v>2103.0757284141032</v>
      </c>
      <c r="G75" s="70">
        <f t="shared" si="10"/>
        <v>1663.4632560641558</v>
      </c>
      <c r="H75" s="70">
        <f t="shared" si="10"/>
        <v>1318.2509454637943</v>
      </c>
      <c r="I75" s="70">
        <f t="shared" si="10"/>
        <v>1950.73727319408</v>
      </c>
      <c r="J75" s="70">
        <f t="shared" si="10"/>
        <v>1528.1338520985882</v>
      </c>
      <c r="K75" s="70">
        <f t="shared" si="10"/>
        <v>961.9836279026041</v>
      </c>
      <c r="L75" s="70">
        <f t="shared" si="10"/>
        <v>1244.6917046414171</v>
      </c>
      <c r="M75" s="70">
        <f t="shared" si="10"/>
        <v>1232.956419218096</v>
      </c>
      <c r="N75" s="70">
        <f t="shared" si="10"/>
        <v>916.28099241096038</v>
      </c>
      <c r="O75" s="70">
        <f t="shared" si="10"/>
        <v>1033.6620366083944</v>
      </c>
      <c r="P75" s="70">
        <f t="shared" si="10"/>
        <v>1002.5572922391723</v>
      </c>
      <c r="Q75" s="70">
        <f t="shared" si="10"/>
        <v>1057.9625614123336</v>
      </c>
    </row>
    <row r="76" spans="1:17" x14ac:dyDescent="0.25">
      <c r="A76" s="55" t="s">
        <v>343</v>
      </c>
      <c r="B76" s="54">
        <v>391.43893969332623</v>
      </c>
      <c r="C76" s="54">
        <v>890.22544922181612</v>
      </c>
      <c r="D76" s="54">
        <v>738.97550149363212</v>
      </c>
      <c r="E76" s="54">
        <v>688.47846068068282</v>
      </c>
      <c r="F76" s="54">
        <v>628.72751841410297</v>
      </c>
      <c r="G76" s="54">
        <v>331.18042606415554</v>
      </c>
      <c r="H76" s="54">
        <v>265.34893546379431</v>
      </c>
      <c r="I76" s="54">
        <v>536.72312319408002</v>
      </c>
      <c r="J76" s="54">
        <v>365.89226209858805</v>
      </c>
      <c r="K76" s="54">
        <v>483.78401790260409</v>
      </c>
      <c r="L76" s="54">
        <v>560.09764464141711</v>
      </c>
      <c r="M76" s="54">
        <v>579.43779921809596</v>
      </c>
      <c r="N76" s="54">
        <v>499.69006241096042</v>
      </c>
      <c r="O76" s="54">
        <v>477.02771660839431</v>
      </c>
      <c r="P76" s="54">
        <v>389.49151223917232</v>
      </c>
      <c r="Q76" s="54">
        <v>407.73774141233361</v>
      </c>
    </row>
    <row r="77" spans="1:17" x14ac:dyDescent="0.25">
      <c r="A77" s="52" t="s">
        <v>106</v>
      </c>
      <c r="B77" s="51">
        <v>1398.1727599999999</v>
      </c>
      <c r="C77" s="51">
        <v>1110.3435999999999</v>
      </c>
      <c r="D77" s="51">
        <v>1125.5889400000001</v>
      </c>
      <c r="E77" s="51">
        <v>1362.6437900000001</v>
      </c>
      <c r="F77" s="51">
        <v>1474.3482100000001</v>
      </c>
      <c r="G77" s="51">
        <v>1332.2828300000001</v>
      </c>
      <c r="H77" s="51">
        <v>1052.90201</v>
      </c>
      <c r="I77" s="51">
        <v>1414.01415</v>
      </c>
      <c r="J77" s="51">
        <v>1162.2415900000001</v>
      </c>
      <c r="K77" s="51">
        <v>478.19961000000001</v>
      </c>
      <c r="L77" s="51">
        <v>684.59406000000001</v>
      </c>
      <c r="M77" s="51">
        <v>653.51862000000006</v>
      </c>
      <c r="N77" s="51">
        <v>416.59093000000001</v>
      </c>
      <c r="O77" s="51">
        <v>556.63432</v>
      </c>
      <c r="P77" s="51">
        <v>613.06578000000002</v>
      </c>
      <c r="Q77" s="51">
        <v>650.22482000000002</v>
      </c>
    </row>
    <row r="78" spans="1:17" x14ac:dyDescent="0.25">
      <c r="A78" s="50" t="s">
        <v>105</v>
      </c>
      <c r="B78" s="38">
        <f t="shared" ref="B78:Q78" si="11">SUM(B79:B81)</f>
        <v>1789.6116996933263</v>
      </c>
      <c r="C78" s="38">
        <f t="shared" si="11"/>
        <v>2000.5690492218155</v>
      </c>
      <c r="D78" s="38">
        <f t="shared" si="11"/>
        <v>1864.5644414936323</v>
      </c>
      <c r="E78" s="38">
        <f t="shared" si="11"/>
        <v>2051.1222506806826</v>
      </c>
      <c r="F78" s="38">
        <f t="shared" si="11"/>
        <v>2103.0757284141032</v>
      </c>
      <c r="G78" s="38">
        <f t="shared" si="11"/>
        <v>1663.4632560641555</v>
      </c>
      <c r="H78" s="38">
        <f t="shared" si="11"/>
        <v>1318.2509454637943</v>
      </c>
      <c r="I78" s="38">
        <f t="shared" si="11"/>
        <v>1950.7372731940798</v>
      </c>
      <c r="J78" s="38">
        <f t="shared" si="11"/>
        <v>1528.1338520985882</v>
      </c>
      <c r="K78" s="38">
        <f t="shared" si="11"/>
        <v>961.98362790260364</v>
      </c>
      <c r="L78" s="38">
        <f t="shared" si="11"/>
        <v>1244.6917046414164</v>
      </c>
      <c r="M78" s="38">
        <f t="shared" si="11"/>
        <v>1232.956419218096</v>
      </c>
      <c r="N78" s="38">
        <f t="shared" si="11"/>
        <v>916.28099241096038</v>
      </c>
      <c r="O78" s="38">
        <f t="shared" si="11"/>
        <v>1033.6620366083941</v>
      </c>
      <c r="P78" s="38">
        <f t="shared" si="11"/>
        <v>1002.5572922391723</v>
      </c>
      <c r="Q78" s="38">
        <f t="shared" si="11"/>
        <v>1057.9625614123338</v>
      </c>
    </row>
    <row r="79" spans="1:17" x14ac:dyDescent="0.25">
      <c r="A79" s="121" t="s">
        <v>41</v>
      </c>
      <c r="B79" s="120">
        <f>CHI_emi!B$5</f>
        <v>1704.0415023860696</v>
      </c>
      <c r="C79" s="120">
        <f>CHI_emi!C$5</f>
        <v>1743.6749539698792</v>
      </c>
      <c r="D79" s="120">
        <f>CHI_emi!D$5</f>
        <v>1657.719246246264</v>
      </c>
      <c r="E79" s="120">
        <f>CHI_emi!E$5</f>
        <v>1890.7652156636768</v>
      </c>
      <c r="F79" s="120">
        <f>CHI_emi!F$5</f>
        <v>1957.3376876504051</v>
      </c>
      <c r="G79" s="120">
        <f>CHI_emi!G$5</f>
        <v>1555.4632949025465</v>
      </c>
      <c r="H79" s="120">
        <f>CHI_emi!H$5</f>
        <v>1244.8806195609291</v>
      </c>
      <c r="I79" s="120">
        <f>CHI_emi!I$5</f>
        <v>1797.2213283484759</v>
      </c>
      <c r="J79" s="120">
        <f>CHI_emi!J$5</f>
        <v>1418.3703784570698</v>
      </c>
      <c r="K79" s="120">
        <f>CHI_emi!K$5</f>
        <v>553.88239750911112</v>
      </c>
      <c r="L79" s="120">
        <f>CHI_emi!L$5</f>
        <v>1024.2253336133745</v>
      </c>
      <c r="M79" s="120">
        <f>CHI_emi!M$5</f>
        <v>1012.8039627663027</v>
      </c>
      <c r="N79" s="120">
        <f>CHI_emi!N$5</f>
        <v>692.48606935890973</v>
      </c>
      <c r="O79" s="120">
        <f>CHI_emi!O$5</f>
        <v>872.87007106590818</v>
      </c>
      <c r="P79" s="120">
        <f>CHI_emi!P$5</f>
        <v>918.76118258101769</v>
      </c>
      <c r="Q79" s="120">
        <f>CHI_emi!Q$5</f>
        <v>1011.6686087132781</v>
      </c>
    </row>
    <row r="80" spans="1:17" x14ac:dyDescent="0.25">
      <c r="A80" s="179" t="s">
        <v>40</v>
      </c>
      <c r="B80" s="189">
        <f>CHI_emi!B$60</f>
        <v>83.368897999773154</v>
      </c>
      <c r="C80" s="189">
        <f>CHI_emi!C$60</f>
        <v>252.42534886328303</v>
      </c>
      <c r="D80" s="189">
        <f>CHI_emi!D$60</f>
        <v>202.54387812628181</v>
      </c>
      <c r="E80" s="189">
        <f>CHI_emi!E$60</f>
        <v>156.73863276370801</v>
      </c>
      <c r="F80" s="189">
        <f>CHI_emi!F$60</f>
        <v>142.41652885118219</v>
      </c>
      <c r="G80" s="189">
        <f>CHI_emi!G$60</f>
        <v>105.11412148065517</v>
      </c>
      <c r="H80" s="189">
        <f>CHI_emi!H$60</f>
        <v>71.113152779201002</v>
      </c>
      <c r="I80" s="189">
        <f>CHI_emi!I$60</f>
        <v>150.04814251504317</v>
      </c>
      <c r="J80" s="189">
        <f>CHI_emi!J$60</f>
        <v>106.55015631683595</v>
      </c>
      <c r="K80" s="189">
        <f>CHI_emi!K$60</f>
        <v>399.04697861386018</v>
      </c>
      <c r="L80" s="189">
        <f>CHI_emi!L$60</f>
        <v>215.97626929000248</v>
      </c>
      <c r="M80" s="189">
        <f>CHI_emi!M$60</f>
        <v>215.83956220606456</v>
      </c>
      <c r="N80" s="189">
        <f>CHI_emi!N$60</f>
        <v>219.00593646332484</v>
      </c>
      <c r="O80" s="189">
        <f>CHI_emi!O$60</f>
        <v>156.26731327484055</v>
      </c>
      <c r="P80" s="189">
        <f>CHI_emi!P$60</f>
        <v>81.205034097032851</v>
      </c>
      <c r="Q80" s="189">
        <f>CHI_emi!Q$60</f>
        <v>44.587111439117372</v>
      </c>
    </row>
    <row r="81" spans="1:17" x14ac:dyDescent="0.25">
      <c r="A81" s="119" t="s">
        <v>39</v>
      </c>
      <c r="B81" s="118">
        <f>CHI_emi!B$108</f>
        <v>2.2012993074833189</v>
      </c>
      <c r="C81" s="118">
        <f>CHI_emi!C$108</f>
        <v>4.4687463886532885</v>
      </c>
      <c r="D81" s="118">
        <f>CHI_emi!D$108</f>
        <v>4.3013171210865115</v>
      </c>
      <c r="E81" s="118">
        <f>CHI_emi!E$108</f>
        <v>3.6184022532977784</v>
      </c>
      <c r="F81" s="118">
        <f>CHI_emi!F$108</f>
        <v>3.3215119125157404</v>
      </c>
      <c r="G81" s="118">
        <f>CHI_emi!G$108</f>
        <v>2.8858396809539721</v>
      </c>
      <c r="H81" s="118">
        <f>CHI_emi!H$108</f>
        <v>2.2571731236641539</v>
      </c>
      <c r="I81" s="118">
        <f>CHI_emi!I$108</f>
        <v>3.4678023305607266</v>
      </c>
      <c r="J81" s="118">
        <f>CHI_emi!J$108</f>
        <v>3.2133173246824422</v>
      </c>
      <c r="K81" s="118">
        <f>CHI_emi!K$108</f>
        <v>9.0542517796323647</v>
      </c>
      <c r="L81" s="118">
        <f>CHI_emi!L$108</f>
        <v>4.4901017380395878</v>
      </c>
      <c r="M81" s="118">
        <f>CHI_emi!M$108</f>
        <v>4.3128942457286943</v>
      </c>
      <c r="N81" s="118">
        <f>CHI_emi!N$108</f>
        <v>4.7889865887258054</v>
      </c>
      <c r="O81" s="118">
        <f>CHI_emi!O$108</f>
        <v>4.5246522676455747</v>
      </c>
      <c r="P81" s="118">
        <f>CHI_emi!P$108</f>
        <v>2.591075561121766</v>
      </c>
      <c r="Q81" s="118">
        <f>CHI_emi!Q$108</f>
        <v>1.7068412599382601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916.40215314442094</v>
      </c>
      <c r="C84" s="187">
        <f t="shared" si="12"/>
        <v>642.17416924971042</v>
      </c>
      <c r="D84" s="187">
        <f t="shared" si="12"/>
        <v>647.97600184461476</v>
      </c>
      <c r="E84" s="187">
        <f t="shared" si="12"/>
        <v>625.6160009985432</v>
      </c>
      <c r="F84" s="187">
        <f t="shared" si="12"/>
        <v>644.41479054114598</v>
      </c>
      <c r="G84" s="187">
        <f t="shared" si="12"/>
        <v>661.50344221260809</v>
      </c>
      <c r="H84" s="187">
        <f t="shared" si="12"/>
        <v>635.49767086320401</v>
      </c>
      <c r="I84" s="187">
        <f t="shared" si="12"/>
        <v>578.44390505691695</v>
      </c>
      <c r="J84" s="187">
        <f t="shared" si="12"/>
        <v>554.67677950626705</v>
      </c>
      <c r="K84" s="187">
        <f t="shared" si="12"/>
        <v>483.83063713018356</v>
      </c>
      <c r="L84" s="187">
        <f t="shared" si="12"/>
        <v>493.49968935038521</v>
      </c>
      <c r="M84" s="187">
        <f t="shared" si="12"/>
        <v>524.04743717409804</v>
      </c>
      <c r="N84" s="187">
        <f t="shared" si="12"/>
        <v>431.82314870337336</v>
      </c>
      <c r="O84" s="187">
        <f t="shared" si="12"/>
        <v>466.48578055531294</v>
      </c>
      <c r="P84" s="187">
        <f t="shared" si="12"/>
        <v>647.69190112804745</v>
      </c>
      <c r="Q84" s="187">
        <f t="shared" si="12"/>
        <v>903.49166953104782</v>
      </c>
    </row>
    <row r="85" spans="1:17" x14ac:dyDescent="0.25">
      <c r="A85" s="180" t="s">
        <v>40</v>
      </c>
      <c r="B85" s="186">
        <f t="shared" ref="B85:Q85" si="13">IF(B$6=0,"",B$6/B$11*1000)</f>
        <v>2611.5130264771947</v>
      </c>
      <c r="C85" s="186">
        <f t="shared" si="13"/>
        <v>1830.0330291765413</v>
      </c>
      <c r="D85" s="186">
        <f t="shared" si="13"/>
        <v>1846.5667762296705</v>
      </c>
      <c r="E85" s="186">
        <f t="shared" si="13"/>
        <v>1782.8464616481369</v>
      </c>
      <c r="F85" s="186">
        <f t="shared" si="13"/>
        <v>1836.4182298986354</v>
      </c>
      <c r="G85" s="186">
        <f t="shared" si="13"/>
        <v>1885.1165402330516</v>
      </c>
      <c r="H85" s="186">
        <f t="shared" si="13"/>
        <v>1811.0067071106355</v>
      </c>
      <c r="I85" s="186">
        <f t="shared" si="13"/>
        <v>1648.4179876260177</v>
      </c>
      <c r="J85" s="186">
        <f t="shared" si="13"/>
        <v>1580.6877255740694</v>
      </c>
      <c r="K85" s="186">
        <f t="shared" si="13"/>
        <v>852.03785700474805</v>
      </c>
      <c r="L85" s="186">
        <f t="shared" si="13"/>
        <v>1172.9422479295483</v>
      </c>
      <c r="M85" s="186">
        <f t="shared" si="13"/>
        <v>1213.2357141336054</v>
      </c>
      <c r="N85" s="186">
        <f t="shared" si="13"/>
        <v>1091.7598781919319</v>
      </c>
      <c r="O85" s="186">
        <f t="shared" si="13"/>
        <v>1234.943258522808</v>
      </c>
      <c r="P85" s="186">
        <f t="shared" si="13"/>
        <v>1453.8244312228387</v>
      </c>
      <c r="Q85" s="186">
        <f t="shared" si="13"/>
        <v>1778.2485011366728</v>
      </c>
    </row>
    <row r="86" spans="1:17" x14ac:dyDescent="0.25">
      <c r="A86" s="108" t="s">
        <v>39</v>
      </c>
      <c r="B86" s="185">
        <f t="shared" ref="B86:Q86" si="14">IF(B$7=0,"",B$7/B$12*1000)</f>
        <v>46161.069194392243</v>
      </c>
      <c r="C86" s="185">
        <f t="shared" si="14"/>
        <v>34562.426001463442</v>
      </c>
      <c r="D86" s="185">
        <f t="shared" si="14"/>
        <v>34631.733640597966</v>
      </c>
      <c r="E86" s="185">
        <f t="shared" si="14"/>
        <v>34028.961512048147</v>
      </c>
      <c r="F86" s="185">
        <f t="shared" si="14"/>
        <v>34710.424437194131</v>
      </c>
      <c r="G86" s="185">
        <f t="shared" si="14"/>
        <v>34651.705618963089</v>
      </c>
      <c r="H86" s="185">
        <f t="shared" si="14"/>
        <v>33546.993991535768</v>
      </c>
      <c r="I86" s="185">
        <f t="shared" si="14"/>
        <v>31013.61919985434</v>
      </c>
      <c r="J86" s="185">
        <f t="shared" si="14"/>
        <v>29637.882270063496</v>
      </c>
      <c r="K86" s="185">
        <f t="shared" si="14"/>
        <v>18054.175096778992</v>
      </c>
      <c r="L86" s="185">
        <f t="shared" si="14"/>
        <v>23340.923989644809</v>
      </c>
      <c r="M86" s="185">
        <f t="shared" si="14"/>
        <v>25352.588254215221</v>
      </c>
      <c r="N86" s="185">
        <f t="shared" si="14"/>
        <v>23545.65704690872</v>
      </c>
      <c r="O86" s="185">
        <f t="shared" si="14"/>
        <v>23810.440445269982</v>
      </c>
      <c r="P86" s="185">
        <f t="shared" si="14"/>
        <v>27192.138720497329</v>
      </c>
      <c r="Q86" s="185">
        <f t="shared" si="14"/>
        <v>36338.163421278528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5.8460464686159446</v>
      </c>
      <c r="C88" s="113">
        <f t="shared" si="15"/>
        <v>3.2361166868374465</v>
      </c>
      <c r="D88" s="113">
        <f t="shared" si="15"/>
        <v>3.4905295865362458</v>
      </c>
      <c r="E88" s="113">
        <f t="shared" si="15"/>
        <v>3.4437951575919543</v>
      </c>
      <c r="F88" s="113">
        <f t="shared" si="15"/>
        <v>3.8107326264243726</v>
      </c>
      <c r="G88" s="113">
        <f t="shared" si="15"/>
        <v>4.6193095509889295</v>
      </c>
      <c r="H88" s="113">
        <f t="shared" si="15"/>
        <v>3.8055462656806873</v>
      </c>
      <c r="I88" s="113">
        <f t="shared" si="15"/>
        <v>3.6754088742587228</v>
      </c>
      <c r="J88" s="113">
        <f t="shared" si="15"/>
        <v>3.4844618581015925</v>
      </c>
      <c r="K88" s="113">
        <f t="shared" si="15"/>
        <v>3.5652389412004997</v>
      </c>
      <c r="L88" s="113">
        <f t="shared" si="15"/>
        <v>2.7717944162431913</v>
      </c>
      <c r="M88" s="113">
        <f t="shared" si="15"/>
        <v>2.7860709163874473</v>
      </c>
      <c r="N88" s="113">
        <f t="shared" si="15"/>
        <v>2.7366537427890889</v>
      </c>
      <c r="O88" s="113">
        <f t="shared" si="15"/>
        <v>2.6465153836438735</v>
      </c>
      <c r="P88" s="113">
        <f t="shared" si="15"/>
        <v>3.5302265510441422</v>
      </c>
      <c r="Q88" s="113">
        <f t="shared" si="15"/>
        <v>2.8091171705417319</v>
      </c>
    </row>
    <row r="89" spans="1:17" x14ac:dyDescent="0.25">
      <c r="A89" s="179" t="s">
        <v>173</v>
      </c>
      <c r="B89" s="182">
        <f t="shared" ref="B89:Q89" si="16">IF(B$71=0,"",B$71/B$10)</f>
        <v>5.1097957438856803</v>
      </c>
      <c r="C89" s="182">
        <f t="shared" si="16"/>
        <v>2.5521765702506807</v>
      </c>
      <c r="D89" s="182">
        <f t="shared" si="16"/>
        <v>2.8118243848684368</v>
      </c>
      <c r="E89" s="182">
        <f t="shared" si="16"/>
        <v>2.7834552879028269</v>
      </c>
      <c r="F89" s="182">
        <f t="shared" si="16"/>
        <v>3.1653347256933952</v>
      </c>
      <c r="G89" s="182">
        <f t="shared" si="16"/>
        <v>3.9726424006947045</v>
      </c>
      <c r="H89" s="182">
        <f t="shared" si="16"/>
        <v>3.1738930570588497</v>
      </c>
      <c r="I89" s="182">
        <f t="shared" si="16"/>
        <v>3.054795274253908</v>
      </c>
      <c r="J89" s="182">
        <f t="shared" si="16"/>
        <v>2.8646710051815565</v>
      </c>
      <c r="K89" s="182">
        <f t="shared" si="16"/>
        <v>2.9614237462981339</v>
      </c>
      <c r="L89" s="182">
        <f t="shared" si="16"/>
        <v>2.1895650542090075</v>
      </c>
      <c r="M89" s="182">
        <f t="shared" si="16"/>
        <v>2.2104223613039418</v>
      </c>
      <c r="N89" s="182">
        <f t="shared" si="16"/>
        <v>2.1653926180862446</v>
      </c>
      <c r="O89" s="182">
        <f t="shared" si="16"/>
        <v>2.0833395767287208</v>
      </c>
      <c r="P89" s="182">
        <f t="shared" si="16"/>
        <v>2.9850504220801239</v>
      </c>
      <c r="Q89" s="182">
        <f t="shared" si="16"/>
        <v>2.2686712280235448</v>
      </c>
    </row>
    <row r="90" spans="1:17" x14ac:dyDescent="0.25">
      <c r="A90" s="179" t="s">
        <v>172</v>
      </c>
      <c r="B90" s="182">
        <f t="shared" ref="B90:Q90" si="17">IF(B$52=0,"",B$52/B$10)</f>
        <v>0.73625072473026421</v>
      </c>
      <c r="C90" s="182">
        <f t="shared" si="17"/>
        <v>0.68394011658676579</v>
      </c>
      <c r="D90" s="182">
        <f t="shared" si="17"/>
        <v>0.67870520166780901</v>
      </c>
      <c r="E90" s="182">
        <f t="shared" si="17"/>
        <v>0.66033986968912739</v>
      </c>
      <c r="F90" s="182">
        <f t="shared" si="17"/>
        <v>0.64539790073097714</v>
      </c>
      <c r="G90" s="182">
        <f t="shared" si="17"/>
        <v>0.64666715029422528</v>
      </c>
      <c r="H90" s="182">
        <f t="shared" si="17"/>
        <v>0.63165320862183749</v>
      </c>
      <c r="I90" s="182">
        <f t="shared" si="17"/>
        <v>0.62061360000481491</v>
      </c>
      <c r="J90" s="182">
        <f t="shared" si="17"/>
        <v>0.61979085292003611</v>
      </c>
      <c r="K90" s="182">
        <f t="shared" si="17"/>
        <v>0.60381519490236568</v>
      </c>
      <c r="L90" s="182">
        <f t="shared" si="17"/>
        <v>0.58222936203418374</v>
      </c>
      <c r="M90" s="182">
        <f t="shared" si="17"/>
        <v>0.57564855508350532</v>
      </c>
      <c r="N90" s="182">
        <f t="shared" si="17"/>
        <v>0.5712611247028444</v>
      </c>
      <c r="O90" s="182">
        <f t="shared" si="17"/>
        <v>0.56317580691515257</v>
      </c>
      <c r="P90" s="182">
        <f t="shared" si="17"/>
        <v>0.54517612896401824</v>
      </c>
      <c r="Q90" s="182">
        <f t="shared" si="17"/>
        <v>0.54044594251818723</v>
      </c>
    </row>
    <row r="91" spans="1:17" x14ac:dyDescent="0.25">
      <c r="A91" s="180" t="s">
        <v>40</v>
      </c>
      <c r="B91" s="182">
        <f t="shared" ref="B91:Q91" si="18">IF(B$53=0,"",B$53/B$11)</f>
        <v>0.70090177549275412</v>
      </c>
      <c r="C91" s="182">
        <f t="shared" si="18"/>
        <v>0.6768521175692811</v>
      </c>
      <c r="D91" s="182">
        <f t="shared" si="18"/>
        <v>0.66974690849668816</v>
      </c>
      <c r="E91" s="182">
        <f t="shared" si="18"/>
        <v>0.66116506918059603</v>
      </c>
      <c r="F91" s="182">
        <f t="shared" si="18"/>
        <v>0.64218161453682487</v>
      </c>
      <c r="G91" s="182">
        <f t="shared" si="18"/>
        <v>0.62039562734816267</v>
      </c>
      <c r="H91" s="182">
        <f t="shared" si="18"/>
        <v>0.60599164261108152</v>
      </c>
      <c r="I91" s="182">
        <f t="shared" si="18"/>
        <v>0.58671936804809721</v>
      </c>
      <c r="J91" s="182">
        <f t="shared" si="18"/>
        <v>0.58594155452670305</v>
      </c>
      <c r="K91" s="182">
        <f t="shared" si="18"/>
        <v>0.51423651891218469</v>
      </c>
      <c r="L91" s="182">
        <f t="shared" si="18"/>
        <v>0.5121940324045875</v>
      </c>
      <c r="M91" s="182">
        <f t="shared" si="18"/>
        <v>0.51385600760725314</v>
      </c>
      <c r="N91" s="182">
        <f t="shared" si="18"/>
        <v>0.50993954253641827</v>
      </c>
      <c r="O91" s="182">
        <f t="shared" si="18"/>
        <v>0.50272213691291834</v>
      </c>
      <c r="P91" s="182">
        <f t="shared" si="18"/>
        <v>0.48665462042476443</v>
      </c>
      <c r="Q91" s="182">
        <f t="shared" si="18"/>
        <v>0.48243219217261651</v>
      </c>
    </row>
    <row r="92" spans="1:17" x14ac:dyDescent="0.25">
      <c r="A92" s="108" t="s">
        <v>39</v>
      </c>
      <c r="B92" s="112">
        <f t="shared" ref="B92:Q92" si="19">IF(B$54=0,"",B$54/B$12)</f>
        <v>0.412300405848948</v>
      </c>
      <c r="C92" s="112">
        <f t="shared" si="19"/>
        <v>0.37347613416360997</v>
      </c>
      <c r="D92" s="112">
        <f t="shared" si="19"/>
        <v>0.37253553686314284</v>
      </c>
      <c r="E92" s="112">
        <f t="shared" si="19"/>
        <v>0.36776203201178082</v>
      </c>
      <c r="F92" s="112">
        <f t="shared" si="19"/>
        <v>0.36456447001407633</v>
      </c>
      <c r="G92" s="112">
        <f t="shared" si="19"/>
        <v>0.36528142817867071</v>
      </c>
      <c r="H92" s="112">
        <f t="shared" si="19"/>
        <v>0.35680053649554472</v>
      </c>
      <c r="I92" s="112">
        <f t="shared" si="19"/>
        <v>0.33829239147186707</v>
      </c>
      <c r="J92" s="112">
        <f t="shared" si="19"/>
        <v>0.33434105662585467</v>
      </c>
      <c r="K92" s="112">
        <f t="shared" si="19"/>
        <v>0.3010110647933803</v>
      </c>
      <c r="L92" s="112">
        <f t="shared" si="19"/>
        <v>0.29981548451880452</v>
      </c>
      <c r="M92" s="112">
        <f t="shared" si="19"/>
        <v>0.30078833048951242</v>
      </c>
      <c r="N92" s="112">
        <f t="shared" si="19"/>
        <v>0.29849580695638817</v>
      </c>
      <c r="O92" s="112">
        <f t="shared" si="19"/>
        <v>0.29427106042074502</v>
      </c>
      <c r="P92" s="112">
        <f t="shared" si="19"/>
        <v>0.28486585470545372</v>
      </c>
      <c r="Q92" s="112">
        <f t="shared" si="19"/>
        <v>0.28239423400671115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5.4860797139623552</v>
      </c>
      <c r="C94" s="113">
        <f t="shared" si="20"/>
        <v>2.8862933152516042</v>
      </c>
      <c r="D94" s="113">
        <f t="shared" si="20"/>
        <v>3.1540328315448538</v>
      </c>
      <c r="E94" s="113">
        <f t="shared" si="20"/>
        <v>3.1255304124465417</v>
      </c>
      <c r="F94" s="113">
        <f t="shared" si="20"/>
        <v>3.5039710749498005</v>
      </c>
      <c r="G94" s="113">
        <f t="shared" si="20"/>
        <v>4.3307249137999921</v>
      </c>
      <c r="H94" s="113">
        <f t="shared" si="20"/>
        <v>3.5257607089414655</v>
      </c>
      <c r="I94" s="113">
        <f t="shared" si="20"/>
        <v>3.3919027397019392</v>
      </c>
      <c r="J94" s="113">
        <f t="shared" si="20"/>
        <v>3.2222084431114704</v>
      </c>
      <c r="K94" s="113">
        <f t="shared" si="20"/>
        <v>3.3083968331119995</v>
      </c>
      <c r="L94" s="113">
        <f t="shared" si="20"/>
        <v>2.5345800832113805</v>
      </c>
      <c r="M94" s="113">
        <f t="shared" si="20"/>
        <v>2.5622041234011603</v>
      </c>
      <c r="N94" s="113">
        <f t="shared" si="20"/>
        <v>2.5254330488860588</v>
      </c>
      <c r="O94" s="113">
        <f t="shared" si="20"/>
        <v>2.4395464182325215</v>
      </c>
      <c r="P94" s="113">
        <f t="shared" si="20"/>
        <v>3.3310603123852562</v>
      </c>
      <c r="Q94" s="113">
        <f t="shared" si="20"/>
        <v>2.6260138484982294</v>
      </c>
    </row>
    <row r="95" spans="1:17" x14ac:dyDescent="0.25">
      <c r="A95" s="179" t="s">
        <v>173</v>
      </c>
      <c r="B95" s="182">
        <f>IF(CHI_ued!B$15=0,"",CHI_ued!B$15/B$10)</f>
        <v>5.1097957438856803</v>
      </c>
      <c r="C95" s="182">
        <f>IF(CHI_ued!C$15=0,"",CHI_ued!C$15/C$10)</f>
        <v>2.5521765702506807</v>
      </c>
      <c r="D95" s="182">
        <f>IF(CHI_ued!D$15=0,"",CHI_ued!D$15/D$10)</f>
        <v>2.8118243848684368</v>
      </c>
      <c r="E95" s="182">
        <f>IF(CHI_ued!E$15=0,"",CHI_ued!E$15/E$10)</f>
        <v>2.7834552879028269</v>
      </c>
      <c r="F95" s="182">
        <f>IF(CHI_ued!F$15=0,"",CHI_ued!F$15/F$10)</f>
        <v>3.1653347256933948</v>
      </c>
      <c r="G95" s="182">
        <f>IF(CHI_ued!G$15=0,"",CHI_ued!G$15/G$10)</f>
        <v>3.9726424006947045</v>
      </c>
      <c r="H95" s="182">
        <f>IF(CHI_ued!H$15=0,"",CHI_ued!H$15/H$10)</f>
        <v>3.1738930570588497</v>
      </c>
      <c r="I95" s="182">
        <f>IF(CHI_ued!I$15=0,"",CHI_ued!I$15/I$10)</f>
        <v>3.0547952742539084</v>
      </c>
      <c r="J95" s="182">
        <f>IF(CHI_ued!J$15=0,"",CHI_ued!J$15/J$10)</f>
        <v>2.8646710051815569</v>
      </c>
      <c r="K95" s="182">
        <f>IF(CHI_ued!K$15=0,"",CHI_ued!K$15/K$10)</f>
        <v>2.9614237462981339</v>
      </c>
      <c r="L95" s="182">
        <f>IF(CHI_ued!L$15=0,"",CHI_ued!L$15/L$10)</f>
        <v>2.1895650542090075</v>
      </c>
      <c r="M95" s="182">
        <f>IF(CHI_ued!M$15=0,"",CHI_ued!M$15/M$10)</f>
        <v>2.2104223613039418</v>
      </c>
      <c r="N95" s="182">
        <f>IF(CHI_ued!N$15=0,"",CHI_ued!N$15/N$10)</f>
        <v>2.1653926180862446</v>
      </c>
      <c r="O95" s="182">
        <f>IF(CHI_ued!O$15=0,"",CHI_ued!O$15/O$10)</f>
        <v>2.0833395767287208</v>
      </c>
      <c r="P95" s="182">
        <f>IF(CHI_ued!P$15=0,"",CHI_ued!P$15/P$10)</f>
        <v>2.9850504220801239</v>
      </c>
      <c r="Q95" s="182">
        <f>IF(CHI_ued!Q$15=0,"",CHI_ued!Q$15/Q$10)</f>
        <v>2.2686712280235448</v>
      </c>
    </row>
    <row r="96" spans="1:17" x14ac:dyDescent="0.25">
      <c r="A96" s="179" t="s">
        <v>172</v>
      </c>
      <c r="B96" s="182">
        <f>IF((CHI_ued!B$5-CHI_ued!B$15)=0,"",(CHI_ued!B$5-CHI_ued!B$15)/B$10)</f>
        <v>0.37628397007667508</v>
      </c>
      <c r="C96" s="182">
        <f>IF((CHI_ued!C$5-CHI_ued!C$15)=0,"",(CHI_ued!C$5-CHI_ued!C$15)/C$10)</f>
        <v>0.33411674500092348</v>
      </c>
      <c r="D96" s="182">
        <f>IF((CHI_ued!D$5-CHI_ued!D$15)=0,"",(CHI_ued!D$5-CHI_ued!D$15)/D$10)</f>
        <v>0.3422084466764172</v>
      </c>
      <c r="E96" s="182">
        <f>IF((CHI_ued!E$5-CHI_ued!E$15)=0,"",(CHI_ued!E$5-CHI_ued!E$15)/E$10)</f>
        <v>0.34207512454371475</v>
      </c>
      <c r="F96" s="182">
        <f>IF((CHI_ued!F$5-CHI_ued!F$15)=0,"",(CHI_ued!F$5-CHI_ued!F$15)/F$10)</f>
        <v>0.33863634925640584</v>
      </c>
      <c r="G96" s="182">
        <f>IF((CHI_ued!G$5-CHI_ued!G$15)=0,"",(CHI_ued!G$5-CHI_ued!G$15)/G$10)</f>
        <v>0.3580825131052876</v>
      </c>
      <c r="H96" s="182">
        <f>IF((CHI_ued!H$5-CHI_ued!H$15)=0,"",(CHI_ued!H$5-CHI_ued!H$15)/H$10)</f>
        <v>0.35186765188261571</v>
      </c>
      <c r="I96" s="182">
        <f>IF((CHI_ued!I$5-CHI_ued!I$15)=0,"",(CHI_ued!I$5-CHI_ued!I$15)/I$10)</f>
        <v>0.33710746544803094</v>
      </c>
      <c r="J96" s="182">
        <f>IF((CHI_ued!J$5-CHI_ued!J$15)=0,"",(CHI_ued!J$5-CHI_ued!J$15)/J$10)</f>
        <v>0.35753743792991322</v>
      </c>
      <c r="K96" s="182">
        <f>IF((CHI_ued!K$5-CHI_ued!K$15)=0,"",(CHI_ued!K$5-CHI_ued!K$15)/K$10)</f>
        <v>0.34697308681386557</v>
      </c>
      <c r="L96" s="182">
        <f>IF((CHI_ued!L$5-CHI_ued!L$15)=0,"",(CHI_ued!L$5-CHI_ued!L$15)/L$10)</f>
        <v>0.34501502900237302</v>
      </c>
      <c r="M96" s="182">
        <f>IF((CHI_ued!M$5-CHI_ued!M$15)=0,"",(CHI_ued!M$5-CHI_ued!M$15)/M$10)</f>
        <v>0.35178176209721873</v>
      </c>
      <c r="N96" s="182">
        <f>IF((CHI_ued!N$5-CHI_ued!N$15)=0,"",(CHI_ued!N$5-CHI_ued!N$15)/N$10)</f>
        <v>0.36004043079981402</v>
      </c>
      <c r="O96" s="182">
        <f>IF((CHI_ued!O$5-CHI_ued!O$15)=0,"",(CHI_ued!O$5-CHI_ued!O$15)/O$10)</f>
        <v>0.35620684150380044</v>
      </c>
      <c r="P96" s="182">
        <f>IF((CHI_ued!P$5-CHI_ued!P$15)=0,"",(CHI_ued!P$5-CHI_ued!P$15)/P$10)</f>
        <v>0.34600989030513207</v>
      </c>
      <c r="Q96" s="182">
        <f>IF((CHI_ued!Q$5-CHI_ued!Q$15)=0,"",(CHI_ued!Q$5-CHI_ued!Q$15)/Q$10)</f>
        <v>0.3573426204746844</v>
      </c>
    </row>
    <row r="97" spans="1:17" x14ac:dyDescent="0.25">
      <c r="A97" s="180" t="s">
        <v>40</v>
      </c>
      <c r="B97" s="182">
        <f>IF(CHI_ued!B$60=0,"",CHI_ued!B$60/B$11)</f>
        <v>0.33055529897264602</v>
      </c>
      <c r="C97" s="182">
        <f>IF(CHI_ued!C$60=0,"",CHI_ued!C$60/C$11)</f>
        <v>0.29254256834930598</v>
      </c>
      <c r="D97" s="182">
        <f>IF(CHI_ued!D$60=0,"",CHI_ued!D$60/D$11)</f>
        <v>0.29834668344238968</v>
      </c>
      <c r="E97" s="182">
        <f>IF(CHI_ued!E$60=0,"",CHI_ued!E$60/E$11)</f>
        <v>0.30459507473917891</v>
      </c>
      <c r="F97" s="182">
        <f>IF(CHI_ued!F$60=0,"",CHI_ued!F$60/F$11)</f>
        <v>0.29862715163210513</v>
      </c>
      <c r="G97" s="182">
        <f>IF(CHI_ued!G$60=0,"",CHI_ued!G$60/G$11)</f>
        <v>0.29929830442888</v>
      </c>
      <c r="H97" s="182">
        <f>IF(CHI_ued!H$60=0,"",CHI_ued!H$60/H$11)</f>
        <v>0.30057881707233908</v>
      </c>
      <c r="I97" s="182">
        <f>IF(CHI_ued!I$60=0,"",CHI_ued!I$60/I$11)</f>
        <v>0.28005669990701509</v>
      </c>
      <c r="J97" s="182">
        <f>IF(CHI_ued!J$60=0,"",CHI_ued!J$60/J$11)</f>
        <v>0.28468688178336327</v>
      </c>
      <c r="K97" s="182">
        <f>IF(CHI_ued!K$60=0,"",CHI_ued!K$60/K$11)</f>
        <v>0.24991122952890671</v>
      </c>
      <c r="L97" s="182">
        <f>IF(CHI_ued!L$60=0,"",CHI_ued!L$60/L$11)</f>
        <v>0.25979911601192029</v>
      </c>
      <c r="M97" s="182">
        <f>IF(CHI_ued!M$60=0,"",CHI_ued!M$60/M$11)</f>
        <v>0.25935739521494811</v>
      </c>
      <c r="N97" s="182">
        <f>IF(CHI_ued!N$60=0,"",CHI_ued!N$60/N$11)</f>
        <v>0.25901647180091225</v>
      </c>
      <c r="O97" s="182">
        <f>IF(CHI_ued!O$60=0,"",CHI_ued!O$60/O$11)</f>
        <v>0.25889963643480307</v>
      </c>
      <c r="P97" s="182">
        <f>IF(CHI_ued!P$60=0,"",CHI_ued!P$60/P$11)</f>
        <v>0.25927338435947278</v>
      </c>
      <c r="Q97" s="182">
        <f>IF(CHI_ued!Q$60=0,"",CHI_ued!Q$60/Q$11)</f>
        <v>0.26164721259299517</v>
      </c>
    </row>
    <row r="98" spans="1:17" x14ac:dyDescent="0.25">
      <c r="A98" s="108" t="s">
        <v>39</v>
      </c>
      <c r="B98" s="112">
        <f>IF(CHI_ued!B$108=0,"",CHI_ued!B$108/B$12)</f>
        <v>0.20507558961616368</v>
      </c>
      <c r="C98" s="112">
        <f>IF(CHI_ued!C$108=0,"",CHI_ued!C$108/C$12)</f>
        <v>0.17720161060995027</v>
      </c>
      <c r="D98" s="112">
        <f>IF(CHI_ued!D$108=0,"",CHI_ued!D$108/D$12)</f>
        <v>0.17851668547475619</v>
      </c>
      <c r="E98" s="112">
        <f>IF(CHI_ued!E$108=0,"",CHI_ued!E$108/E$12)</f>
        <v>0.18029299024870374</v>
      </c>
      <c r="F98" s="112">
        <f>IF(CHI_ued!F$108=0,"",CHI_ued!F$108/F$12)</f>
        <v>0.17973272008376834</v>
      </c>
      <c r="G98" s="112">
        <f>IF(CHI_ued!G$108=0,"",CHI_ued!G$108/G$12)</f>
        <v>0.19013700145071555</v>
      </c>
      <c r="H98" s="112">
        <f>IF(CHI_ued!H$108=0,"",CHI_ued!H$108/H$12)</f>
        <v>0.18779920417681087</v>
      </c>
      <c r="I98" s="112">
        <f>IF(CHI_ued!I$108=0,"",CHI_ued!I$108/I$12)</f>
        <v>0.17438757763898144</v>
      </c>
      <c r="J98" s="112">
        <f>IF(CHI_ued!J$108=0,"",CHI_ued!J$108/J$12)</f>
        <v>0.17375959640076513</v>
      </c>
      <c r="K98" s="112">
        <f>IF(CHI_ued!K$108=0,"",CHI_ued!K$108/K$12)</f>
        <v>0.15715993848584867</v>
      </c>
      <c r="L98" s="112">
        <f>IF(CHI_ued!L$108=0,"",CHI_ued!L$108/L$12)</f>
        <v>0.16485578891472982</v>
      </c>
      <c r="M98" s="112">
        <f>IF(CHI_ued!M$108=0,"",CHI_ued!M$108/M$12)</f>
        <v>0.16490518941201582</v>
      </c>
      <c r="N98" s="112">
        <f>IF(CHI_ued!N$108=0,"",CHI_ued!N$108/N$12)</f>
        <v>0.17193741900631801</v>
      </c>
      <c r="O98" s="112">
        <f>IF(CHI_ued!O$108=0,"",CHI_ued!O$108/O$12)</f>
        <v>0.17110029888306696</v>
      </c>
      <c r="P98" s="112">
        <f>IF(CHI_ued!P$108=0,"",CHI_ued!P$108/P$12)</f>
        <v>0.17012360642417299</v>
      </c>
      <c r="Q98" s="112">
        <f>IF(CHI_ued!Q$108=0,"",CHI_ued!Q$108/Q$12)</f>
        <v>0.1708662611939247</v>
      </c>
    </row>
    <row r="99" spans="1:17" x14ac:dyDescent="0.25">
      <c r="A99" s="39" t="s">
        <v>171</v>
      </c>
      <c r="B99" s="211">
        <f t="shared" ref="B99:Q99" si="21">IF(B$51=0,"",B$78/B$51)</f>
        <v>4.3235895941506284</v>
      </c>
      <c r="C99" s="211">
        <f t="shared" si="21"/>
        <v>3.5197018724903368</v>
      </c>
      <c r="D99" s="211">
        <f t="shared" si="21"/>
        <v>3.3989692564853256</v>
      </c>
      <c r="E99" s="211">
        <f t="shared" si="21"/>
        <v>3.5732907690758116</v>
      </c>
      <c r="F99" s="211">
        <f t="shared" si="21"/>
        <v>3.7332816794762289</v>
      </c>
      <c r="G99" s="211">
        <f t="shared" si="21"/>
        <v>3.4417621892381058</v>
      </c>
      <c r="H99" s="211">
        <f t="shared" si="21"/>
        <v>2.7737575673108159</v>
      </c>
      <c r="I99" s="211">
        <f t="shared" si="21"/>
        <v>3.4213087165063256</v>
      </c>
      <c r="J99" s="211">
        <f t="shared" si="21"/>
        <v>3.0367250423903753</v>
      </c>
      <c r="K99" s="211">
        <f t="shared" si="21"/>
        <v>1.8200491817114557</v>
      </c>
      <c r="L99" s="211">
        <f t="shared" si="21"/>
        <v>2.145481594816971</v>
      </c>
      <c r="M99" s="211">
        <f t="shared" si="21"/>
        <v>2.1394799420029322</v>
      </c>
      <c r="N99" s="211">
        <f t="shared" si="21"/>
        <v>1.824562787210769</v>
      </c>
      <c r="O99" s="211">
        <f t="shared" si="21"/>
        <v>2.0892896430740602</v>
      </c>
      <c r="P99" s="211">
        <f t="shared" si="21"/>
        <v>2.65718957030596</v>
      </c>
      <c r="Q99" s="211">
        <f t="shared" si="21"/>
        <v>2.7836768209816309</v>
      </c>
    </row>
    <row r="100" spans="1:17" x14ac:dyDescent="0.25">
      <c r="A100" s="210" t="s">
        <v>170</v>
      </c>
      <c r="B100" s="109">
        <f t="shared" ref="B100:Q100" si="22">IF(B$52=0,"",B$79/B$52)</f>
        <v>6.6721535964981271</v>
      </c>
      <c r="C100" s="109">
        <f t="shared" si="22"/>
        <v>4.7007887540037814</v>
      </c>
      <c r="D100" s="109">
        <f t="shared" si="22"/>
        <v>4.5981483989985206</v>
      </c>
      <c r="E100" s="109">
        <f t="shared" si="22"/>
        <v>4.7222933439578103</v>
      </c>
      <c r="F100" s="109">
        <f t="shared" si="22"/>
        <v>5.0344580843682794</v>
      </c>
      <c r="G100" s="109">
        <f t="shared" si="22"/>
        <v>5.1935835713045684</v>
      </c>
      <c r="H100" s="109">
        <f t="shared" si="22"/>
        <v>4.1739639058497051</v>
      </c>
      <c r="I100" s="109">
        <f t="shared" si="22"/>
        <v>4.8186334188711575</v>
      </c>
      <c r="J100" s="109">
        <f t="shared" si="22"/>
        <v>4.3517043064248577</v>
      </c>
      <c r="K100" s="109">
        <f t="shared" si="22"/>
        <v>2.6158402724530547</v>
      </c>
      <c r="L100" s="109">
        <f t="shared" si="22"/>
        <v>2.8947315610085962</v>
      </c>
      <c r="M100" s="109">
        <f t="shared" si="22"/>
        <v>2.8121079213257167</v>
      </c>
      <c r="N100" s="109">
        <f t="shared" si="22"/>
        <v>2.575203280147869</v>
      </c>
      <c r="O100" s="109">
        <f t="shared" si="22"/>
        <v>2.9041535701326984</v>
      </c>
      <c r="P100" s="109">
        <f t="shared" si="22"/>
        <v>4.0275619200158648</v>
      </c>
      <c r="Q100" s="109">
        <f t="shared" si="22"/>
        <v>3.866277152068772</v>
      </c>
    </row>
    <row r="101" spans="1:17" x14ac:dyDescent="0.25">
      <c r="A101" s="180" t="s">
        <v>169</v>
      </c>
      <c r="B101" s="178">
        <f t="shared" ref="B101:Q101" si="23">IF(B$53=0,"",B$80/B$53)</f>
        <v>0.53923847680271231</v>
      </c>
      <c r="C101" s="178">
        <f t="shared" si="23"/>
        <v>1.3102625632206899</v>
      </c>
      <c r="D101" s="178">
        <f t="shared" si="23"/>
        <v>1.1064741384466548</v>
      </c>
      <c r="E101" s="178">
        <f t="shared" si="23"/>
        <v>0.92719227943441951</v>
      </c>
      <c r="F101" s="178">
        <f t="shared" si="23"/>
        <v>0.83722334722770642</v>
      </c>
      <c r="G101" s="178">
        <f t="shared" si="23"/>
        <v>0.58622263458517032</v>
      </c>
      <c r="H101" s="178">
        <f t="shared" si="23"/>
        <v>0.41148682565288108</v>
      </c>
      <c r="I101" s="178">
        <f t="shared" si="23"/>
        <v>0.78057641893163399</v>
      </c>
      <c r="J101" s="178">
        <f t="shared" si="23"/>
        <v>0.61873142190471497</v>
      </c>
      <c r="K101" s="178">
        <f t="shared" si="23"/>
        <v>1.2913919736295143</v>
      </c>
      <c r="L101" s="178">
        <f t="shared" si="23"/>
        <v>0.97804151829195496</v>
      </c>
      <c r="M101" s="178">
        <f t="shared" si="23"/>
        <v>1.0230771233744247</v>
      </c>
      <c r="N101" s="178">
        <f t="shared" si="23"/>
        <v>0.96293954181657804</v>
      </c>
      <c r="O101" s="178">
        <f t="shared" si="23"/>
        <v>0.83057928257593883</v>
      </c>
      <c r="P101" s="178">
        <f t="shared" si="23"/>
        <v>0.5622174161363076</v>
      </c>
      <c r="Q101" s="178">
        <f t="shared" si="23"/>
        <v>0.38922513372224732</v>
      </c>
    </row>
    <row r="102" spans="1:17" x14ac:dyDescent="0.25">
      <c r="A102" s="108" t="s">
        <v>39</v>
      </c>
      <c r="B102" s="107">
        <f t="shared" ref="B102:Q102" si="24">IF(B$54=0,"",B$81/B$54)</f>
        <v>0.5619670685911754</v>
      </c>
      <c r="C102" s="107">
        <f t="shared" si="24"/>
        <v>0.92968994821689721</v>
      </c>
      <c r="D102" s="107">
        <f t="shared" si="24"/>
        <v>0.86106914423764236</v>
      </c>
      <c r="E102" s="107">
        <f t="shared" si="24"/>
        <v>0.79054547930962382</v>
      </c>
      <c r="F102" s="107">
        <f t="shared" si="24"/>
        <v>0.74847371740209245</v>
      </c>
      <c r="G102" s="107">
        <f t="shared" si="24"/>
        <v>0.63949460601344232</v>
      </c>
      <c r="H102" s="107">
        <f t="shared" si="24"/>
        <v>0.53881320780136344</v>
      </c>
      <c r="I102" s="107">
        <f t="shared" si="24"/>
        <v>0.69743397928823903</v>
      </c>
      <c r="J102" s="107">
        <f t="shared" si="24"/>
        <v>0.63306368873830121</v>
      </c>
      <c r="K102" s="107">
        <f t="shared" si="24"/>
        <v>1.160628141039326</v>
      </c>
      <c r="L102" s="107">
        <f t="shared" si="24"/>
        <v>0.81691689937446832</v>
      </c>
      <c r="M102" s="107">
        <f t="shared" si="24"/>
        <v>0.83604860137076864</v>
      </c>
      <c r="N102" s="107">
        <f t="shared" si="24"/>
        <v>0.8183626730355692</v>
      </c>
      <c r="O102" s="107">
        <f t="shared" si="24"/>
        <v>0.74892461760436579</v>
      </c>
      <c r="P102" s="107">
        <f t="shared" si="24"/>
        <v>0.54613820977211447</v>
      </c>
      <c r="Q102" s="107">
        <f t="shared" si="24"/>
        <v>0.4443639573666297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2027.9192618605086</v>
      </c>
      <c r="C5" s="96">
        <v>1755.0960511782007</v>
      </c>
      <c r="D5" s="96">
        <v>1854.1212959433688</v>
      </c>
      <c r="E5" s="96">
        <v>2088.1150994646941</v>
      </c>
      <c r="F5" s="96">
        <v>2295.5880684967074</v>
      </c>
      <c r="G5" s="96">
        <v>2139.3848165990798</v>
      </c>
      <c r="H5" s="96">
        <v>1796.8727240406486</v>
      </c>
      <c r="I5" s="96">
        <v>2208.828752021283</v>
      </c>
      <c r="J5" s="96">
        <v>1832.4022966134669</v>
      </c>
      <c r="K5" s="96">
        <v>1250.2329637336552</v>
      </c>
      <c r="L5" s="96">
        <v>1684.4345069391081</v>
      </c>
      <c r="M5" s="96">
        <v>1743.1234924358355</v>
      </c>
      <c r="N5" s="96">
        <v>1288.204183429264</v>
      </c>
      <c r="O5" s="96">
        <v>1412.4089392929748</v>
      </c>
      <c r="P5" s="96">
        <v>1477.1553013481775</v>
      </c>
      <c r="Q5" s="96">
        <v>1360.0750855692604</v>
      </c>
    </row>
    <row r="6" spans="1:17" x14ac:dyDescent="0.25">
      <c r="A6" s="132" t="s">
        <v>83</v>
      </c>
      <c r="B6" s="160">
        <v>1.8195752067659343</v>
      </c>
      <c r="C6" s="160">
        <v>2.6427170849040196</v>
      </c>
      <c r="D6" s="160">
        <v>2.5685254565576248</v>
      </c>
      <c r="E6" s="160">
        <v>2.8525976532558341</v>
      </c>
      <c r="F6" s="160">
        <v>2.7699307210841448</v>
      </c>
      <c r="G6" s="160">
        <v>2.1337745014521112</v>
      </c>
      <c r="H6" s="160">
        <v>2.1248823773814736</v>
      </c>
      <c r="I6" s="160">
        <v>2.6572569627936686</v>
      </c>
      <c r="J6" s="160">
        <v>2.3221279884766726</v>
      </c>
      <c r="K6" s="160">
        <v>1.5085587207090694</v>
      </c>
      <c r="L6" s="160">
        <v>2.5208273116756694</v>
      </c>
      <c r="M6" s="160">
        <v>2.5659564801813239</v>
      </c>
      <c r="N6" s="160">
        <v>1.9158230866080468</v>
      </c>
      <c r="O6" s="160">
        <v>2.141341347112288</v>
      </c>
      <c r="P6" s="160">
        <v>1.6252354629795325</v>
      </c>
      <c r="Q6" s="160">
        <v>1.8642371983566899</v>
      </c>
    </row>
    <row r="7" spans="1:17" x14ac:dyDescent="0.25">
      <c r="A7" s="76" t="s">
        <v>82</v>
      </c>
      <c r="B7" s="159">
        <v>11.827238843978572</v>
      </c>
      <c r="C7" s="159">
        <v>17.177661051876125</v>
      </c>
      <c r="D7" s="159">
        <v>16.69541546762456</v>
      </c>
      <c r="E7" s="159">
        <v>18.541884746162918</v>
      </c>
      <c r="F7" s="159">
        <v>18.004549687046939</v>
      </c>
      <c r="G7" s="159">
        <v>13.869534259438723</v>
      </c>
      <c r="H7" s="159">
        <v>13.811735452979576</v>
      </c>
      <c r="I7" s="159">
        <v>17.272170258158845</v>
      </c>
      <c r="J7" s="159">
        <v>15.093831925098369</v>
      </c>
      <c r="K7" s="159">
        <v>9.8056316846089491</v>
      </c>
      <c r="L7" s="159">
        <v>16.385377525891847</v>
      </c>
      <c r="M7" s="159">
        <v>16.678717121178604</v>
      </c>
      <c r="N7" s="159">
        <v>12.452850062952303</v>
      </c>
      <c r="O7" s="159">
        <v>13.91871875622987</v>
      </c>
      <c r="P7" s="159">
        <v>10.56403050936696</v>
      </c>
      <c r="Q7" s="159">
        <v>12.117541789318484</v>
      </c>
    </row>
    <row r="8" spans="1:17" x14ac:dyDescent="0.25">
      <c r="A8" s="76" t="s">
        <v>81</v>
      </c>
      <c r="B8" s="159">
        <v>2.1834902481191212</v>
      </c>
      <c r="C8" s="159">
        <v>3.1712605018848232</v>
      </c>
      <c r="D8" s="159">
        <v>3.0822305478691496</v>
      </c>
      <c r="E8" s="159">
        <v>3.4231171839070007</v>
      </c>
      <c r="F8" s="159">
        <v>3.3239168653009736</v>
      </c>
      <c r="G8" s="159">
        <v>2.5605294017425337</v>
      </c>
      <c r="H8" s="159">
        <v>2.5498588528577679</v>
      </c>
      <c r="I8" s="159">
        <v>3.1887083553524023</v>
      </c>
      <c r="J8" s="159">
        <v>2.786553586172007</v>
      </c>
      <c r="K8" s="159">
        <v>1.8102704648508832</v>
      </c>
      <c r="L8" s="159">
        <v>3.0249927740108031</v>
      </c>
      <c r="M8" s="159">
        <v>3.0791477762175887</v>
      </c>
      <c r="N8" s="159">
        <v>2.2989877039296562</v>
      </c>
      <c r="O8" s="159">
        <v>2.5696096165347453</v>
      </c>
      <c r="P8" s="159">
        <v>1.9502825555754391</v>
      </c>
      <c r="Q8" s="159">
        <v>2.237084638028028</v>
      </c>
    </row>
    <row r="9" spans="1:17" x14ac:dyDescent="0.25">
      <c r="A9" s="76" t="s">
        <v>80</v>
      </c>
      <c r="B9" s="159">
        <v>17.285964464276375</v>
      </c>
      <c r="C9" s="159">
        <v>25.105812306588184</v>
      </c>
      <c r="D9" s="159">
        <v>24.400991837297436</v>
      </c>
      <c r="E9" s="159">
        <v>27.099677705930425</v>
      </c>
      <c r="F9" s="159">
        <v>26.314341850299375</v>
      </c>
      <c r="G9" s="159">
        <v>20.270857763795057</v>
      </c>
      <c r="H9" s="159">
        <v>20.186382585123997</v>
      </c>
      <c r="I9" s="159">
        <v>25.24394114653985</v>
      </c>
      <c r="J9" s="159">
        <v>22.060215890528386</v>
      </c>
      <c r="K9" s="159">
        <v>14.331307846736157</v>
      </c>
      <c r="L9" s="159">
        <v>23.94785946091886</v>
      </c>
      <c r="M9" s="159">
        <v>24.376586561722579</v>
      </c>
      <c r="N9" s="159">
        <v>18.200319322776444</v>
      </c>
      <c r="O9" s="159">
        <v>20.342742797566736</v>
      </c>
      <c r="P9" s="159">
        <v>15.43973689830556</v>
      </c>
      <c r="Q9" s="159">
        <v>17.710253384388555</v>
      </c>
    </row>
    <row r="10" spans="1:17" x14ac:dyDescent="0.25">
      <c r="A10" s="129" t="s">
        <v>79</v>
      </c>
      <c r="B10" s="158">
        <v>5.0948105789446156</v>
      </c>
      <c r="C10" s="158">
        <v>7.3996078377312546</v>
      </c>
      <c r="D10" s="158">
        <v>7.1918712783613508</v>
      </c>
      <c r="E10" s="158">
        <v>7.9872734291163354</v>
      </c>
      <c r="F10" s="158">
        <v>7.7558060190356066</v>
      </c>
      <c r="G10" s="158">
        <v>5.9745686040659125</v>
      </c>
      <c r="H10" s="158">
        <v>5.9496706566681254</v>
      </c>
      <c r="I10" s="158">
        <v>7.4403194958222727</v>
      </c>
      <c r="J10" s="158">
        <v>6.5019583677346828</v>
      </c>
      <c r="K10" s="158">
        <v>4.2239644179853943</v>
      </c>
      <c r="L10" s="158">
        <v>7.0583164726918746</v>
      </c>
      <c r="M10" s="158">
        <v>7.1846781445077088</v>
      </c>
      <c r="N10" s="158">
        <v>5.3643046425025309</v>
      </c>
      <c r="O10" s="158">
        <v>5.995755771914407</v>
      </c>
      <c r="P10" s="158">
        <v>4.5506592963426913</v>
      </c>
      <c r="Q10" s="158">
        <v>5.2198641553987324</v>
      </c>
    </row>
    <row r="11" spans="1:17" x14ac:dyDescent="0.25">
      <c r="A11" s="92" t="s">
        <v>125</v>
      </c>
      <c r="B11" s="91">
        <v>1.018962115788923</v>
      </c>
      <c r="C11" s="91">
        <v>1.4799215675462509</v>
      </c>
      <c r="D11" s="91">
        <v>1.4383742556722701</v>
      </c>
      <c r="E11" s="91">
        <v>1.5974546858232672</v>
      </c>
      <c r="F11" s="91">
        <v>1.5511612038071214</v>
      </c>
      <c r="G11" s="91">
        <v>1.1949137208131824</v>
      </c>
      <c r="H11" s="91">
        <v>0.9637709773466967</v>
      </c>
      <c r="I11" s="91">
        <v>1.1355326912120056</v>
      </c>
      <c r="J11" s="91">
        <v>0.39756885319197838</v>
      </c>
      <c r="K11" s="91">
        <v>0.65014766444327388</v>
      </c>
      <c r="L11" s="91">
        <v>0.82872681055953057</v>
      </c>
      <c r="M11" s="91">
        <v>0.65833982734364482</v>
      </c>
      <c r="N11" s="91">
        <v>0.57959673376565968</v>
      </c>
      <c r="O11" s="91">
        <v>0.55780530081144397</v>
      </c>
      <c r="P11" s="91">
        <v>0.3721651039419151</v>
      </c>
      <c r="Q11" s="91">
        <v>0.14053654292022705</v>
      </c>
    </row>
    <row r="12" spans="1:17" x14ac:dyDescent="0.25">
      <c r="A12" s="92" t="s">
        <v>26</v>
      </c>
      <c r="B12" s="91">
        <v>1.5284431736833846</v>
      </c>
      <c r="C12" s="91">
        <v>2.2198823513193764</v>
      </c>
      <c r="D12" s="91">
        <v>2.1575613835084049</v>
      </c>
      <c r="E12" s="91">
        <v>2.3961820287349003</v>
      </c>
      <c r="F12" s="91">
        <v>2.3267418057106815</v>
      </c>
      <c r="G12" s="91">
        <v>1.7923705812197734</v>
      </c>
      <c r="H12" s="91">
        <v>1.7849011970004376</v>
      </c>
      <c r="I12" s="91">
        <v>2.2320958487466815</v>
      </c>
      <c r="J12" s="91">
        <v>1.9505875103204047</v>
      </c>
      <c r="K12" s="91">
        <v>1.2671893253956181</v>
      </c>
      <c r="L12" s="91">
        <v>2.1174949418075624</v>
      </c>
      <c r="M12" s="91">
        <v>2.1554034433523124</v>
      </c>
      <c r="N12" s="91">
        <v>1.6092913927507593</v>
      </c>
      <c r="O12" s="91">
        <v>1.7987267315743218</v>
      </c>
      <c r="P12" s="91">
        <v>1.3651977889028073</v>
      </c>
      <c r="Q12" s="91">
        <v>1.5659592466196195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2.5474052894723078</v>
      </c>
      <c r="C14" s="157">
        <v>3.6998039188656278</v>
      </c>
      <c r="D14" s="157">
        <v>3.5959356391806754</v>
      </c>
      <c r="E14" s="157">
        <v>3.9936367145581677</v>
      </c>
      <c r="F14" s="157">
        <v>3.8779030095178033</v>
      </c>
      <c r="G14" s="157">
        <v>2.9872843020329567</v>
      </c>
      <c r="H14" s="157">
        <v>3.2009984823209918</v>
      </c>
      <c r="I14" s="157">
        <v>4.0726909558635853</v>
      </c>
      <c r="J14" s="157">
        <v>4.1538020042222996</v>
      </c>
      <c r="K14" s="157">
        <v>2.3066274281465025</v>
      </c>
      <c r="L14" s="157">
        <v>4.112094720324782</v>
      </c>
      <c r="M14" s="157">
        <v>4.3709348738117511</v>
      </c>
      <c r="N14" s="157">
        <v>3.1754165159861119</v>
      </c>
      <c r="O14" s="157">
        <v>3.6392237395286409</v>
      </c>
      <c r="P14" s="157">
        <v>2.8132964034979686</v>
      </c>
      <c r="Q14" s="157">
        <v>3.5133683658588857</v>
      </c>
    </row>
    <row r="15" spans="1:17" x14ac:dyDescent="0.25">
      <c r="A15" s="232" t="s">
        <v>185</v>
      </c>
      <c r="B15" s="246">
        <v>1772.523237512323</v>
      </c>
      <c r="C15" s="246">
        <v>1384.16363</v>
      </c>
      <c r="D15" s="246">
        <v>1493.6024300000001</v>
      </c>
      <c r="E15" s="246">
        <v>1687.7237899999998</v>
      </c>
      <c r="F15" s="246">
        <v>1906.7999099999997</v>
      </c>
      <c r="G15" s="246">
        <v>1839.8877018329392</v>
      </c>
      <c r="H15" s="246">
        <v>1498.6237099999998</v>
      </c>
      <c r="I15" s="246">
        <v>1835.8555099999999</v>
      </c>
      <c r="J15" s="246">
        <v>1506.4678400000003</v>
      </c>
      <c r="K15" s="246">
        <v>1038.4912899999999</v>
      </c>
      <c r="L15" s="246">
        <v>1330.6105643637527</v>
      </c>
      <c r="M15" s="246">
        <v>1382.965208649616</v>
      </c>
      <c r="N15" s="246">
        <v>1019.2987829518512</v>
      </c>
      <c r="O15" s="246">
        <v>1111.8497402055709</v>
      </c>
      <c r="P15" s="246">
        <v>1249.0368513213687</v>
      </c>
      <c r="Q15" s="246">
        <v>1098.4102930770944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28.565932462847059</v>
      </c>
      <c r="C18" s="244">
        <v>28.600180000000137</v>
      </c>
      <c r="D18" s="244">
        <v>35.201369999999997</v>
      </c>
      <c r="E18" s="244">
        <v>17.59985000000006</v>
      </c>
      <c r="F18" s="244">
        <v>48.599109999999882</v>
      </c>
      <c r="G18" s="244">
        <v>27.109677323686924</v>
      </c>
      <c r="H18" s="244">
        <v>73.408000000000015</v>
      </c>
      <c r="I18" s="244">
        <v>106.59109999999998</v>
      </c>
      <c r="J18" s="244">
        <v>134.02125999999987</v>
      </c>
      <c r="K18" s="244">
        <v>40.694810000000075</v>
      </c>
      <c r="L18" s="244">
        <v>61.526777223218232</v>
      </c>
      <c r="M18" s="244">
        <v>93.388662236495975</v>
      </c>
      <c r="N18" s="244">
        <v>12.085636873698377</v>
      </c>
      <c r="O18" s="244">
        <v>291.1525770595938</v>
      </c>
      <c r="P18" s="244">
        <v>494.40856870294783</v>
      </c>
      <c r="Q18" s="244">
        <v>354.87794634937245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213.04996623026727</v>
      </c>
      <c r="C20" s="244">
        <v>182.47411999999986</v>
      </c>
      <c r="D20" s="244">
        <v>174.82219000000009</v>
      </c>
      <c r="E20" s="244">
        <v>249.3738699999999</v>
      </c>
      <c r="F20" s="244">
        <v>248.4</v>
      </c>
      <c r="G20" s="244">
        <v>218.78284131078601</v>
      </c>
      <c r="H20" s="244">
        <v>160.5</v>
      </c>
      <c r="I20" s="244">
        <v>150.97163999999998</v>
      </c>
      <c r="J20" s="244">
        <v>179.63815999999997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92.194411560704793</v>
      </c>
      <c r="C21" s="244">
        <v>96.892000000000053</v>
      </c>
      <c r="D21" s="244">
        <v>91.896130000000085</v>
      </c>
      <c r="E21" s="244">
        <v>76.560449999999946</v>
      </c>
      <c r="F21" s="244">
        <v>125.20669999999996</v>
      </c>
      <c r="G21" s="244">
        <v>126.54466474598325</v>
      </c>
      <c r="H21" s="244">
        <v>111.20892000000003</v>
      </c>
      <c r="I21" s="244">
        <v>89.199669999999969</v>
      </c>
      <c r="J21" s="244">
        <v>72.498800000000301</v>
      </c>
      <c r="K21" s="244">
        <v>41.500569999999925</v>
      </c>
      <c r="L21" s="244">
        <v>37.403267411865954</v>
      </c>
      <c r="M21" s="244">
        <v>44.234260055412278</v>
      </c>
      <c r="N21" s="244">
        <v>34.059424859080991</v>
      </c>
      <c r="O21" s="244">
        <v>26.201383895246295</v>
      </c>
      <c r="P21" s="244">
        <v>25.293713215555954</v>
      </c>
      <c r="Q21" s="244">
        <v>48.870845154658355</v>
      </c>
    </row>
    <row r="22" spans="1:17" x14ac:dyDescent="0.25">
      <c r="A22" s="245" t="s">
        <v>67</v>
      </c>
      <c r="B22" s="244">
        <v>1438.7129272585039</v>
      </c>
      <c r="C22" s="244">
        <v>1076.19733</v>
      </c>
      <c r="D22" s="244">
        <v>1191.68274</v>
      </c>
      <c r="E22" s="244">
        <v>1344.1896199999999</v>
      </c>
      <c r="F22" s="244">
        <v>1484.5941</v>
      </c>
      <c r="G22" s="244">
        <v>1467.450518452483</v>
      </c>
      <c r="H22" s="244">
        <v>1153.5067899999999</v>
      </c>
      <c r="I22" s="244">
        <v>1489.0930999999998</v>
      </c>
      <c r="J22" s="244">
        <v>1120.30962</v>
      </c>
      <c r="K22" s="244">
        <v>956.29590999999994</v>
      </c>
      <c r="L22" s="244">
        <v>1231.6805197286685</v>
      </c>
      <c r="M22" s="244">
        <v>1245.3422863577077</v>
      </c>
      <c r="N22" s="244">
        <v>973.15372121907183</v>
      </c>
      <c r="O22" s="244">
        <v>794.49577925073083</v>
      </c>
      <c r="P22" s="244">
        <v>729.33456940286487</v>
      </c>
      <c r="Q22" s="244">
        <v>694.66150157306356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162.20141462480962</v>
      </c>
      <c r="C24" s="206">
        <v>235.57830862427542</v>
      </c>
      <c r="D24" s="206">
        <v>228.96468417701104</v>
      </c>
      <c r="E24" s="206">
        <v>254.28757931687312</v>
      </c>
      <c r="F24" s="206">
        <v>246.91844541623411</v>
      </c>
      <c r="G24" s="206">
        <v>190.20991346712825</v>
      </c>
      <c r="H24" s="206">
        <v>189.41724763066617</v>
      </c>
      <c r="I24" s="206">
        <v>236.87442914372613</v>
      </c>
      <c r="J24" s="206">
        <v>207.00020711989811</v>
      </c>
      <c r="K24" s="206">
        <v>134.47663918135621</v>
      </c>
      <c r="L24" s="206">
        <v>224.71275408582054</v>
      </c>
      <c r="M24" s="206">
        <v>228.73567929673771</v>
      </c>
      <c r="N24" s="206">
        <v>170.7811876437973</v>
      </c>
      <c r="O24" s="206">
        <v>190.88444072259119</v>
      </c>
      <c r="P24" s="206">
        <v>144.87749130316573</v>
      </c>
      <c r="Q24" s="206">
        <v>166.18269453511223</v>
      </c>
    </row>
    <row r="25" spans="1:17" x14ac:dyDescent="0.25">
      <c r="A25" s="88" t="s">
        <v>33</v>
      </c>
      <c r="B25" s="87">
        <v>13.167992505820944</v>
      </c>
      <c r="C25" s="87">
        <v>11.934669174442536</v>
      </c>
      <c r="D25" s="87">
        <v>12.995437992009528</v>
      </c>
      <c r="E25" s="87">
        <v>13.639416885241673</v>
      </c>
      <c r="F25" s="87">
        <v>14.024522459013296</v>
      </c>
      <c r="G25" s="87">
        <v>15.074077266321844</v>
      </c>
      <c r="H25" s="87">
        <v>18.860471967214597</v>
      </c>
      <c r="I25" s="87">
        <v>12.874835562878268</v>
      </c>
      <c r="J25" s="87">
        <v>13.878753770491802</v>
      </c>
      <c r="K25" s="87">
        <v>0.95161609602560993</v>
      </c>
      <c r="L25" s="87">
        <v>11.679026920773591</v>
      </c>
      <c r="M25" s="87">
        <v>11.789617053210451</v>
      </c>
      <c r="N25" s="87">
        <v>12.17144985217011</v>
      </c>
      <c r="O25" s="87">
        <v>12.33644362873101</v>
      </c>
      <c r="P25" s="87">
        <v>4.4819120631563827</v>
      </c>
      <c r="Q25" s="87">
        <v>4.5396057999641775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1.2222746366209219E-14</v>
      </c>
      <c r="Q27" s="87">
        <v>0</v>
      </c>
    </row>
    <row r="28" spans="1:17" x14ac:dyDescent="0.25">
      <c r="A28" s="88" t="s">
        <v>125</v>
      </c>
      <c r="B28" s="87">
        <v>2.3718776987268715</v>
      </c>
      <c r="C28" s="87">
        <v>0</v>
      </c>
      <c r="D28" s="87">
        <v>0</v>
      </c>
      <c r="E28" s="87">
        <v>2.3909963760222754</v>
      </c>
      <c r="F28" s="87">
        <v>3.4132692939758713</v>
      </c>
      <c r="G28" s="87">
        <v>8.0118682488445945</v>
      </c>
      <c r="H28" s="87">
        <v>1.0559116520377145</v>
      </c>
      <c r="I28" s="87">
        <v>0</v>
      </c>
      <c r="J28" s="87">
        <v>0.22409633596976217</v>
      </c>
      <c r="K28" s="87">
        <v>0</v>
      </c>
      <c r="L28" s="87">
        <v>0.31145089338547643</v>
      </c>
      <c r="M28" s="87">
        <v>0.66252848561235123</v>
      </c>
      <c r="N28" s="87">
        <v>0.61420342731531918</v>
      </c>
      <c r="O28" s="87">
        <v>0.85499183833440717</v>
      </c>
      <c r="P28" s="87">
        <v>2.0391630773904708</v>
      </c>
      <c r="Q28" s="87">
        <v>1.6394958238634205</v>
      </c>
    </row>
    <row r="29" spans="1:17" x14ac:dyDescent="0.25">
      <c r="A29" s="88" t="s">
        <v>29</v>
      </c>
      <c r="B29" s="87">
        <v>53.548262658911696</v>
      </c>
      <c r="C29" s="87">
        <v>141.5790983022919</v>
      </c>
      <c r="D29" s="87">
        <v>114.87372069563257</v>
      </c>
      <c r="E29" s="87">
        <v>107.96597252459014</v>
      </c>
      <c r="F29" s="87">
        <v>94.734598188524586</v>
      </c>
      <c r="G29" s="87">
        <v>10.53406000633572</v>
      </c>
      <c r="H29" s="87">
        <v>7.8998983360655712</v>
      </c>
      <c r="I29" s="87">
        <v>77.879537295268563</v>
      </c>
      <c r="J29" s="87">
        <v>31.611005491803279</v>
      </c>
      <c r="K29" s="87">
        <v>0</v>
      </c>
      <c r="L29" s="87">
        <v>43.89385813314891</v>
      </c>
      <c r="M29" s="87">
        <v>21.947078400201047</v>
      </c>
      <c r="N29" s="87">
        <v>7.9006628078193595</v>
      </c>
      <c r="O29" s="87">
        <v>7.0234030502218445</v>
      </c>
      <c r="P29" s="87">
        <v>4.6202131870064811</v>
      </c>
      <c r="Q29" s="87">
        <v>3.6966247923170816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12.208453408199688</v>
      </c>
      <c r="C31" s="87">
        <v>0</v>
      </c>
      <c r="D31" s="87">
        <v>0</v>
      </c>
      <c r="E31" s="87">
        <v>6.2780373894814039</v>
      </c>
      <c r="F31" s="87">
        <v>7.9552113954989796</v>
      </c>
      <c r="G31" s="87">
        <v>22.22055130398412</v>
      </c>
      <c r="H31" s="87">
        <v>20.463879048113586</v>
      </c>
      <c r="I31" s="87">
        <v>0</v>
      </c>
      <c r="J31" s="87">
        <v>16.998451599669412</v>
      </c>
      <c r="K31" s="87">
        <v>0</v>
      </c>
      <c r="L31" s="87">
        <v>22.974641155194536</v>
      </c>
      <c r="M31" s="87">
        <v>58.250452382185181</v>
      </c>
      <c r="N31" s="87">
        <v>51.493367514416818</v>
      </c>
      <c r="O31" s="87">
        <v>68.530097915754993</v>
      </c>
      <c r="P31" s="87">
        <v>96.404205208488861</v>
      </c>
      <c r="Q31" s="87">
        <v>125.02532584741546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31.440608802863515</v>
      </c>
      <c r="C33" s="87">
        <v>31.829494098360652</v>
      </c>
      <c r="D33" s="87">
        <v>32.297741311475413</v>
      </c>
      <c r="E33" s="87">
        <v>32.698409344262288</v>
      </c>
      <c r="F33" s="87">
        <v>33.366492459016392</v>
      </c>
      <c r="G33" s="87">
        <v>34.096324951454235</v>
      </c>
      <c r="H33" s="87">
        <v>34.527138524590164</v>
      </c>
      <c r="I33" s="87">
        <v>35.491817540983604</v>
      </c>
      <c r="J33" s="87">
        <v>35.312012622950817</v>
      </c>
      <c r="K33" s="87">
        <v>38.103302622950821</v>
      </c>
      <c r="L33" s="87">
        <v>41.790953695048636</v>
      </c>
      <c r="M33" s="87">
        <v>41.954514861125908</v>
      </c>
      <c r="N33" s="87">
        <v>1.9174314998801574</v>
      </c>
      <c r="O33" s="87">
        <v>2.4950651884386352</v>
      </c>
      <c r="P33" s="87">
        <v>1.6864093551754828</v>
      </c>
      <c r="Q33" s="87">
        <v>1.8944823209953294</v>
      </c>
    </row>
    <row r="34" spans="1:17" x14ac:dyDescent="0.25">
      <c r="A34" s="88" t="s">
        <v>22</v>
      </c>
      <c r="B34" s="87">
        <v>49.46421955028692</v>
      </c>
      <c r="C34" s="87">
        <v>50.235047049180338</v>
      </c>
      <c r="D34" s="87">
        <v>68.797784177893533</v>
      </c>
      <c r="E34" s="87">
        <v>91.314746797275362</v>
      </c>
      <c r="F34" s="87">
        <v>93.424351620204988</v>
      </c>
      <c r="G34" s="87">
        <v>100.27303169018774</v>
      </c>
      <c r="H34" s="87">
        <v>106.60994810264452</v>
      </c>
      <c r="I34" s="87">
        <v>110.62823874459569</v>
      </c>
      <c r="J34" s="87">
        <v>108.97588729901305</v>
      </c>
      <c r="K34" s="87">
        <v>95.421720462379767</v>
      </c>
      <c r="L34" s="87">
        <v>104.06282328826939</v>
      </c>
      <c r="M34" s="87">
        <v>94.131488114402785</v>
      </c>
      <c r="N34" s="87">
        <v>96.684072542195537</v>
      </c>
      <c r="O34" s="87">
        <v>99.644439101110322</v>
      </c>
      <c r="P34" s="87">
        <v>35.645588411948019</v>
      </c>
      <c r="Q34" s="87">
        <v>29.387159950556757</v>
      </c>
    </row>
    <row r="35" spans="1:17" x14ac:dyDescent="0.25">
      <c r="A35" s="156" t="s">
        <v>181</v>
      </c>
      <c r="B35" s="204">
        <v>24.742588671581057</v>
      </c>
      <c r="C35" s="204">
        <v>35.935674196923259</v>
      </c>
      <c r="D35" s="204">
        <v>34.926816230391402</v>
      </c>
      <c r="E35" s="204">
        <v>38.789630743251728</v>
      </c>
      <c r="F35" s="204">
        <v>37.665525571967805</v>
      </c>
      <c r="G35" s="204">
        <v>29.015071545833035</v>
      </c>
      <c r="H35" s="204">
        <v>28.894156418237124</v>
      </c>
      <c r="I35" s="204">
        <v>36.13338749650049</v>
      </c>
      <c r="J35" s="204">
        <v>31.576302781001317</v>
      </c>
      <c r="K35" s="204">
        <v>20.513385637833935</v>
      </c>
      <c r="L35" s="204">
        <v>34.27821672495557</v>
      </c>
      <c r="M35" s="204">
        <v>34.89188328255311</v>
      </c>
      <c r="N35" s="204">
        <v>26.05136760668087</v>
      </c>
      <c r="O35" s="204">
        <v>29.117965533954496</v>
      </c>
      <c r="P35" s="204">
        <v>22.09995630048282</v>
      </c>
      <c r="Q35" s="204">
        <v>25.349902556203478</v>
      </c>
    </row>
    <row r="36" spans="1:17" x14ac:dyDescent="0.25">
      <c r="A36" s="152" t="s">
        <v>190</v>
      </c>
      <c r="B36" s="151">
        <v>5.8775928278433582</v>
      </c>
      <c r="C36" s="151">
        <v>22.983415486357707</v>
      </c>
      <c r="D36" s="151">
        <v>20.082399342623056</v>
      </c>
      <c r="E36" s="151">
        <v>19.445175013514024</v>
      </c>
      <c r="F36" s="151">
        <v>16.660698925329008</v>
      </c>
      <c r="G36" s="151">
        <v>9.1295018718921312</v>
      </c>
      <c r="H36" s="151">
        <v>6.7432565222091796</v>
      </c>
      <c r="I36" s="151">
        <v>16.121652952640872</v>
      </c>
      <c r="J36" s="151">
        <v>11.877001695639715</v>
      </c>
      <c r="K36" s="151">
        <v>17.074020377936062</v>
      </c>
      <c r="L36" s="151">
        <v>21.286039727315444</v>
      </c>
      <c r="M36" s="151">
        <v>22.457076201954578</v>
      </c>
      <c r="N36" s="151">
        <v>16.211655047786955</v>
      </c>
      <c r="O36" s="151">
        <v>15.481409842067343</v>
      </c>
      <c r="P36" s="151">
        <v>5.7021823917682122</v>
      </c>
      <c r="Q36" s="151">
        <v>3.2599283314567842</v>
      </c>
    </row>
    <row r="37" spans="1:17" x14ac:dyDescent="0.25">
      <c r="A37" s="154" t="s">
        <v>33</v>
      </c>
      <c r="B37" s="83">
        <v>0</v>
      </c>
      <c r="C37" s="83">
        <v>0.91578885752343109</v>
      </c>
      <c r="D37" s="83">
        <v>0.23960036366245169</v>
      </c>
      <c r="E37" s="83">
        <v>0</v>
      </c>
      <c r="F37" s="83">
        <v>0</v>
      </c>
      <c r="G37" s="83">
        <v>0</v>
      </c>
      <c r="H37" s="83">
        <v>0</v>
      </c>
      <c r="I37" s="83">
        <v>0.15832021706206273</v>
      </c>
      <c r="J37" s="83">
        <v>0</v>
      </c>
      <c r="K37" s="83">
        <v>1.3926751734781826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0.26767915627915051</v>
      </c>
      <c r="C38" s="208">
        <v>0.30028305277726647</v>
      </c>
      <c r="D38" s="208">
        <v>0.30476134445095127</v>
      </c>
      <c r="E38" s="208">
        <v>0.34691315014651608</v>
      </c>
      <c r="F38" s="208">
        <v>0.70818883214234696</v>
      </c>
      <c r="G38" s="208">
        <v>0.27587059374321121</v>
      </c>
      <c r="H38" s="208">
        <v>0.85735381829085244</v>
      </c>
      <c r="I38" s="208">
        <v>1.2071957946856988</v>
      </c>
      <c r="J38" s="208">
        <v>1.7767443220866423</v>
      </c>
      <c r="K38" s="208">
        <v>0</v>
      </c>
      <c r="L38" s="208">
        <v>0.26157650371352065</v>
      </c>
      <c r="M38" s="208">
        <v>3.0193085895547584</v>
      </c>
      <c r="N38" s="208">
        <v>0.82325912305646198</v>
      </c>
      <c r="O38" s="208">
        <v>0.52077428448262197</v>
      </c>
      <c r="P38" s="208">
        <v>0.5160713155746538</v>
      </c>
      <c r="Q38" s="208">
        <v>0.67549952999269747</v>
      </c>
    </row>
    <row r="39" spans="1:17" x14ac:dyDescent="0.25">
      <c r="A39" s="154" t="s">
        <v>125</v>
      </c>
      <c r="B39" s="208">
        <v>0.89620976991679235</v>
      </c>
      <c r="C39" s="208">
        <v>2.0387471569678697</v>
      </c>
      <c r="D39" s="208">
        <v>6.6536317419116688</v>
      </c>
      <c r="E39" s="208">
        <v>6.4957679292058197</v>
      </c>
      <c r="F39" s="208">
        <v>5.9626537127833998</v>
      </c>
      <c r="G39" s="208">
        <v>2.8048968150564266</v>
      </c>
      <c r="H39" s="208">
        <v>0</v>
      </c>
      <c r="I39" s="208">
        <v>6.6651463134695169E-18</v>
      </c>
      <c r="J39" s="208">
        <v>1.494450841821817E-17</v>
      </c>
      <c r="K39" s="208">
        <v>2.3284435906162931E-17</v>
      </c>
      <c r="L39" s="208">
        <v>1.3216719296277641E-17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10.479295534768063</v>
      </c>
      <c r="D40" s="208">
        <v>1.3047741108878637</v>
      </c>
      <c r="E40" s="208">
        <v>0</v>
      </c>
      <c r="F40" s="208">
        <v>0</v>
      </c>
      <c r="G40" s="208">
        <v>0</v>
      </c>
      <c r="H40" s="208">
        <v>0</v>
      </c>
      <c r="I40" s="208">
        <v>0.38076596904998067</v>
      </c>
      <c r="J40" s="208">
        <v>0</v>
      </c>
      <c r="K40" s="208">
        <v>4.3611119948107948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4.7137039016474152</v>
      </c>
      <c r="C41" s="208">
        <v>9.2493008843210749</v>
      </c>
      <c r="D41" s="208">
        <v>11.579631781710118</v>
      </c>
      <c r="E41" s="208">
        <v>12.602493934161689</v>
      </c>
      <c r="F41" s="208">
        <v>9.9898563804032623</v>
      </c>
      <c r="G41" s="208">
        <v>6.0487344630924929</v>
      </c>
      <c r="H41" s="208">
        <v>5.8859027039183269</v>
      </c>
      <c r="I41" s="208">
        <v>14.375370971843129</v>
      </c>
      <c r="J41" s="208">
        <v>10.100257373553072</v>
      </c>
      <c r="K41" s="208">
        <v>11.320233209647085</v>
      </c>
      <c r="L41" s="208">
        <v>21.024463223601924</v>
      </c>
      <c r="M41" s="208">
        <v>19.437767612399821</v>
      </c>
      <c r="N41" s="208">
        <v>15.388395924730492</v>
      </c>
      <c r="O41" s="208">
        <v>14.960635557584721</v>
      </c>
      <c r="P41" s="208">
        <v>5.1861110761935585</v>
      </c>
      <c r="Q41" s="208">
        <v>2.5844288014640866</v>
      </c>
    </row>
    <row r="42" spans="1:17" x14ac:dyDescent="0.25">
      <c r="A42" s="152" t="s">
        <v>189</v>
      </c>
      <c r="B42" s="151">
        <v>18.864995843737699</v>
      </c>
      <c r="C42" s="151">
        <v>12.952258710565555</v>
      </c>
      <c r="D42" s="151">
        <v>14.844416887768345</v>
      </c>
      <c r="E42" s="151">
        <v>19.344455729737703</v>
      </c>
      <c r="F42" s="151">
        <v>21.004826646638801</v>
      </c>
      <c r="G42" s="151">
        <v>19.885569673940903</v>
      </c>
      <c r="H42" s="151">
        <v>22.150899896027944</v>
      </c>
      <c r="I42" s="151">
        <v>20.011734543859617</v>
      </c>
      <c r="J42" s="151">
        <v>19.699301085361601</v>
      </c>
      <c r="K42" s="151">
        <v>3.4393652598978726</v>
      </c>
      <c r="L42" s="151">
        <v>12.992176997640122</v>
      </c>
      <c r="M42" s="151">
        <v>12.434807080598532</v>
      </c>
      <c r="N42" s="151">
        <v>9.8397125588939129</v>
      </c>
      <c r="O42" s="151">
        <v>13.636555691887152</v>
      </c>
      <c r="P42" s="151">
        <v>16.397773908714608</v>
      </c>
      <c r="Q42" s="151">
        <v>22.089974224746694</v>
      </c>
    </row>
    <row r="43" spans="1:17" x14ac:dyDescent="0.25">
      <c r="A43" s="156" t="s">
        <v>180</v>
      </c>
      <c r="B43" s="155">
        <v>17.869647373919697</v>
      </c>
      <c r="C43" s="155">
        <v>25.953542475555789</v>
      </c>
      <c r="D43" s="155">
        <v>25.224922833060536</v>
      </c>
      <c r="E43" s="155">
        <v>28.014733314570798</v>
      </c>
      <c r="F43" s="155">
        <v>27.202879579754608</v>
      </c>
      <c r="G43" s="155">
        <v>20.955329449768364</v>
      </c>
      <c r="H43" s="155">
        <v>20.868001857615766</v>
      </c>
      <c r="I43" s="155">
        <v>26.096335414139325</v>
      </c>
      <c r="J43" s="155">
        <v>22.805107564056584</v>
      </c>
      <c r="K43" s="155">
        <v>14.815222960657872</v>
      </c>
      <c r="L43" s="155">
        <v>24.756489856912431</v>
      </c>
      <c r="M43" s="155">
        <v>25.199693481843994</v>
      </c>
      <c r="N43" s="155">
        <v>18.814876604825137</v>
      </c>
      <c r="O43" s="155">
        <v>21.029641774522744</v>
      </c>
      <c r="P43" s="155">
        <v>15.961079550348753</v>
      </c>
      <c r="Q43" s="155">
        <v>18.308262957258112</v>
      </c>
    </row>
    <row r="44" spans="1:17" x14ac:dyDescent="0.25">
      <c r="A44" s="152" t="s">
        <v>193</v>
      </c>
      <c r="B44" s="151">
        <v>2.9387964139216871</v>
      </c>
      <c r="C44" s="151">
        <v>11.491707743178887</v>
      </c>
      <c r="D44" s="151">
        <v>10.04119967131156</v>
      </c>
      <c r="E44" s="151">
        <v>9.7225875067570389</v>
      </c>
      <c r="F44" s="151">
        <v>8.3303494626645218</v>
      </c>
      <c r="G44" s="151">
        <v>4.5647509359460781</v>
      </c>
      <c r="H44" s="151">
        <v>3.3716282611046022</v>
      </c>
      <c r="I44" s="151">
        <v>8.0608264763204627</v>
      </c>
      <c r="J44" s="151">
        <v>5.9385008478198769</v>
      </c>
      <c r="K44" s="151">
        <v>8.5370101889680559</v>
      </c>
      <c r="L44" s="151">
        <v>10.643019863657756</v>
      </c>
      <c r="M44" s="151">
        <v>11.228538100977321</v>
      </c>
      <c r="N44" s="151">
        <v>8.1058275238935025</v>
      </c>
      <c r="O44" s="151">
        <v>7.7407049210336956</v>
      </c>
      <c r="P44" s="151">
        <v>2.8510911958841221</v>
      </c>
      <c r="Q44" s="151">
        <v>1.6299641657283974</v>
      </c>
    </row>
    <row r="45" spans="1:17" x14ac:dyDescent="0.25">
      <c r="A45" s="152" t="s">
        <v>187</v>
      </c>
      <c r="B45" s="151">
        <v>5.4983530381291343</v>
      </c>
      <c r="C45" s="151">
        <v>7.9857053770941082</v>
      </c>
      <c r="D45" s="151">
        <v>7.761514717864781</v>
      </c>
      <c r="E45" s="151">
        <v>8.6199179429448822</v>
      </c>
      <c r="F45" s="151">
        <v>8.370116793770654</v>
      </c>
      <c r="G45" s="151">
        <v>6.4477936768518056</v>
      </c>
      <c r="H45" s="151">
        <v>6.4209236484971628</v>
      </c>
      <c r="I45" s="151">
        <v>8.0296416658890291</v>
      </c>
      <c r="J45" s="151">
        <v>7.0169561735558821</v>
      </c>
      <c r="K45" s="151">
        <v>4.5585301417408752</v>
      </c>
      <c r="L45" s="151">
        <v>7.6173814944345954</v>
      </c>
      <c r="M45" s="151">
        <v>7.7537518405673929</v>
      </c>
      <c r="N45" s="151">
        <v>5.7891928014846679</v>
      </c>
      <c r="O45" s="151">
        <v>6.4706590075454544</v>
      </c>
      <c r="P45" s="151">
        <v>4.9111014001073015</v>
      </c>
      <c r="Q45" s="151">
        <v>5.6333116791563356</v>
      </c>
    </row>
    <row r="46" spans="1:17" x14ac:dyDescent="0.25">
      <c r="A46" s="150" t="s">
        <v>33</v>
      </c>
      <c r="B46" s="87">
        <v>0.44637262731596294</v>
      </c>
      <c r="C46" s="87">
        <v>0.40456505676076482</v>
      </c>
      <c r="D46" s="87">
        <v>0.44052332176303466</v>
      </c>
      <c r="E46" s="87">
        <v>0.46235311475395591</v>
      </c>
      <c r="F46" s="87">
        <v>0.47540754098350213</v>
      </c>
      <c r="G46" s="87">
        <v>0.51098567004480877</v>
      </c>
      <c r="H46" s="87">
        <v>0.63933803278693802</v>
      </c>
      <c r="I46" s="87">
        <v>0.43643510382638162</v>
      </c>
      <c r="J46" s="87">
        <v>0.47046622950819739</v>
      </c>
      <c r="K46" s="87">
        <v>3.2258172746630787E-2</v>
      </c>
      <c r="L46" s="87">
        <v>0.39589921765334068</v>
      </c>
      <c r="M46" s="87">
        <v>0.39964803570205021</v>
      </c>
      <c r="N46" s="87">
        <v>0.41259152041254765</v>
      </c>
      <c r="O46" s="87">
        <v>0.41818452978749221</v>
      </c>
      <c r="P46" s="87">
        <v>0.15192922247987717</v>
      </c>
      <c r="Q46" s="87">
        <v>0.1538849423716675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4.1433038529522695E-16</v>
      </c>
      <c r="Q48" s="87">
        <v>0</v>
      </c>
    </row>
    <row r="49" spans="1:17" x14ac:dyDescent="0.25">
      <c r="A49" s="150" t="s">
        <v>125</v>
      </c>
      <c r="B49" s="87">
        <v>8.0402633855148231E-2</v>
      </c>
      <c r="C49" s="87">
        <v>0</v>
      </c>
      <c r="D49" s="87">
        <v>0</v>
      </c>
      <c r="E49" s="87">
        <v>8.1050724610924885E-2</v>
      </c>
      <c r="F49" s="87">
        <v>0.11570404386358879</v>
      </c>
      <c r="G49" s="87">
        <v>0.27158875419812212</v>
      </c>
      <c r="H49" s="87">
        <v>3.5793615323312267E-2</v>
      </c>
      <c r="I49" s="87">
        <v>0</v>
      </c>
      <c r="J49" s="87">
        <v>7.5964859650766992E-3</v>
      </c>
      <c r="K49" s="87">
        <v>0</v>
      </c>
      <c r="L49" s="87">
        <v>1.0557657402897547E-2</v>
      </c>
      <c r="M49" s="87">
        <v>2.2458592732622185E-2</v>
      </c>
      <c r="N49" s="87">
        <v>2.0820455163231166E-2</v>
      </c>
      <c r="O49" s="87">
        <v>2.8982774180827398E-2</v>
      </c>
      <c r="P49" s="87">
        <v>6.9124172114931159E-2</v>
      </c>
      <c r="Q49" s="87">
        <v>5.5576129622488812E-2</v>
      </c>
    </row>
    <row r="50" spans="1:17" x14ac:dyDescent="0.25">
      <c r="A50" s="150" t="s">
        <v>29</v>
      </c>
      <c r="B50" s="87">
        <v>1.8151953443698901</v>
      </c>
      <c r="C50" s="87">
        <v>4.7992914678743261</v>
      </c>
      <c r="D50" s="87">
        <v>3.8940244303604317</v>
      </c>
      <c r="E50" s="87">
        <v>3.6598634754098498</v>
      </c>
      <c r="F50" s="87">
        <v>3.2113423114754056</v>
      </c>
      <c r="G50" s="87">
        <v>0.35708677987578596</v>
      </c>
      <c r="H50" s="87">
        <v>0.26779316393442709</v>
      </c>
      <c r="I50" s="87">
        <v>2.6399843150938551</v>
      </c>
      <c r="J50" s="87">
        <v>1.0715595081967244</v>
      </c>
      <c r="K50" s="87">
        <v>0</v>
      </c>
      <c r="L50" s="87">
        <v>1.4879273943440268</v>
      </c>
      <c r="M50" s="87">
        <v>0.74396875932885109</v>
      </c>
      <c r="N50" s="87">
        <v>0.2678190782311658</v>
      </c>
      <c r="O50" s="87">
        <v>0.23808145932955327</v>
      </c>
      <c r="P50" s="87">
        <v>0.15661739616971104</v>
      </c>
      <c r="Q50" s="87">
        <v>0.12530931499379916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0.4138458782440555</v>
      </c>
      <c r="C52" s="87">
        <v>0</v>
      </c>
      <c r="D52" s="87">
        <v>0</v>
      </c>
      <c r="E52" s="87">
        <v>0.21281482676208263</v>
      </c>
      <c r="F52" s="87">
        <v>0.2696681828982701</v>
      </c>
      <c r="G52" s="87">
        <v>0.75323902725370218</v>
      </c>
      <c r="H52" s="87">
        <v>0.69369081519029407</v>
      </c>
      <c r="I52" s="87">
        <v>0</v>
      </c>
      <c r="J52" s="87">
        <v>0.57621869829387862</v>
      </c>
      <c r="K52" s="87">
        <v>0</v>
      </c>
      <c r="L52" s="87">
        <v>0.77880139509133883</v>
      </c>
      <c r="M52" s="87">
        <v>1.9745916061757711</v>
      </c>
      <c r="N52" s="87">
        <v>1.7455378818446405</v>
      </c>
      <c r="O52" s="87">
        <v>2.3230541666357567</v>
      </c>
      <c r="P52" s="87">
        <v>3.2679391596097815</v>
      </c>
      <c r="Q52" s="87">
        <v>4.2381466388954294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1.0657833492496067</v>
      </c>
      <c r="C54" s="87">
        <v>1.0789659016393465</v>
      </c>
      <c r="D54" s="87">
        <v>1.0948386885245895</v>
      </c>
      <c r="E54" s="87">
        <v>1.1084206557377101</v>
      </c>
      <c r="F54" s="87">
        <v>1.131067540983608</v>
      </c>
      <c r="G54" s="87">
        <v>1.1558076254730238</v>
      </c>
      <c r="H54" s="87">
        <v>1.1704114754098356</v>
      </c>
      <c r="I54" s="87">
        <v>1.2031124590163955</v>
      </c>
      <c r="J54" s="87">
        <v>1.1970173770491854</v>
      </c>
      <c r="K54" s="87">
        <v>1.2916373770491774</v>
      </c>
      <c r="L54" s="87">
        <v>1.416642498137243</v>
      </c>
      <c r="M54" s="87">
        <v>1.4221869444449453</v>
      </c>
      <c r="N54" s="87">
        <v>6.4997677962039146E-2</v>
      </c>
      <c r="O54" s="87">
        <v>8.4578480964021541E-2</v>
      </c>
      <c r="P54" s="87">
        <v>5.7166418819507792E-2</v>
      </c>
      <c r="Q54" s="87">
        <v>6.4219739694757028E-2</v>
      </c>
    </row>
    <row r="55" spans="1:17" x14ac:dyDescent="0.25">
      <c r="A55" s="150" t="s">
        <v>22</v>
      </c>
      <c r="B55" s="87">
        <v>1.6767532050944709</v>
      </c>
      <c r="C55" s="87">
        <v>1.7028829508196708</v>
      </c>
      <c r="D55" s="87">
        <v>2.3321282772167251</v>
      </c>
      <c r="E55" s="87">
        <v>3.0954151456703585</v>
      </c>
      <c r="F55" s="87">
        <v>3.166927173566279</v>
      </c>
      <c r="G55" s="87">
        <v>3.3990858200063627</v>
      </c>
      <c r="H55" s="87">
        <v>3.6138965458523558</v>
      </c>
      <c r="I55" s="87">
        <v>3.7501097879523968</v>
      </c>
      <c r="J55" s="87">
        <v>3.6940978745428197</v>
      </c>
      <c r="K55" s="87">
        <v>3.234634591945067</v>
      </c>
      <c r="L55" s="87">
        <v>3.5275533318057484</v>
      </c>
      <c r="M55" s="87">
        <v>3.1908979021831527</v>
      </c>
      <c r="N55" s="87">
        <v>3.2774261878710433</v>
      </c>
      <c r="O55" s="87">
        <v>3.3777775966478032</v>
      </c>
      <c r="P55" s="87">
        <v>1.2083250309134925</v>
      </c>
      <c r="Q55" s="87">
        <v>0.99617491357819432</v>
      </c>
    </row>
    <row r="56" spans="1:17" x14ac:dyDescent="0.25">
      <c r="A56" s="152" t="s">
        <v>186</v>
      </c>
      <c r="B56" s="151">
        <v>9.432497921868876</v>
      </c>
      <c r="C56" s="151">
        <v>6.4761293552827945</v>
      </c>
      <c r="D56" s="151">
        <v>7.4222084438841938</v>
      </c>
      <c r="E56" s="151">
        <v>9.6722278648688782</v>
      </c>
      <c r="F56" s="151">
        <v>10.502413323319431</v>
      </c>
      <c r="G56" s="151">
        <v>9.9427848369704801</v>
      </c>
      <c r="H56" s="151">
        <v>11.075449948014002</v>
      </c>
      <c r="I56" s="151">
        <v>10.005867271929835</v>
      </c>
      <c r="J56" s="151">
        <v>9.849650542680827</v>
      </c>
      <c r="K56" s="151">
        <v>1.7196826299489401</v>
      </c>
      <c r="L56" s="151">
        <v>6.4960884988200789</v>
      </c>
      <c r="M56" s="151">
        <v>6.2174035402992818</v>
      </c>
      <c r="N56" s="151">
        <v>4.9198562794469689</v>
      </c>
      <c r="O56" s="151">
        <v>6.8182778459435953</v>
      </c>
      <c r="P56" s="151">
        <v>8.1988869543573291</v>
      </c>
      <c r="Q56" s="151">
        <v>11.044987112373379</v>
      </c>
    </row>
    <row r="57" spans="1:17" x14ac:dyDescent="0.25">
      <c r="A57" s="243" t="s">
        <v>179</v>
      </c>
      <c r="B57" s="242">
        <v>12.37129433579056</v>
      </c>
      <c r="C57" s="242">
        <v>17.967837098461683</v>
      </c>
      <c r="D57" s="242">
        <v>17.463408115195755</v>
      </c>
      <c r="E57" s="242">
        <v>19.394815371625917</v>
      </c>
      <c r="F57" s="242">
        <v>18.832762785983952</v>
      </c>
      <c r="G57" s="242">
        <v>14.507535772916556</v>
      </c>
      <c r="H57" s="242">
        <v>14.447078209118601</v>
      </c>
      <c r="I57" s="242">
        <v>18.066693748250295</v>
      </c>
      <c r="J57" s="242">
        <v>15.788151390500701</v>
      </c>
      <c r="K57" s="242">
        <v>10.256692818916994</v>
      </c>
      <c r="L57" s="242">
        <v>17.139108362477831</v>
      </c>
      <c r="M57" s="242">
        <v>17.445941641276605</v>
      </c>
      <c r="N57" s="242">
        <v>13.02568380334047</v>
      </c>
      <c r="O57" s="242">
        <v>14.558982766977289</v>
      </c>
      <c r="P57" s="242">
        <v>11.049978150241449</v>
      </c>
      <c r="Q57" s="242">
        <v>12.674951278101776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154.60487629534418</v>
      </c>
      <c r="C60" s="96">
        <v>192.65249267506283</v>
      </c>
      <c r="D60" s="96">
        <v>183.05342265895786</v>
      </c>
      <c r="E60" s="96">
        <v>169.04652491208986</v>
      </c>
      <c r="F60" s="96">
        <v>170.10577801343609</v>
      </c>
      <c r="G60" s="96">
        <v>179.30751096814481</v>
      </c>
      <c r="H60" s="96">
        <v>172.8199989546934</v>
      </c>
      <c r="I60" s="96">
        <v>192.22735772675833</v>
      </c>
      <c r="J60" s="96">
        <v>172.20744339899505</v>
      </c>
      <c r="K60" s="96">
        <v>309.00531113905015</v>
      </c>
      <c r="L60" s="96">
        <v>220.82525664879947</v>
      </c>
      <c r="M60" s="96">
        <v>210.97095934875267</v>
      </c>
      <c r="N60" s="96">
        <v>227.43477337130824</v>
      </c>
      <c r="O60" s="96">
        <v>188.14256092470401</v>
      </c>
      <c r="P60" s="96">
        <v>144.43706609996758</v>
      </c>
      <c r="Q60" s="96">
        <v>114.55352590599895</v>
      </c>
    </row>
    <row r="61" spans="1:17" x14ac:dyDescent="0.25">
      <c r="A61" s="132" t="s">
        <v>83</v>
      </c>
      <c r="B61" s="160">
        <v>1.529250328931657</v>
      </c>
      <c r="C61" s="160">
        <v>1.9055924680540988</v>
      </c>
      <c r="D61" s="160">
        <v>1.8106447449853629</v>
      </c>
      <c r="E61" s="160">
        <v>1.6720976726033059</v>
      </c>
      <c r="F61" s="160">
        <v>1.6825751115591199</v>
      </c>
      <c r="G61" s="160">
        <v>1.7735926362641492</v>
      </c>
      <c r="H61" s="160">
        <v>1.7094224100834021</v>
      </c>
      <c r="I61" s="160">
        <v>1.9013873111721573</v>
      </c>
      <c r="J61" s="160">
        <v>1.7033634111210987</v>
      </c>
      <c r="K61" s="160">
        <v>3.0564784567228553</v>
      </c>
      <c r="L61" s="160">
        <v>2.1842590250613183</v>
      </c>
      <c r="M61" s="160">
        <v>2.0867867606115276</v>
      </c>
      <c r="N61" s="160">
        <v>2.2496360420363013</v>
      </c>
      <c r="O61" s="160">
        <v>1.8609831725521868</v>
      </c>
      <c r="P61" s="160">
        <v>1.4286769999501667</v>
      </c>
      <c r="Q61" s="160">
        <v>1.1330885633735053</v>
      </c>
    </row>
    <row r="62" spans="1:17" x14ac:dyDescent="0.25">
      <c r="A62" s="76" t="s">
        <v>82</v>
      </c>
      <c r="B62" s="159">
        <v>9.9419752614536652</v>
      </c>
      <c r="C62" s="159">
        <v>12.388653981223344</v>
      </c>
      <c r="D62" s="159">
        <v>11.77137903543982</v>
      </c>
      <c r="E62" s="159">
        <v>10.870655628611114</v>
      </c>
      <c r="F62" s="159">
        <v>10.938771643975889</v>
      </c>
      <c r="G62" s="159">
        <v>11.530495550687952</v>
      </c>
      <c r="H62" s="159">
        <v>11.113311529771918</v>
      </c>
      <c r="I62" s="159">
        <v>12.361315379491606</v>
      </c>
      <c r="J62" s="159">
        <v>11.073920714120124</v>
      </c>
      <c r="K62" s="159">
        <v>19.870803771632037</v>
      </c>
      <c r="L62" s="159">
        <v>14.200323374746203</v>
      </c>
      <c r="M62" s="159">
        <v>13.566635859037321</v>
      </c>
      <c r="N62" s="159">
        <v>14.625352994250678</v>
      </c>
      <c r="O62" s="159">
        <v>12.098639649416256</v>
      </c>
      <c r="P62" s="159">
        <v>9.2881270786028214</v>
      </c>
      <c r="Q62" s="159">
        <v>7.3664450175174077</v>
      </c>
    </row>
    <row r="63" spans="1:17" x14ac:dyDescent="0.25">
      <c r="A63" s="76" t="s">
        <v>81</v>
      </c>
      <c r="B63" s="159">
        <v>1.8347592661305823</v>
      </c>
      <c r="C63" s="159">
        <v>2.2862858827523942</v>
      </c>
      <c r="D63" s="159">
        <v>2.1723697949788088</v>
      </c>
      <c r="E63" s="159">
        <v>2.0061442136994967</v>
      </c>
      <c r="F63" s="159">
        <v>2.0187148032529594</v>
      </c>
      <c r="G63" s="159">
        <v>2.1279155296961476</v>
      </c>
      <c r="H63" s="159">
        <v>2.0509255726777482</v>
      </c>
      <c r="I63" s="159">
        <v>2.2812406325348813</v>
      </c>
      <c r="J63" s="159">
        <v>2.0436561254987975</v>
      </c>
      <c r="K63" s="159">
        <v>3.667092341983325</v>
      </c>
      <c r="L63" s="159">
        <v>2.6206235892460654</v>
      </c>
      <c r="M63" s="159">
        <v>2.5036786149625407</v>
      </c>
      <c r="N63" s="159">
        <v>2.6990614260197376</v>
      </c>
      <c r="O63" s="159">
        <v>2.2327646791082079</v>
      </c>
      <c r="P63" s="159">
        <v>1.7140937061608805</v>
      </c>
      <c r="Q63" s="159">
        <v>1.3594535189333525</v>
      </c>
    </row>
    <row r="64" spans="1:17" x14ac:dyDescent="0.25">
      <c r="A64" s="76" t="s">
        <v>80</v>
      </c>
      <c r="B64" s="159">
        <v>14.527878124850739</v>
      </c>
      <c r="C64" s="159">
        <v>18.103128446513935</v>
      </c>
      <c r="D64" s="159">
        <v>17.201125077360945</v>
      </c>
      <c r="E64" s="159">
        <v>15.884927889731403</v>
      </c>
      <c r="F64" s="159">
        <v>15.984463559811637</v>
      </c>
      <c r="G64" s="159">
        <v>16.849130044509415</v>
      </c>
      <c r="H64" s="159">
        <v>16.239512895792316</v>
      </c>
      <c r="I64" s="159">
        <v>18.06317945613549</v>
      </c>
      <c r="J64" s="159">
        <v>16.181952405650435</v>
      </c>
      <c r="K64" s="159">
        <v>29.036545338867121</v>
      </c>
      <c r="L64" s="159">
        <v>20.75046073808252</v>
      </c>
      <c r="M64" s="159">
        <v>19.824474225809507</v>
      </c>
      <c r="N64" s="159">
        <v>21.371542399344857</v>
      </c>
      <c r="O64" s="159">
        <v>17.67934013924577</v>
      </c>
      <c r="P64" s="159">
        <v>13.57243149952658</v>
      </c>
      <c r="Q64" s="159">
        <v>10.764341352048296</v>
      </c>
    </row>
    <row r="65" spans="1:17" x14ac:dyDescent="0.25">
      <c r="A65" s="129" t="s">
        <v>79</v>
      </c>
      <c r="B65" s="158">
        <v>4.2819009210086385</v>
      </c>
      <c r="C65" s="158">
        <v>5.3356589105514756</v>
      </c>
      <c r="D65" s="158">
        <v>5.0698052859590153</v>
      </c>
      <c r="E65" s="158">
        <v>4.6818734832892561</v>
      </c>
      <c r="F65" s="158">
        <v>4.7112103123655356</v>
      </c>
      <c r="G65" s="158">
        <v>4.9660593815396172</v>
      </c>
      <c r="H65" s="158">
        <v>4.7863827482335255</v>
      </c>
      <c r="I65" s="158">
        <v>5.3238844712820397</v>
      </c>
      <c r="J65" s="158">
        <v>4.7694175511390755</v>
      </c>
      <c r="K65" s="158">
        <v>8.558139678823995</v>
      </c>
      <c r="L65" s="158">
        <v>6.115925270171692</v>
      </c>
      <c r="M65" s="158">
        <v>5.8430029297122763</v>
      </c>
      <c r="N65" s="158">
        <v>6.2989809177016429</v>
      </c>
      <c r="O65" s="158">
        <v>5.2107528831461227</v>
      </c>
      <c r="P65" s="158">
        <v>4.0002955998604666</v>
      </c>
      <c r="Q65" s="158">
        <v>3.1726479774458141</v>
      </c>
    </row>
    <row r="66" spans="1:17" x14ac:dyDescent="0.25">
      <c r="A66" s="92" t="s">
        <v>125</v>
      </c>
      <c r="B66" s="91">
        <v>0.85638018420172779</v>
      </c>
      <c r="C66" s="91">
        <v>1.067131782110295</v>
      </c>
      <c r="D66" s="91">
        <v>1.0139610571918032</v>
      </c>
      <c r="E66" s="91">
        <v>0.93637469665785134</v>
      </c>
      <c r="F66" s="91">
        <v>0.94224206247310727</v>
      </c>
      <c r="G66" s="91">
        <v>0.99321187630792351</v>
      </c>
      <c r="H66" s="91">
        <v>0.77533313109531088</v>
      </c>
      <c r="I66" s="91">
        <v>0.81252490094964447</v>
      </c>
      <c r="J66" s="91">
        <v>0.29163088395176734</v>
      </c>
      <c r="K66" s="91">
        <v>1.3172588529570253</v>
      </c>
      <c r="L66" s="91">
        <v>0.71807934121106953</v>
      </c>
      <c r="M66" s="91">
        <v>0.53540067662679758</v>
      </c>
      <c r="N66" s="91">
        <v>0.68058565075247168</v>
      </c>
      <c r="O66" s="91">
        <v>0.48477384503427962</v>
      </c>
      <c r="P66" s="91">
        <v>0.32715488696702971</v>
      </c>
      <c r="Q66" s="91">
        <v>8.5418502355455672E-2</v>
      </c>
    </row>
    <row r="67" spans="1:17" x14ac:dyDescent="0.25">
      <c r="A67" s="92" t="s">
        <v>26</v>
      </c>
      <c r="B67" s="91">
        <v>1.2845702763025917</v>
      </c>
      <c r="C67" s="91">
        <v>1.6006976731654428</v>
      </c>
      <c r="D67" s="91">
        <v>1.5209415857877044</v>
      </c>
      <c r="E67" s="91">
        <v>1.4045620449867768</v>
      </c>
      <c r="F67" s="91">
        <v>1.4133630937096606</v>
      </c>
      <c r="G67" s="91">
        <v>1.4898178144618852</v>
      </c>
      <c r="H67" s="91">
        <v>1.4359148244700572</v>
      </c>
      <c r="I67" s="91">
        <v>1.5971653413846116</v>
      </c>
      <c r="J67" s="91">
        <v>1.4308252653417226</v>
      </c>
      <c r="K67" s="91">
        <v>2.5674419036471985</v>
      </c>
      <c r="L67" s="91">
        <v>1.8347775810515075</v>
      </c>
      <c r="M67" s="91">
        <v>1.7529008789136826</v>
      </c>
      <c r="N67" s="91">
        <v>1.8896942753104928</v>
      </c>
      <c r="O67" s="91">
        <v>1.5632258649438366</v>
      </c>
      <c r="P67" s="91">
        <v>1.2000886799581398</v>
      </c>
      <c r="Q67" s="91">
        <v>0.95179439323374437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2.1409504605043197</v>
      </c>
      <c r="C69" s="157">
        <v>2.6678294552757378</v>
      </c>
      <c r="D69" s="157">
        <v>2.5349026429795081</v>
      </c>
      <c r="E69" s="157">
        <v>2.3409367416446281</v>
      </c>
      <c r="F69" s="157">
        <v>2.3556051561827682</v>
      </c>
      <c r="G69" s="157">
        <v>2.4830296907698091</v>
      </c>
      <c r="H69" s="157">
        <v>2.5751347926681571</v>
      </c>
      <c r="I69" s="157">
        <v>2.9141942289477836</v>
      </c>
      <c r="J69" s="157">
        <v>3.0469614018455853</v>
      </c>
      <c r="K69" s="157">
        <v>4.6734389222197716</v>
      </c>
      <c r="L69" s="157">
        <v>3.5630683479091148</v>
      </c>
      <c r="M69" s="157">
        <v>3.5547013741717963</v>
      </c>
      <c r="N69" s="157">
        <v>3.7287009916386782</v>
      </c>
      <c r="O69" s="157">
        <v>3.1627531731680065</v>
      </c>
      <c r="P69" s="157">
        <v>2.4730520329352972</v>
      </c>
      <c r="Q69" s="157">
        <v>2.1354350818566141</v>
      </c>
    </row>
    <row r="70" spans="1:17" x14ac:dyDescent="0.25">
      <c r="A70" s="156" t="s">
        <v>183</v>
      </c>
      <c r="B70" s="204">
        <v>7.7541056243764528</v>
      </c>
      <c r="C70" s="204">
        <v>9.6623587353617939</v>
      </c>
      <c r="D70" s="204">
        <v>9.1809237083159854</v>
      </c>
      <c r="E70" s="204">
        <v>8.4784169879485525</v>
      </c>
      <c r="F70" s="204">
        <v>8.5315431287767147</v>
      </c>
      <c r="G70" s="204">
        <v>8.993049977511637</v>
      </c>
      <c r="H70" s="204">
        <v>8.6676730903323769</v>
      </c>
      <c r="I70" s="204">
        <v>9.6410363723629082</v>
      </c>
      <c r="J70" s="204">
        <v>8.6369507703545167</v>
      </c>
      <c r="K70" s="204">
        <v>15.497957622554374</v>
      </c>
      <c r="L70" s="204">
        <v>11.075345135387524</v>
      </c>
      <c r="M70" s="204">
        <v>10.581109352212087</v>
      </c>
      <c r="N70" s="204">
        <v>11.406841088299835</v>
      </c>
      <c r="O70" s="204">
        <v>9.4361660822645756</v>
      </c>
      <c r="P70" s="204">
        <v>7.2441458086656736</v>
      </c>
      <c r="Q70" s="204">
        <v>5.7453565553974046</v>
      </c>
    </row>
    <row r="71" spans="1:17" x14ac:dyDescent="0.25">
      <c r="A71" s="152" t="s">
        <v>192</v>
      </c>
      <c r="B71" s="151">
        <v>6.9786950619388071</v>
      </c>
      <c r="C71" s="151">
        <v>8.6961228618256143</v>
      </c>
      <c r="D71" s="151">
        <v>8.2628313374843856</v>
      </c>
      <c r="E71" s="151">
        <v>7.6305752891536951</v>
      </c>
      <c r="F71" s="151">
        <v>7.6783888158990425</v>
      </c>
      <c r="G71" s="151">
        <v>8.0937449797604728</v>
      </c>
      <c r="H71" s="151">
        <v>7.8009057812991385</v>
      </c>
      <c r="I71" s="151">
        <v>8.6769327351266163</v>
      </c>
      <c r="J71" s="151">
        <v>7.7732556933190633</v>
      </c>
      <c r="K71" s="151">
        <v>13.948161860298935</v>
      </c>
      <c r="L71" s="151">
        <v>9.9678106218487699</v>
      </c>
      <c r="M71" s="151">
        <v>9.5229984169908768</v>
      </c>
      <c r="N71" s="151">
        <v>10.266156979469852</v>
      </c>
      <c r="O71" s="151">
        <v>8.4925494740381176</v>
      </c>
      <c r="P71" s="151">
        <v>6.5197312277991051</v>
      </c>
      <c r="Q71" s="151">
        <v>5.1708208998576639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8.094910054461518E-16</v>
      </c>
      <c r="Q74" s="87">
        <v>0</v>
      </c>
    </row>
    <row r="75" spans="1:17" x14ac:dyDescent="0.25">
      <c r="A75" s="150" t="s">
        <v>125</v>
      </c>
      <c r="B75" s="87">
        <v>0.64909278309352114</v>
      </c>
      <c r="C75" s="87">
        <v>8.6772759810133174E-2</v>
      </c>
      <c r="D75" s="87">
        <v>0.12285325467278342</v>
      </c>
      <c r="E75" s="87">
        <v>0.62102904309970086</v>
      </c>
      <c r="F75" s="87">
        <v>0.70856277466586437</v>
      </c>
      <c r="G75" s="87">
        <v>0.93923232295009962</v>
      </c>
      <c r="H75" s="87">
        <v>0.12004242865466207</v>
      </c>
      <c r="I75" s="87">
        <v>5.1711166849812756E-3</v>
      </c>
      <c r="J75" s="87">
        <v>3.3200441368384501E-2</v>
      </c>
      <c r="K75" s="87">
        <v>0</v>
      </c>
      <c r="L75" s="87">
        <v>7.1227869811018196E-2</v>
      </c>
      <c r="M75" s="87">
        <v>6.9893829798412632E-2</v>
      </c>
      <c r="N75" s="87">
        <v>7.051830441471188E-2</v>
      </c>
      <c r="O75" s="87">
        <v>5.4717301498510153E-2</v>
      </c>
      <c r="P75" s="87">
        <v>0.13505018596711885</v>
      </c>
      <c r="Q75" s="87">
        <v>6.6928916485299153E-2</v>
      </c>
    </row>
    <row r="76" spans="1:17" x14ac:dyDescent="0.25">
      <c r="A76" s="150" t="s">
        <v>29</v>
      </c>
      <c r="B76" s="87">
        <v>1.5798069817042952</v>
      </c>
      <c r="C76" s="87">
        <v>8.1021702195926171</v>
      </c>
      <c r="D76" s="87">
        <v>6.6150015349373854</v>
      </c>
      <c r="E76" s="87">
        <v>3.1852648192771094</v>
      </c>
      <c r="F76" s="87">
        <v>2.7949063554216886</v>
      </c>
      <c r="G76" s="87">
        <v>0.31078097994896531</v>
      </c>
      <c r="H76" s="87">
        <v>0.23306665662650652</v>
      </c>
      <c r="I76" s="87">
        <v>4.8268150959020817</v>
      </c>
      <c r="J76" s="87">
        <v>0.9326033132530116</v>
      </c>
      <c r="K76" s="87">
        <v>1.1632959258967435</v>
      </c>
      <c r="L76" s="87">
        <v>1.2949780271003055</v>
      </c>
      <c r="M76" s="87">
        <v>0.64749341926369519</v>
      </c>
      <c r="N76" s="87">
        <v>0.23308921044532296</v>
      </c>
      <c r="O76" s="87">
        <v>0.20720786488891119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3.3409897163961815</v>
      </c>
      <c r="C78" s="87">
        <v>0.5071798824228636</v>
      </c>
      <c r="D78" s="87">
        <v>0.2968628187171406</v>
      </c>
      <c r="E78" s="87">
        <v>1.6306354922293937</v>
      </c>
      <c r="F78" s="87">
        <v>1.6514274655670071</v>
      </c>
      <c r="G78" s="87">
        <v>2.6049180253909707</v>
      </c>
      <c r="H78" s="87">
        <v>2.3264576500222844</v>
      </c>
      <c r="I78" s="87">
        <v>0.18805054621020456</v>
      </c>
      <c r="J78" s="87">
        <v>2.518363779782173</v>
      </c>
      <c r="K78" s="87">
        <v>0</v>
      </c>
      <c r="L78" s="87">
        <v>5.2542303904444889</v>
      </c>
      <c r="M78" s="87">
        <v>6.1451655180048448</v>
      </c>
      <c r="N78" s="87">
        <v>5.9120884127793802</v>
      </c>
      <c r="O78" s="87">
        <v>4.3857518414253676</v>
      </c>
      <c r="P78" s="87">
        <v>6.3846810418319855</v>
      </c>
      <c r="Q78" s="87">
        <v>5.1038919833723648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1.408805580744809</v>
      </c>
      <c r="C81" s="87">
        <v>0</v>
      </c>
      <c r="D81" s="87">
        <v>1.2281137291570769</v>
      </c>
      <c r="E81" s="87">
        <v>2.1936459345474915</v>
      </c>
      <c r="F81" s="87">
        <v>2.5234922202444827</v>
      </c>
      <c r="G81" s="87">
        <v>4.2388136514704371</v>
      </c>
      <c r="H81" s="87">
        <v>5.1213390459956853</v>
      </c>
      <c r="I81" s="87">
        <v>3.6568959763293489</v>
      </c>
      <c r="J81" s="87">
        <v>4.2890881589154946</v>
      </c>
      <c r="K81" s="87">
        <v>12.784865934402191</v>
      </c>
      <c r="L81" s="87">
        <v>3.3473743344929563</v>
      </c>
      <c r="M81" s="87">
        <v>2.6604456499239242</v>
      </c>
      <c r="N81" s="87">
        <v>4.0504610518304363</v>
      </c>
      <c r="O81" s="87">
        <v>3.8448724662253282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0.77541056243764572</v>
      </c>
      <c r="C82" s="151">
        <v>0.96623587353617968</v>
      </c>
      <c r="D82" s="151">
        <v>0.91809237083159978</v>
      </c>
      <c r="E82" s="151">
        <v>0.84784169879485649</v>
      </c>
      <c r="F82" s="151">
        <v>0.85315431287767296</v>
      </c>
      <c r="G82" s="151">
        <v>0.89930499775116424</v>
      </c>
      <c r="H82" s="151">
        <v>0.8667673090332384</v>
      </c>
      <c r="I82" s="151">
        <v>0.96410363723629189</v>
      </c>
      <c r="J82" s="151">
        <v>0.86369507703545345</v>
      </c>
      <c r="K82" s="151">
        <v>1.5497957622554388</v>
      </c>
      <c r="L82" s="151">
        <v>1.107534513538754</v>
      </c>
      <c r="M82" s="151">
        <v>1.0581109352212099</v>
      </c>
      <c r="N82" s="151">
        <v>1.1406841088299835</v>
      </c>
      <c r="O82" s="151">
        <v>0.9436166082264581</v>
      </c>
      <c r="P82" s="151">
        <v>0.72441458086656851</v>
      </c>
      <c r="Q82" s="151">
        <v>0.57453565553974073</v>
      </c>
    </row>
    <row r="83" spans="1:17" x14ac:dyDescent="0.25">
      <c r="A83" s="156" t="s">
        <v>181</v>
      </c>
      <c r="B83" s="204">
        <v>75.964478646710177</v>
      </c>
      <c r="C83" s="204">
        <v>94.659020573796838</v>
      </c>
      <c r="D83" s="204">
        <v>89.942556470338019</v>
      </c>
      <c r="E83" s="204">
        <v>83.060324096464001</v>
      </c>
      <c r="F83" s="204">
        <v>83.580783809810725</v>
      </c>
      <c r="G83" s="204">
        <v>88.102017960377708</v>
      </c>
      <c r="H83" s="204">
        <v>84.914405256140199</v>
      </c>
      <c r="I83" s="204">
        <v>94.450132241964695</v>
      </c>
      <c r="J83" s="204">
        <v>84.613428569338453</v>
      </c>
      <c r="K83" s="204">
        <v>151.82850581569463</v>
      </c>
      <c r="L83" s="204">
        <v>108.50159383916655</v>
      </c>
      <c r="M83" s="204">
        <v>103.65972484534697</v>
      </c>
      <c r="N83" s="204">
        <v>111.74915306215601</v>
      </c>
      <c r="O83" s="204">
        <v>92.443083907648031</v>
      </c>
      <c r="P83" s="204">
        <v>70.968566363872611</v>
      </c>
      <c r="Q83" s="204">
        <v>56.285410144296165</v>
      </c>
    </row>
    <row r="84" spans="1:17" x14ac:dyDescent="0.25">
      <c r="A84" s="152" t="s">
        <v>190</v>
      </c>
      <c r="B84" s="151">
        <v>18.045333929735211</v>
      </c>
      <c r="C84" s="151">
        <v>60.541165513057891</v>
      </c>
      <c r="D84" s="151">
        <v>51.715630907177925</v>
      </c>
      <c r="E84" s="151">
        <v>41.637997263377486</v>
      </c>
      <c r="F84" s="151">
        <v>36.970525536344425</v>
      </c>
      <c r="G84" s="151">
        <v>27.721025488984367</v>
      </c>
      <c r="H84" s="151">
        <v>19.817142566293203</v>
      </c>
      <c r="I84" s="151">
        <v>42.140866352025903</v>
      </c>
      <c r="J84" s="151">
        <v>31.826203389352429</v>
      </c>
      <c r="K84" s="151">
        <v>126.37226482339386</v>
      </c>
      <c r="L84" s="151">
        <v>67.377170039773631</v>
      </c>
      <c r="M84" s="151">
        <v>66.717360054039034</v>
      </c>
      <c r="N84" s="151">
        <v>69.541021748947429</v>
      </c>
      <c r="O84" s="151">
        <v>49.150043376830517</v>
      </c>
      <c r="P84" s="151">
        <v>18.311154284059249</v>
      </c>
      <c r="Q84" s="151">
        <v>7.238150236287769</v>
      </c>
    </row>
    <row r="85" spans="1:17" x14ac:dyDescent="0.25">
      <c r="A85" s="154" t="s">
        <v>33</v>
      </c>
      <c r="B85" s="83">
        <v>0</v>
      </c>
      <c r="C85" s="83">
        <v>2.4123013758007184</v>
      </c>
      <c r="D85" s="83">
        <v>0.61701212892893809</v>
      </c>
      <c r="E85" s="83">
        <v>0</v>
      </c>
      <c r="F85" s="83">
        <v>0</v>
      </c>
      <c r="G85" s="83">
        <v>0</v>
      </c>
      <c r="H85" s="83">
        <v>0</v>
      </c>
      <c r="I85" s="83">
        <v>0.41383790654935443</v>
      </c>
      <c r="J85" s="83">
        <v>0</v>
      </c>
      <c r="K85" s="83">
        <v>10.307795817274615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0.82182619697721271</v>
      </c>
      <c r="C86" s="208">
        <v>0.79098278538042399</v>
      </c>
      <c r="D86" s="208">
        <v>0.78481285704490455</v>
      </c>
      <c r="E86" s="208">
        <v>0.74284591351795293</v>
      </c>
      <c r="F86" s="208">
        <v>1.5714894927648144</v>
      </c>
      <c r="G86" s="208">
        <v>0.83765969580023159</v>
      </c>
      <c r="H86" s="208">
        <v>2.51959906773047</v>
      </c>
      <c r="I86" s="208">
        <v>3.1555248580291764</v>
      </c>
      <c r="J86" s="208">
        <v>4.7610522937254549</v>
      </c>
      <c r="K86" s="208">
        <v>0</v>
      </c>
      <c r="L86" s="208">
        <v>0.82797386432098441</v>
      </c>
      <c r="M86" s="208">
        <v>8.9700144610118464</v>
      </c>
      <c r="N86" s="208">
        <v>3.5314272609880151</v>
      </c>
      <c r="O86" s="208">
        <v>1.6533428759380173</v>
      </c>
      <c r="P86" s="208">
        <v>1.6572359198307878</v>
      </c>
      <c r="Q86" s="208">
        <v>1.4998388263474427</v>
      </c>
    </row>
    <row r="87" spans="1:17" x14ac:dyDescent="0.25">
      <c r="A87" s="154" t="s">
        <v>125</v>
      </c>
      <c r="B87" s="208">
        <v>2.7515353722067468</v>
      </c>
      <c r="C87" s="208">
        <v>5.3703127432270197</v>
      </c>
      <c r="D87" s="208">
        <v>17.134245638999587</v>
      </c>
      <c r="E87" s="208">
        <v>13.909402567569339</v>
      </c>
      <c r="F87" s="208">
        <v>13.231284134046877</v>
      </c>
      <c r="G87" s="208">
        <v>8.5168519811076244</v>
      </c>
      <c r="H87" s="208">
        <v>0</v>
      </c>
      <c r="I87" s="208">
        <v>1.7422223443074875E-17</v>
      </c>
      <c r="J87" s="208">
        <v>4.0046046692635667E-17</v>
      </c>
      <c r="K87" s="208">
        <v>1.7233825633706184E-16</v>
      </c>
      <c r="L87" s="208">
        <v>4.1835172479289781E-17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27.603763496649158</v>
      </c>
      <c r="D88" s="208">
        <v>3.3600176544992704</v>
      </c>
      <c r="E88" s="208">
        <v>0</v>
      </c>
      <c r="F88" s="208">
        <v>0</v>
      </c>
      <c r="G88" s="208">
        <v>0</v>
      </c>
      <c r="H88" s="208">
        <v>0</v>
      </c>
      <c r="I88" s="208">
        <v>0.9952954489388397</v>
      </c>
      <c r="J88" s="208">
        <v>0</v>
      </c>
      <c r="K88" s="208">
        <v>32.278490228634126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14.471972360551252</v>
      </c>
      <c r="C89" s="208">
        <v>24.363805112000573</v>
      </c>
      <c r="D89" s="208">
        <v>29.819542627705228</v>
      </c>
      <c r="E89" s="208">
        <v>26.985748782290191</v>
      </c>
      <c r="F89" s="208">
        <v>22.167751909532733</v>
      </c>
      <c r="G89" s="208">
        <v>18.366513812076509</v>
      </c>
      <c r="H89" s="208">
        <v>17.297543498562732</v>
      </c>
      <c r="I89" s="208">
        <v>37.576208138508534</v>
      </c>
      <c r="J89" s="208">
        <v>27.065151095626973</v>
      </c>
      <c r="K89" s="208">
        <v>83.785978777485113</v>
      </c>
      <c r="L89" s="208">
        <v>66.54919617545265</v>
      </c>
      <c r="M89" s="208">
        <v>57.747345593027184</v>
      </c>
      <c r="N89" s="208">
        <v>66.009594487959419</v>
      </c>
      <c r="O89" s="208">
        <v>47.496700500892501</v>
      </c>
      <c r="P89" s="208">
        <v>16.65391836422846</v>
      </c>
      <c r="Q89" s="208">
        <v>5.7383114099403265</v>
      </c>
    </row>
    <row r="90" spans="1:17" x14ac:dyDescent="0.25">
      <c r="A90" s="152" t="s">
        <v>189</v>
      </c>
      <c r="B90" s="151">
        <v>57.919144716974969</v>
      </c>
      <c r="C90" s="151">
        <v>34.117855060738947</v>
      </c>
      <c r="D90" s="151">
        <v>38.226925563160094</v>
      </c>
      <c r="E90" s="151">
        <v>41.422326833086522</v>
      </c>
      <c r="F90" s="151">
        <v>46.6102582734663</v>
      </c>
      <c r="G90" s="151">
        <v>60.380992471393341</v>
      </c>
      <c r="H90" s="151">
        <v>65.097262689847</v>
      </c>
      <c r="I90" s="151">
        <v>52.309265889938786</v>
      </c>
      <c r="J90" s="151">
        <v>52.787225179986017</v>
      </c>
      <c r="K90" s="151">
        <v>25.456240992300771</v>
      </c>
      <c r="L90" s="151">
        <v>41.124423799392915</v>
      </c>
      <c r="M90" s="151">
        <v>36.942364791307938</v>
      </c>
      <c r="N90" s="151">
        <v>42.208131313208582</v>
      </c>
      <c r="O90" s="151">
        <v>43.293040530817514</v>
      </c>
      <c r="P90" s="151">
        <v>52.657412079813362</v>
      </c>
      <c r="Q90" s="151">
        <v>49.0472599080084</v>
      </c>
    </row>
    <row r="91" spans="1:17" x14ac:dyDescent="0.25">
      <c r="A91" s="156" t="s">
        <v>180</v>
      </c>
      <c r="B91" s="155">
        <v>15.508211248752907</v>
      </c>
      <c r="C91" s="155">
        <v>19.324717470723584</v>
      </c>
      <c r="D91" s="155">
        <v>18.361847416631974</v>
      </c>
      <c r="E91" s="155">
        <v>16.956833975897105</v>
      </c>
      <c r="F91" s="155">
        <v>17.063086257553433</v>
      </c>
      <c r="G91" s="155">
        <v>17.986099955023278</v>
      </c>
      <c r="H91" s="155">
        <v>17.33534618066475</v>
      </c>
      <c r="I91" s="155">
        <v>19.282072744725816</v>
      </c>
      <c r="J91" s="155">
        <v>17.273901540709033</v>
      </c>
      <c r="K91" s="155">
        <v>30.995915245108748</v>
      </c>
      <c r="L91" s="155">
        <v>22.150690270775044</v>
      </c>
      <c r="M91" s="155">
        <v>21.162218704424173</v>
      </c>
      <c r="N91" s="155">
        <v>22.813682176599674</v>
      </c>
      <c r="O91" s="155">
        <v>18.872332164529151</v>
      </c>
      <c r="P91" s="155">
        <v>14.488291617331347</v>
      </c>
      <c r="Q91" s="155">
        <v>11.490713110794808</v>
      </c>
    </row>
    <row r="92" spans="1:17" x14ac:dyDescent="0.25">
      <c r="A92" s="152" t="s">
        <v>193</v>
      </c>
      <c r="B92" s="151">
        <v>2.2840613203131599</v>
      </c>
      <c r="C92" s="151">
        <v>7.6629080389138382</v>
      </c>
      <c r="D92" s="151">
        <v>6.5458291140866809</v>
      </c>
      <c r="E92" s="151">
        <v>5.2702676146033092</v>
      </c>
      <c r="F92" s="151">
        <v>4.6794893182923385</v>
      </c>
      <c r="G92" s="151">
        <v>3.5087475978746534</v>
      </c>
      <c r="H92" s="151">
        <v>2.5083253649419159</v>
      </c>
      <c r="I92" s="151">
        <v>5.3339175220550281</v>
      </c>
      <c r="J92" s="151">
        <v>4.0283543888459477</v>
      </c>
      <c r="K92" s="151">
        <v>15.995381585477858</v>
      </c>
      <c r="L92" s="151">
        <v>8.5281651511265704</v>
      </c>
      <c r="M92" s="151">
        <v>8.4446506828966665</v>
      </c>
      <c r="N92" s="151">
        <v>8.8020514649549497</v>
      </c>
      <c r="O92" s="151">
        <v>6.2210936858168706</v>
      </c>
      <c r="P92" s="151">
        <v>2.3177071365572766</v>
      </c>
      <c r="Q92" s="151">
        <v>0.91615810766894745</v>
      </c>
    </row>
    <row r="93" spans="1:17" x14ac:dyDescent="0.25">
      <c r="A93" s="152" t="s">
        <v>187</v>
      </c>
      <c r="B93" s="151">
        <v>5.8931202745261038</v>
      </c>
      <c r="C93" s="151">
        <v>7.3433926388749624</v>
      </c>
      <c r="D93" s="151">
        <v>6.9775020183201502</v>
      </c>
      <c r="E93" s="151">
        <v>6.443596910840899</v>
      </c>
      <c r="F93" s="151">
        <v>6.4839727778703029</v>
      </c>
      <c r="G93" s="151">
        <v>6.8347179829088436</v>
      </c>
      <c r="H93" s="151">
        <v>6.5874315486526056</v>
      </c>
      <c r="I93" s="151">
        <v>7.3271876429958098</v>
      </c>
      <c r="J93" s="151">
        <v>6.5640825854694302</v>
      </c>
      <c r="K93" s="151">
        <v>11.778447793141321</v>
      </c>
      <c r="L93" s="151">
        <v>8.4172623028945175</v>
      </c>
      <c r="M93" s="151">
        <v>8.0416431076811854</v>
      </c>
      <c r="N93" s="151">
        <v>8.6691992271078764</v>
      </c>
      <c r="O93" s="151">
        <v>7.1714862225210751</v>
      </c>
      <c r="P93" s="151">
        <v>5.5055508145859111</v>
      </c>
      <c r="Q93" s="151">
        <v>4.3664709821020269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6.8357018237675029E-16</v>
      </c>
      <c r="Q96" s="87">
        <v>0</v>
      </c>
    </row>
    <row r="97" spans="1:17" x14ac:dyDescent="0.25">
      <c r="A97" s="150" t="s">
        <v>125</v>
      </c>
      <c r="B97" s="87">
        <v>0.54812279461230684</v>
      </c>
      <c r="C97" s="87">
        <v>7.3274774950779123E-2</v>
      </c>
      <c r="D97" s="87">
        <v>0.10374274839035046</v>
      </c>
      <c r="E97" s="87">
        <v>0.52442452528419181</v>
      </c>
      <c r="F97" s="87">
        <v>0.59834189860673004</v>
      </c>
      <c r="G97" s="87">
        <v>0.79312951715786184</v>
      </c>
      <c r="H97" s="87">
        <v>0.10136916197504799</v>
      </c>
      <c r="I97" s="87">
        <v>4.3667207562064119E-3</v>
      </c>
      <c r="J97" s="87">
        <v>2.8035928266635798E-2</v>
      </c>
      <c r="K97" s="87">
        <v>0</v>
      </c>
      <c r="L97" s="87">
        <v>6.0147978951526487E-2</v>
      </c>
      <c r="M97" s="87">
        <v>5.9021456274215123E-2</v>
      </c>
      <c r="N97" s="87">
        <v>5.9548790394645584E-2</v>
      </c>
      <c r="O97" s="87">
        <v>4.6205721265408554E-2</v>
      </c>
      <c r="P97" s="87">
        <v>0.11404237926112257</v>
      </c>
      <c r="Q97" s="87">
        <v>5.6517751698697036E-2</v>
      </c>
    </row>
    <row r="98" spans="1:17" x14ac:dyDescent="0.25">
      <c r="A98" s="150" t="s">
        <v>29</v>
      </c>
      <c r="B98" s="87">
        <v>1.3340592289947386</v>
      </c>
      <c r="C98" s="87">
        <v>6.8418326298782102</v>
      </c>
      <c r="D98" s="87">
        <v>5.586001296169349</v>
      </c>
      <c r="E98" s="87">
        <v>2.6897791807228932</v>
      </c>
      <c r="F98" s="87">
        <v>2.3601431445783154</v>
      </c>
      <c r="G98" s="87">
        <v>0.26243727195690397</v>
      </c>
      <c r="H98" s="87">
        <v>0.19681184337349442</v>
      </c>
      <c r="I98" s="87">
        <v>4.0759771920950909</v>
      </c>
      <c r="J98" s="87">
        <v>0.78753168674698748</v>
      </c>
      <c r="K98" s="87">
        <v>0.9823387818683611</v>
      </c>
      <c r="L98" s="87">
        <v>1.0935370006624803</v>
      </c>
      <c r="M98" s="87">
        <v>0.54677222071156484</v>
      </c>
      <c r="N98" s="87">
        <v>0.1968308888204949</v>
      </c>
      <c r="O98" s="87">
        <v>0.17497553035063607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2.8212802049567753</v>
      </c>
      <c r="C100" s="87">
        <v>0.42828523404597363</v>
      </c>
      <c r="D100" s="87">
        <v>0.25068415802780764</v>
      </c>
      <c r="E100" s="87">
        <v>1.3769810823270439</v>
      </c>
      <c r="F100" s="87">
        <v>1.3945387487010281</v>
      </c>
      <c r="G100" s="87">
        <v>2.1997085547745971</v>
      </c>
      <c r="H100" s="87">
        <v>1.9645642377965959</v>
      </c>
      <c r="I100" s="87">
        <v>0.1587982390219505</v>
      </c>
      <c r="J100" s="87">
        <v>2.1266183029271684</v>
      </c>
      <c r="K100" s="87">
        <v>0</v>
      </c>
      <c r="L100" s="87">
        <v>4.4369056630420136</v>
      </c>
      <c r="M100" s="87">
        <v>5.189250881870759</v>
      </c>
      <c r="N100" s="87">
        <v>4.9924302152359212</v>
      </c>
      <c r="O100" s="87">
        <v>3.7035237772036425</v>
      </c>
      <c r="P100" s="87">
        <v>5.3915084353247877</v>
      </c>
      <c r="Q100" s="87">
        <v>4.3099532304033294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1.1896580459622832</v>
      </c>
      <c r="C103" s="87">
        <v>0</v>
      </c>
      <c r="D103" s="87">
        <v>1.0370738157326431</v>
      </c>
      <c r="E103" s="87">
        <v>1.8524121225067707</v>
      </c>
      <c r="F103" s="87">
        <v>2.1309489859842299</v>
      </c>
      <c r="G103" s="87">
        <v>3.5794426390194802</v>
      </c>
      <c r="H103" s="87">
        <v>4.3246863055074671</v>
      </c>
      <c r="I103" s="87">
        <v>3.0880454911225619</v>
      </c>
      <c r="J103" s="87">
        <v>3.621896667528639</v>
      </c>
      <c r="K103" s="87">
        <v>10.796109011272961</v>
      </c>
      <c r="L103" s="87">
        <v>2.8266716602384969</v>
      </c>
      <c r="M103" s="87">
        <v>2.2465985488246472</v>
      </c>
      <c r="N103" s="87">
        <v>3.4203893326568142</v>
      </c>
      <c r="O103" s="87">
        <v>3.2467811937013877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7.3310296539136433</v>
      </c>
      <c r="C104" s="151">
        <v>4.3184167929347854</v>
      </c>
      <c r="D104" s="151">
        <v>4.838516284225145</v>
      </c>
      <c r="E104" s="151">
        <v>5.2429694504528968</v>
      </c>
      <c r="F104" s="151">
        <v>5.8996241613907916</v>
      </c>
      <c r="G104" s="151">
        <v>7.6426343742397789</v>
      </c>
      <c r="H104" s="151">
        <v>8.2395892670702313</v>
      </c>
      <c r="I104" s="151">
        <v>6.6209675796749785</v>
      </c>
      <c r="J104" s="151">
        <v>6.6814645663936538</v>
      </c>
      <c r="K104" s="151">
        <v>3.2220858664895684</v>
      </c>
      <c r="L104" s="151">
        <v>5.2052628167539599</v>
      </c>
      <c r="M104" s="151">
        <v>4.6759249138463197</v>
      </c>
      <c r="N104" s="151">
        <v>5.3424314845368484</v>
      </c>
      <c r="O104" s="151">
        <v>5.4797522561912047</v>
      </c>
      <c r="P104" s="151">
        <v>6.66503366618816</v>
      </c>
      <c r="Q104" s="151">
        <v>6.2080840210238337</v>
      </c>
    </row>
    <row r="105" spans="1:17" x14ac:dyDescent="0.25">
      <c r="A105" s="243" t="s">
        <v>179</v>
      </c>
      <c r="B105" s="242">
        <v>23.262316873129357</v>
      </c>
      <c r="C105" s="242">
        <v>28.98707620608538</v>
      </c>
      <c r="D105" s="242">
        <v>27.542771124947958</v>
      </c>
      <c r="E105" s="242">
        <v>25.435250963845654</v>
      </c>
      <c r="F105" s="242">
        <v>25.594629386330144</v>
      </c>
      <c r="G105" s="242">
        <v>26.979149932534906</v>
      </c>
      <c r="H105" s="242">
        <v>26.003019270997129</v>
      </c>
      <c r="I105" s="242">
        <v>28.923109117088721</v>
      </c>
      <c r="J105" s="242">
        <v>25.910852311063547</v>
      </c>
      <c r="K105" s="242">
        <v>46.493872867663114</v>
      </c>
      <c r="L105" s="242">
        <v>33.226035406162566</v>
      </c>
      <c r="M105" s="242">
        <v>31.743328056636255</v>
      </c>
      <c r="N105" s="242">
        <v>34.220523264899505</v>
      </c>
      <c r="O105" s="242">
        <v>28.308498246793722</v>
      </c>
      <c r="P105" s="242">
        <v>21.732437425997016</v>
      </c>
      <c r="Q105" s="242">
        <v>17.236069666192211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3.9171322138179221</v>
      </c>
      <c r="C108" s="96">
        <v>4.8067061467364898</v>
      </c>
      <c r="D108" s="96">
        <v>4.9953213976732762</v>
      </c>
      <c r="E108" s="96">
        <v>4.5770956232115791</v>
      </c>
      <c r="F108" s="96">
        <v>4.4377134898530715</v>
      </c>
      <c r="G108" s="96">
        <v>4.5126880724515619</v>
      </c>
      <c r="H108" s="96">
        <v>4.1891570046595321</v>
      </c>
      <c r="I108" s="96">
        <v>4.9722302519584245</v>
      </c>
      <c r="J108" s="96">
        <v>5.0758199875380594</v>
      </c>
      <c r="K108" s="96">
        <v>7.8011651272942686</v>
      </c>
      <c r="L108" s="96">
        <v>5.4963996233616426</v>
      </c>
      <c r="M108" s="96">
        <v>5.1586645066535119</v>
      </c>
      <c r="N108" s="96">
        <v>5.8519122957574794</v>
      </c>
      <c r="O108" s="96">
        <v>6.0415323001651027</v>
      </c>
      <c r="P108" s="96">
        <v>4.7443586893561918</v>
      </c>
      <c r="Q108" s="96">
        <v>3.8410884403255121</v>
      </c>
    </row>
    <row r="109" spans="1:17" x14ac:dyDescent="0.25">
      <c r="A109" s="132" t="s">
        <v>83</v>
      </c>
      <c r="B109" s="160">
        <v>4.282618647093598E-2</v>
      </c>
      <c r="C109" s="160">
        <v>5.2551939152059385E-2</v>
      </c>
      <c r="D109" s="160">
        <v>5.4614078356701679E-2</v>
      </c>
      <c r="E109" s="160">
        <v>5.0041596748634912E-2</v>
      </c>
      <c r="F109" s="160">
        <v>4.851772548054966E-2</v>
      </c>
      <c r="G109" s="160">
        <v>4.9337426036894685E-2</v>
      </c>
      <c r="H109" s="160">
        <v>4.5800246007707511E-2</v>
      </c>
      <c r="I109" s="160">
        <v>5.436162179965124E-2</v>
      </c>
      <c r="J109" s="160">
        <v>5.5494173138296111E-2</v>
      </c>
      <c r="K109" s="160">
        <v>8.5290496770451099E-2</v>
      </c>
      <c r="L109" s="160">
        <v>6.0092389620783296E-2</v>
      </c>
      <c r="M109" s="160">
        <v>5.6399916072174594E-2</v>
      </c>
      <c r="N109" s="160">
        <v>6.3979226002536485E-2</v>
      </c>
      <c r="O109" s="160">
        <v>6.6052350223040041E-2</v>
      </c>
      <c r="P109" s="160">
        <v>5.1870291535893044E-2</v>
      </c>
      <c r="Q109" s="160">
        <v>4.1994796401422507E-2</v>
      </c>
    </row>
    <row r="110" spans="1:17" x14ac:dyDescent="0.25">
      <c r="A110" s="76" t="s">
        <v>82</v>
      </c>
      <c r="B110" s="159">
        <v>0.28620544314200663</v>
      </c>
      <c r="C110" s="159">
        <v>0.35120220296043103</v>
      </c>
      <c r="D110" s="159">
        <v>0.36498338483815179</v>
      </c>
      <c r="E110" s="159">
        <v>0.33442569962881025</v>
      </c>
      <c r="F110" s="159">
        <v>0.32424173772340692</v>
      </c>
      <c r="G110" s="159">
        <v>0.32971975900675632</v>
      </c>
      <c r="H110" s="159">
        <v>0.30608094684182985</v>
      </c>
      <c r="I110" s="159">
        <v>0.36329622922755916</v>
      </c>
      <c r="J110" s="159">
        <v>0.37086501796334603</v>
      </c>
      <c r="K110" s="159">
        <v>0.56999248440098949</v>
      </c>
      <c r="L110" s="159">
        <v>0.40159468816002003</v>
      </c>
      <c r="M110" s="159">
        <v>0.3769180565158064</v>
      </c>
      <c r="N110" s="159">
        <v>0.42757023771811808</v>
      </c>
      <c r="O110" s="159">
        <v>0.44142483195382748</v>
      </c>
      <c r="P110" s="159">
        <v>0.3466467831547479</v>
      </c>
      <c r="Q110" s="159">
        <v>0.28064930137742411</v>
      </c>
    </row>
    <row r="111" spans="1:17" x14ac:dyDescent="0.25">
      <c r="A111" s="76" t="s">
        <v>81</v>
      </c>
      <c r="B111" s="159">
        <v>4.9984519422714938E-2</v>
      </c>
      <c r="C111" s="159">
        <v>6.1335917103665392E-2</v>
      </c>
      <c r="D111" s="159">
        <v>6.3742739789050581E-2</v>
      </c>
      <c r="E111" s="159">
        <v>5.8405974725844967E-2</v>
      </c>
      <c r="F111" s="159">
        <v>5.6627390656749356E-2</v>
      </c>
      <c r="G111" s="159">
        <v>5.758410293388018E-2</v>
      </c>
      <c r="H111" s="159">
        <v>5.3455688558471479E-2</v>
      </c>
      <c r="I111" s="159">
        <v>6.3448085496452214E-2</v>
      </c>
      <c r="J111" s="159">
        <v>6.4769941095762576E-2</v>
      </c>
      <c r="K111" s="159">
        <v>9.9546675613735661E-2</v>
      </c>
      <c r="L111" s="159">
        <v>7.0136742579119241E-2</v>
      </c>
      <c r="M111" s="159">
        <v>6.5827077605013995E-2</v>
      </c>
      <c r="N111" s="159">
        <v>7.467325784294053E-2</v>
      </c>
      <c r="O111" s="159">
        <v>7.7092901673142047E-2</v>
      </c>
      <c r="P111" s="159">
        <v>6.0540333108979417E-2</v>
      </c>
      <c r="Q111" s="159">
        <v>4.9014163747790412E-2</v>
      </c>
    </row>
    <row r="112" spans="1:17" x14ac:dyDescent="0.25">
      <c r="A112" s="76" t="s">
        <v>80</v>
      </c>
      <c r="B112" s="159">
        <v>0.40684877147389181</v>
      </c>
      <c r="C112" s="159">
        <v>0.49924342194456411</v>
      </c>
      <c r="D112" s="159">
        <v>0.51883374438866592</v>
      </c>
      <c r="E112" s="159">
        <v>0.47539516911203167</v>
      </c>
      <c r="F112" s="159">
        <v>0.46091839206522173</v>
      </c>
      <c r="G112" s="159">
        <v>0.46870554735049952</v>
      </c>
      <c r="H112" s="159">
        <v>0.43510233707322138</v>
      </c>
      <c r="I112" s="159">
        <v>0.51643540709668678</v>
      </c>
      <c r="J112" s="159">
        <v>0.52719464481381306</v>
      </c>
      <c r="K112" s="159">
        <v>0.81025971931928542</v>
      </c>
      <c r="L112" s="159">
        <v>0.57087770139744132</v>
      </c>
      <c r="M112" s="159">
        <v>0.53579920268565862</v>
      </c>
      <c r="N112" s="159">
        <v>0.60780264702409659</v>
      </c>
      <c r="O112" s="159">
        <v>0.62749732711888029</v>
      </c>
      <c r="P112" s="159">
        <v>0.4927677695909839</v>
      </c>
      <c r="Q112" s="159">
        <v>0.39895056581351385</v>
      </c>
    </row>
    <row r="113" spans="1:17" x14ac:dyDescent="0.25">
      <c r="A113" s="129" t="s">
        <v>79</v>
      </c>
      <c r="B113" s="158">
        <v>0.11991332211862077</v>
      </c>
      <c r="C113" s="158">
        <v>0.14714542962576629</v>
      </c>
      <c r="D113" s="158">
        <v>0.15291941939876472</v>
      </c>
      <c r="E113" s="158">
        <v>0.14011647089617779</v>
      </c>
      <c r="F113" s="158">
        <v>0.13584963134553907</v>
      </c>
      <c r="G113" s="158">
        <v>0.13814479290330514</v>
      </c>
      <c r="H113" s="158">
        <v>0.1282406888215811</v>
      </c>
      <c r="I113" s="158">
        <v>0.15221254103902349</v>
      </c>
      <c r="J113" s="158">
        <v>0.15538368478722914</v>
      </c>
      <c r="K113" s="158">
        <v>0.23881339095726309</v>
      </c>
      <c r="L113" s="158">
        <v>0.16825869093819329</v>
      </c>
      <c r="M113" s="158">
        <v>0.15791976500208887</v>
      </c>
      <c r="N113" s="158">
        <v>0.17914183280710216</v>
      </c>
      <c r="O113" s="158">
        <v>0.18494658062451214</v>
      </c>
      <c r="P113" s="158">
        <v>0.14523681630050053</v>
      </c>
      <c r="Q113" s="158">
        <v>0.11758542992398305</v>
      </c>
    </row>
    <row r="114" spans="1:17" x14ac:dyDescent="0.25">
      <c r="A114" s="92" t="s">
        <v>125</v>
      </c>
      <c r="B114" s="91">
        <v>2.3982664423724154E-2</v>
      </c>
      <c r="C114" s="91">
        <v>2.9429085925153257E-2</v>
      </c>
      <c r="D114" s="91">
        <v>3.0583883879752943E-2</v>
      </c>
      <c r="E114" s="91">
        <v>2.8023294179235565E-2</v>
      </c>
      <c r="F114" s="91">
        <v>2.7169926269107813E-2</v>
      </c>
      <c r="G114" s="91">
        <v>2.7628958580661028E-2</v>
      </c>
      <c r="H114" s="91">
        <v>2.0773360599829069E-2</v>
      </c>
      <c r="I114" s="91">
        <v>2.3230496547804284E-2</v>
      </c>
      <c r="J114" s="91">
        <v>9.5010933432238404E-3</v>
      </c>
      <c r="K114" s="91">
        <v>3.6757877909088944E-2</v>
      </c>
      <c r="L114" s="91">
        <v>1.9755488271121883E-2</v>
      </c>
      <c r="M114" s="91">
        <v>1.4470358829518285E-2</v>
      </c>
      <c r="N114" s="91">
        <v>1.9355727926621262E-2</v>
      </c>
      <c r="O114" s="91">
        <v>1.7206201680620543E-2</v>
      </c>
      <c r="P114" s="91">
        <v>1.1877855781932433E-2</v>
      </c>
      <c r="Q114" s="91">
        <v>3.165800742575625E-3</v>
      </c>
    </row>
    <row r="115" spans="1:17" x14ac:dyDescent="0.25">
      <c r="A115" s="92" t="s">
        <v>26</v>
      </c>
      <c r="B115" s="91">
        <v>3.5973996635586231E-2</v>
      </c>
      <c r="C115" s="91">
        <v>4.4143628887729887E-2</v>
      </c>
      <c r="D115" s="91">
        <v>4.5875825819629408E-2</v>
      </c>
      <c r="E115" s="91">
        <v>4.2034941268853335E-2</v>
      </c>
      <c r="F115" s="91">
        <v>4.0754889403661718E-2</v>
      </c>
      <c r="G115" s="91">
        <v>4.1443437870991542E-2</v>
      </c>
      <c r="H115" s="91">
        <v>3.847220664647432E-2</v>
      </c>
      <c r="I115" s="91">
        <v>4.5663762311707039E-2</v>
      </c>
      <c r="J115" s="91">
        <v>4.6615105436168737E-2</v>
      </c>
      <c r="K115" s="91">
        <v>7.1644017287178924E-2</v>
      </c>
      <c r="L115" s="91">
        <v>5.0477607281457976E-2</v>
      </c>
      <c r="M115" s="91">
        <v>4.7375929500626655E-2</v>
      </c>
      <c r="N115" s="91">
        <v>5.3742549842130651E-2</v>
      </c>
      <c r="O115" s="91">
        <v>5.5483974187353645E-2</v>
      </c>
      <c r="P115" s="91">
        <v>4.3571044890150158E-2</v>
      </c>
      <c r="Q115" s="91">
        <v>3.5275628977194912E-2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5.9956661059310377E-2</v>
      </c>
      <c r="C117" s="157">
        <v>7.3572714812883147E-2</v>
      </c>
      <c r="D117" s="157">
        <v>7.6459709699382372E-2</v>
      </c>
      <c r="E117" s="157">
        <v>7.0058235448088896E-2</v>
      </c>
      <c r="F117" s="157">
        <v>6.7924815672769548E-2</v>
      </c>
      <c r="G117" s="157">
        <v>6.9072396451652571E-2</v>
      </c>
      <c r="H117" s="157">
        <v>6.8995121575277707E-2</v>
      </c>
      <c r="I117" s="157">
        <v>8.3318282179512163E-2</v>
      </c>
      <c r="J117" s="157">
        <v>9.9267486007836553E-2</v>
      </c>
      <c r="K117" s="157">
        <v>0.13041149576099523</v>
      </c>
      <c r="L117" s="157">
        <v>9.8025595385613409E-2</v>
      </c>
      <c r="M117" s="157">
        <v>9.6073476671943936E-2</v>
      </c>
      <c r="N117" s="157">
        <v>0.10604355503835027</v>
      </c>
      <c r="O117" s="157">
        <v>0.11225640475653796</v>
      </c>
      <c r="P117" s="157">
        <v>8.9787915628417939E-2</v>
      </c>
      <c r="Q117" s="157">
        <v>7.9144000204212514E-2</v>
      </c>
    </row>
    <row r="118" spans="1:17" x14ac:dyDescent="0.25">
      <c r="A118" s="156" t="s">
        <v>183</v>
      </c>
      <c r="B118" s="204">
        <v>0.39433057676319061</v>
      </c>
      <c r="C118" s="204">
        <v>0.48388236692331321</v>
      </c>
      <c r="D118" s="204">
        <v>0.50286992124324881</v>
      </c>
      <c r="E118" s="204">
        <v>0.46076789306075566</v>
      </c>
      <c r="F118" s="204">
        <v>0.44673654715829664</v>
      </c>
      <c r="G118" s="204">
        <v>0.45428410204918113</v>
      </c>
      <c r="H118" s="204">
        <v>0.4217148177872912</v>
      </c>
      <c r="I118" s="204">
        <v>0.50054537759477535</v>
      </c>
      <c r="J118" s="204">
        <v>0.51097356790036885</v>
      </c>
      <c r="K118" s="204">
        <v>0.78532910715120174</v>
      </c>
      <c r="L118" s="204">
        <v>0.55331255502572785</v>
      </c>
      <c r="M118" s="204">
        <v>0.51931337498914332</v>
      </c>
      <c r="N118" s="204">
        <v>0.58910136926537671</v>
      </c>
      <c r="O118" s="204">
        <v>0.60819007029010363</v>
      </c>
      <c r="P118" s="204">
        <v>0.47760596176604925</v>
      </c>
      <c r="Q118" s="204">
        <v>0.38667538836931092</v>
      </c>
    </row>
    <row r="119" spans="1:17" x14ac:dyDescent="0.25">
      <c r="A119" s="152" t="s">
        <v>192</v>
      </c>
      <c r="B119" s="151">
        <v>0.33518099024871206</v>
      </c>
      <c r="C119" s="151">
        <v>0.41130001188481624</v>
      </c>
      <c r="D119" s="151">
        <v>0.42743943305676146</v>
      </c>
      <c r="E119" s="151">
        <v>0.39165270910164229</v>
      </c>
      <c r="F119" s="151">
        <v>0.37972606508455214</v>
      </c>
      <c r="G119" s="151">
        <v>0.38614148674180393</v>
      </c>
      <c r="H119" s="151">
        <v>0.3584575951191975</v>
      </c>
      <c r="I119" s="151">
        <v>0.42546357095555909</v>
      </c>
      <c r="J119" s="151">
        <v>0.43432753271531355</v>
      </c>
      <c r="K119" s="151">
        <v>0.66752974107852148</v>
      </c>
      <c r="L119" s="151">
        <v>0.47031567177186862</v>
      </c>
      <c r="M119" s="151">
        <v>0.44141636874077178</v>
      </c>
      <c r="N119" s="151">
        <v>0.50073616387557018</v>
      </c>
      <c r="O119" s="151">
        <v>0.51696155974658808</v>
      </c>
      <c r="P119" s="151">
        <v>0.40596506750114186</v>
      </c>
      <c r="Q119" s="151">
        <v>0.3286740801139143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5.0404696019723744E-17</v>
      </c>
      <c r="Q122" s="87">
        <v>0</v>
      </c>
    </row>
    <row r="123" spans="1:17" x14ac:dyDescent="0.25">
      <c r="A123" s="150" t="s">
        <v>125</v>
      </c>
      <c r="B123" s="87">
        <v>5.4526081059327325E-2</v>
      </c>
      <c r="C123" s="87">
        <v>6.0088354867837569E-2</v>
      </c>
      <c r="D123" s="87">
        <v>0.12511392547439457</v>
      </c>
      <c r="E123" s="87">
        <v>0.10802128973677207</v>
      </c>
      <c r="F123" s="87">
        <v>0.11400884194449529</v>
      </c>
      <c r="G123" s="87">
        <v>0.10233103281006958</v>
      </c>
      <c r="H123" s="87">
        <v>1.7588440181489168E-2</v>
      </c>
      <c r="I123" s="87">
        <v>1.1386517110213852E-2</v>
      </c>
      <c r="J123" s="87">
        <v>5.6513826558077483E-3</v>
      </c>
      <c r="K123" s="87">
        <v>4.0315668987759873E-4</v>
      </c>
      <c r="L123" s="87">
        <v>6.2904602387102299E-3</v>
      </c>
      <c r="M123" s="87">
        <v>4.9641168041147897E-3</v>
      </c>
      <c r="N123" s="87">
        <v>5.9022875654099133E-3</v>
      </c>
      <c r="O123" s="87">
        <v>6.3702146366382342E-3</v>
      </c>
      <c r="P123" s="87">
        <v>8.409189880161809E-3</v>
      </c>
      <c r="Q123" s="87">
        <v>4.2542181376717617E-3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0.64131179631292656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0.28065490918938474</v>
      </c>
      <c r="C126" s="87">
        <v>0.35121165701697865</v>
      </c>
      <c r="D126" s="87">
        <v>0.30232550758236687</v>
      </c>
      <c r="E126" s="87">
        <v>0.28363141936487024</v>
      </c>
      <c r="F126" s="87">
        <v>0.26571722314005686</v>
      </c>
      <c r="G126" s="87">
        <v>0.28381045393173437</v>
      </c>
      <c r="H126" s="87">
        <v>0.34086915493770836</v>
      </c>
      <c r="I126" s="87">
        <v>0.41407705384534521</v>
      </c>
      <c r="J126" s="87">
        <v>0.42867615005950582</v>
      </c>
      <c r="K126" s="87">
        <v>2.5814788075717337E-2</v>
      </c>
      <c r="L126" s="87">
        <v>0.4640252115331584</v>
      </c>
      <c r="M126" s="87">
        <v>0.43645225193665699</v>
      </c>
      <c r="N126" s="87">
        <v>0.49483387631016029</v>
      </c>
      <c r="O126" s="87">
        <v>0.51059134510994986</v>
      </c>
      <c r="P126" s="87">
        <v>0.39755587762097999</v>
      </c>
      <c r="Q126" s="87">
        <v>0.32441986197624256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5.9149586514478547E-2</v>
      </c>
      <c r="C130" s="151">
        <v>7.2582355038496971E-2</v>
      </c>
      <c r="D130" s="151">
        <v>7.5430488186487288E-2</v>
      </c>
      <c r="E130" s="151">
        <v>6.9115183959113369E-2</v>
      </c>
      <c r="F130" s="151">
        <v>6.7010482073744493E-2</v>
      </c>
      <c r="G130" s="151">
        <v>6.8142615307377197E-2</v>
      </c>
      <c r="H130" s="151">
        <v>6.3257222668093693E-2</v>
      </c>
      <c r="I130" s="151">
        <v>7.5081806639216264E-2</v>
      </c>
      <c r="J130" s="151">
        <v>7.6646035185055306E-2</v>
      </c>
      <c r="K130" s="151">
        <v>0.11779936607268027</v>
      </c>
      <c r="L130" s="151">
        <v>8.2996883253859177E-2</v>
      </c>
      <c r="M130" s="151">
        <v>7.7897006248371536E-2</v>
      </c>
      <c r="N130" s="151">
        <v>8.8365205389806523E-2</v>
      </c>
      <c r="O130" s="151">
        <v>9.1228510543515551E-2</v>
      </c>
      <c r="P130" s="151">
        <v>7.1640894264907384E-2</v>
      </c>
      <c r="Q130" s="151">
        <v>5.8001308255396615E-2</v>
      </c>
    </row>
    <row r="131" spans="1:17" x14ac:dyDescent="0.25">
      <c r="A131" s="156" t="s">
        <v>181</v>
      </c>
      <c r="B131" s="204">
        <v>0.84887274532858181</v>
      </c>
      <c r="C131" s="204">
        <v>1.0416502737320252</v>
      </c>
      <c r="D131" s="204">
        <v>1.0825246525208621</v>
      </c>
      <c r="E131" s="204">
        <v>0.99189190336776589</v>
      </c>
      <c r="F131" s="204">
        <v>0.96168672066384331</v>
      </c>
      <c r="G131" s="204">
        <v>0.97793429064265014</v>
      </c>
      <c r="H131" s="204">
        <v>0.90782261436404244</v>
      </c>
      <c r="I131" s="204">
        <v>1.0775206232500085</v>
      </c>
      <c r="J131" s="204">
        <v>1.0999693174552112</v>
      </c>
      <c r="K131" s="204">
        <v>1.6905726171324218</v>
      </c>
      <c r="L131" s="204">
        <v>1.1911121665097963</v>
      </c>
      <c r="M131" s="204">
        <v>1.117922363341405</v>
      </c>
      <c r="N131" s="204">
        <v>1.2681545030311907</v>
      </c>
      <c r="O131" s="204">
        <v>1.3092466196421415</v>
      </c>
      <c r="P131" s="204">
        <v>1.0281390991221981</v>
      </c>
      <c r="Q131" s="204">
        <v>0.8323934734413736</v>
      </c>
    </row>
    <row r="132" spans="1:17" x14ac:dyDescent="0.25">
      <c r="A132" s="152" t="s">
        <v>190</v>
      </c>
      <c r="B132" s="151">
        <v>0.20164940806802631</v>
      </c>
      <c r="C132" s="151">
        <v>0.66620931894777491</v>
      </c>
      <c r="D132" s="151">
        <v>0.62243555859069466</v>
      </c>
      <c r="E132" s="151">
        <v>0.49723370101503783</v>
      </c>
      <c r="F132" s="151">
        <v>0.42538561908165068</v>
      </c>
      <c r="G132" s="151">
        <v>0.30770397801385985</v>
      </c>
      <c r="H132" s="151">
        <v>0.21186570310997202</v>
      </c>
      <c r="I132" s="151">
        <v>0.48075795658606185</v>
      </c>
      <c r="J132" s="151">
        <v>0.41373866786037072</v>
      </c>
      <c r="K132" s="151">
        <v>1.4071237105815748</v>
      </c>
      <c r="L132" s="151">
        <v>0.73965518975080691</v>
      </c>
      <c r="M132" s="151">
        <v>0.71951598307622455</v>
      </c>
      <c r="N132" s="151">
        <v>0.78916714319316728</v>
      </c>
      <c r="O132" s="151">
        <v>0.6960988905418396</v>
      </c>
      <c r="P132" s="151">
        <v>0.26527820180236955</v>
      </c>
      <c r="Q132" s="151">
        <v>0.10704353048202198</v>
      </c>
    </row>
    <row r="133" spans="1:17" x14ac:dyDescent="0.25">
      <c r="A133" s="154" t="s">
        <v>33</v>
      </c>
      <c r="B133" s="83">
        <v>0</v>
      </c>
      <c r="C133" s="83">
        <v>2.6545535472427408E-2</v>
      </c>
      <c r="D133" s="83">
        <v>7.4261936360484893E-3</v>
      </c>
      <c r="E133" s="83">
        <v>0</v>
      </c>
      <c r="F133" s="83">
        <v>0</v>
      </c>
      <c r="G133" s="83">
        <v>0</v>
      </c>
      <c r="H133" s="83">
        <v>0</v>
      </c>
      <c r="I133" s="83">
        <v>4.721209683933243E-3</v>
      </c>
      <c r="J133" s="83">
        <v>0</v>
      </c>
      <c r="K133" s="83">
        <v>0.11477474047482346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9.1835799104928988E-3</v>
      </c>
      <c r="C134" s="208">
        <v>8.7041618423095643E-3</v>
      </c>
      <c r="D134" s="208">
        <v>9.4457985041443791E-3</v>
      </c>
      <c r="E134" s="208">
        <v>8.8709363355308265E-3</v>
      </c>
      <c r="F134" s="208">
        <v>1.8081675092849352E-2</v>
      </c>
      <c r="G134" s="208">
        <v>9.2980406053893936E-3</v>
      </c>
      <c r="H134" s="208">
        <v>2.6937113978677724E-2</v>
      </c>
      <c r="I134" s="208">
        <v>3.5999347285125251E-2</v>
      </c>
      <c r="J134" s="208">
        <v>6.189338418790305E-2</v>
      </c>
      <c r="K134" s="208">
        <v>0</v>
      </c>
      <c r="L134" s="208">
        <v>9.0893572015792543E-3</v>
      </c>
      <c r="M134" s="208">
        <v>9.6737472344458605E-2</v>
      </c>
      <c r="N134" s="208">
        <v>4.0075430197293094E-2</v>
      </c>
      <c r="O134" s="208">
        <v>2.3415852002446887E-2</v>
      </c>
      <c r="P134" s="208">
        <v>2.4008784916291447E-2</v>
      </c>
      <c r="Q134" s="208">
        <v>2.2180811103001206E-2</v>
      </c>
    </row>
    <row r="135" spans="1:17" x14ac:dyDescent="0.25">
      <c r="A135" s="154" t="s">
        <v>125</v>
      </c>
      <c r="B135" s="208">
        <v>3.0747310149215317E-2</v>
      </c>
      <c r="C135" s="208">
        <v>5.9096192894240826E-2</v>
      </c>
      <c r="D135" s="208">
        <v>0.20622321662251297</v>
      </c>
      <c r="E135" s="208">
        <v>0.1661036594491471</v>
      </c>
      <c r="F135" s="208">
        <v>0.15224014024560384</v>
      </c>
      <c r="G135" s="208">
        <v>9.453723982121176E-2</v>
      </c>
      <c r="H135" s="208">
        <v>0</v>
      </c>
      <c r="I135" s="208">
        <v>1.9875890713091124E-19</v>
      </c>
      <c r="J135" s="208">
        <v>5.2059612040399286E-19</v>
      </c>
      <c r="K135" s="208">
        <v>1.9189435836341328E-18</v>
      </c>
      <c r="L135" s="208">
        <v>4.5925945569041256E-19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0.30375834894575393</v>
      </c>
      <c r="D136" s="208">
        <v>4.0440277513129431E-2</v>
      </c>
      <c r="E136" s="208">
        <v>0</v>
      </c>
      <c r="F136" s="208">
        <v>0</v>
      </c>
      <c r="G136" s="208">
        <v>0</v>
      </c>
      <c r="H136" s="208">
        <v>0</v>
      </c>
      <c r="I136" s="208">
        <v>1.1354683651591329E-2</v>
      </c>
      <c r="J136" s="208">
        <v>0</v>
      </c>
      <c r="K136" s="208">
        <v>0.35941295351445424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0.1617185180083181</v>
      </c>
      <c r="C137" s="208">
        <v>0.26810507979304316</v>
      </c>
      <c r="D137" s="208">
        <v>0.35890007231485932</v>
      </c>
      <c r="E137" s="208">
        <v>0.32225910523035989</v>
      </c>
      <c r="F137" s="208">
        <v>0.25506380374319748</v>
      </c>
      <c r="G137" s="208">
        <v>0.20386869758725867</v>
      </c>
      <c r="H137" s="208">
        <v>0.18492858913129429</v>
      </c>
      <c r="I137" s="208">
        <v>0.42868271596541202</v>
      </c>
      <c r="J137" s="208">
        <v>0.35184528367246765</v>
      </c>
      <c r="K137" s="208">
        <v>0.93293601659229708</v>
      </c>
      <c r="L137" s="208">
        <v>0.73056583254922769</v>
      </c>
      <c r="M137" s="208">
        <v>0.62277851073176593</v>
      </c>
      <c r="N137" s="208">
        <v>0.74909171299587418</v>
      </c>
      <c r="O137" s="208">
        <v>0.67268303853939271</v>
      </c>
      <c r="P137" s="208">
        <v>0.24126941688607809</v>
      </c>
      <c r="Q137" s="208">
        <v>8.4862719379020776E-2</v>
      </c>
    </row>
    <row r="138" spans="1:17" x14ac:dyDescent="0.25">
      <c r="A138" s="152" t="s">
        <v>189</v>
      </c>
      <c r="B138" s="151">
        <v>0.64722333726055548</v>
      </c>
      <c r="C138" s="151">
        <v>0.37544095478425038</v>
      </c>
      <c r="D138" s="151">
        <v>0.46008909393016739</v>
      </c>
      <c r="E138" s="151">
        <v>0.49465820235272806</v>
      </c>
      <c r="F138" s="151">
        <v>0.53630110158219257</v>
      </c>
      <c r="G138" s="151">
        <v>0.67023031262879029</v>
      </c>
      <c r="H138" s="151">
        <v>0.69595691125407044</v>
      </c>
      <c r="I138" s="151">
        <v>0.59676266666394662</v>
      </c>
      <c r="J138" s="151">
        <v>0.68623064959484048</v>
      </c>
      <c r="K138" s="151">
        <v>0.28344890655084698</v>
      </c>
      <c r="L138" s="151">
        <v>0.45145697675898944</v>
      </c>
      <c r="M138" s="151">
        <v>0.39840638026518044</v>
      </c>
      <c r="N138" s="151">
        <v>0.47898735983802343</v>
      </c>
      <c r="O138" s="151">
        <v>0.61314772910030191</v>
      </c>
      <c r="P138" s="151">
        <v>0.76286089731982865</v>
      </c>
      <c r="Q138" s="151">
        <v>0.72534994295935162</v>
      </c>
    </row>
    <row r="139" spans="1:17" x14ac:dyDescent="0.25">
      <c r="A139" s="156" t="s">
        <v>180</v>
      </c>
      <c r="B139" s="155">
        <v>0.58938354969932627</v>
      </c>
      <c r="C139" s="155">
        <v>0.7232315317648883</v>
      </c>
      <c r="D139" s="155">
        <v>0.75161115237927689</v>
      </c>
      <c r="E139" s="155">
        <v>0.68868363855718584</v>
      </c>
      <c r="F139" s="155">
        <v>0.66771178158648814</v>
      </c>
      <c r="G139" s="155">
        <v>0.67899268384279843</v>
      </c>
      <c r="H139" s="155">
        <v>0.63031322173512905</v>
      </c>
      <c r="I139" s="155">
        <v>0.74813678881808898</v>
      </c>
      <c r="J139" s="155">
        <v>0.76372321346134431</v>
      </c>
      <c r="K139" s="155">
        <v>1.1737868786496404</v>
      </c>
      <c r="L139" s="155">
        <v>0.82700489637685348</v>
      </c>
      <c r="M139" s="155">
        <v>0.77618825014740678</v>
      </c>
      <c r="N139" s="155">
        <v>0.88049640735537271</v>
      </c>
      <c r="O139" s="155">
        <v>0.90902720621315214</v>
      </c>
      <c r="P139" s="155">
        <v>0.71385054492561295</v>
      </c>
      <c r="Q139" s="155">
        <v>0.57794177375023126</v>
      </c>
    </row>
    <row r="140" spans="1:17" x14ac:dyDescent="0.25">
      <c r="A140" s="152" t="s">
        <v>193</v>
      </c>
      <c r="B140" s="151">
        <v>9.2125162141164549E-2</v>
      </c>
      <c r="C140" s="151">
        <v>0.30436311277102229</v>
      </c>
      <c r="D140" s="151">
        <v>0.28436471649968753</v>
      </c>
      <c r="E140" s="151">
        <v>0.22716523577698022</v>
      </c>
      <c r="F140" s="151">
        <v>0.1943408587502346</v>
      </c>
      <c r="G140" s="151">
        <v>0.14057704973002069</v>
      </c>
      <c r="H140" s="151">
        <v>9.6792559116134769E-2</v>
      </c>
      <c r="I140" s="151">
        <v>0.21963815875028381</v>
      </c>
      <c r="J140" s="151">
        <v>0.18901985493479745</v>
      </c>
      <c r="K140" s="151">
        <v>0.64285584188907519</v>
      </c>
      <c r="L140" s="151">
        <v>0.33791745255884736</v>
      </c>
      <c r="M140" s="151">
        <v>0.3287166931910615</v>
      </c>
      <c r="N140" s="151">
        <v>0.36053738872679536</v>
      </c>
      <c r="O140" s="151">
        <v>0.31801840517090996</v>
      </c>
      <c r="P140" s="151">
        <v>0.12119449091224467</v>
      </c>
      <c r="Q140" s="151">
        <v>4.8903702204234754E-2</v>
      </c>
    </row>
    <row r="141" spans="1:17" x14ac:dyDescent="0.25">
      <c r="A141" s="152" t="s">
        <v>187</v>
      </c>
      <c r="B141" s="151">
        <v>0.20156917399716959</v>
      </c>
      <c r="C141" s="151">
        <v>0.24734518386359178</v>
      </c>
      <c r="D141" s="151">
        <v>0.25705101411371267</v>
      </c>
      <c r="E141" s="151">
        <v>0.23552980438655752</v>
      </c>
      <c r="F141" s="151">
        <v>0.22835742930257891</v>
      </c>
      <c r="G141" s="151">
        <v>0.23221549787423701</v>
      </c>
      <c r="H141" s="151">
        <v>0.21556712183341412</v>
      </c>
      <c r="I141" s="151">
        <v>0.25586278177578642</v>
      </c>
      <c r="J141" s="151">
        <v>0.26119333900377972</v>
      </c>
      <c r="K141" s="151">
        <v>0.40143511249817693</v>
      </c>
      <c r="L141" s="151">
        <v>0.28283567456088388</v>
      </c>
      <c r="M141" s="151">
        <v>0.26545638155041312</v>
      </c>
      <c r="N141" s="151">
        <v>0.30112977131553736</v>
      </c>
      <c r="O141" s="151">
        <v>0.31088730452489799</v>
      </c>
      <c r="P141" s="151">
        <v>0.24413688636455969</v>
      </c>
      <c r="Q141" s="151">
        <v>0.19765608662257902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3.0312079854931994E-17</v>
      </c>
      <c r="Q144" s="87">
        <v>0</v>
      </c>
    </row>
    <row r="145" spans="1:17" x14ac:dyDescent="0.25">
      <c r="A145" s="150" t="s">
        <v>125</v>
      </c>
      <c r="B145" s="87">
        <v>3.2790574167932102E-2</v>
      </c>
      <c r="C145" s="87">
        <v>3.6135581700416468E-2</v>
      </c>
      <c r="D145" s="87">
        <v>7.5240277184884463E-2</v>
      </c>
      <c r="E145" s="87">
        <v>6.4961208361468972E-2</v>
      </c>
      <c r="F145" s="87">
        <v>6.8561967318234829E-2</v>
      </c>
      <c r="G145" s="87">
        <v>6.1539235093545863E-2</v>
      </c>
      <c r="H145" s="87">
        <v>1.0577232785936676E-2</v>
      </c>
      <c r="I145" s="87">
        <v>6.8475567391437526E-3</v>
      </c>
      <c r="J145" s="87">
        <v>3.3985952873634845E-3</v>
      </c>
      <c r="K145" s="87">
        <v>2.4244800073465066E-4</v>
      </c>
      <c r="L145" s="87">
        <v>3.782920008196175E-3</v>
      </c>
      <c r="M145" s="87">
        <v>2.9852913886566461E-3</v>
      </c>
      <c r="N145" s="87">
        <v>3.5494830072870251E-3</v>
      </c>
      <c r="O145" s="87">
        <v>3.8308822392912629E-3</v>
      </c>
      <c r="P145" s="87">
        <v>5.0570691878194535E-3</v>
      </c>
      <c r="Q145" s="87">
        <v>2.5583767008325112E-3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0.38566831896259191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0.16877859982923749</v>
      </c>
      <c r="C148" s="87">
        <v>0.2112096021631753</v>
      </c>
      <c r="D148" s="87">
        <v>0.18181073692882821</v>
      </c>
      <c r="E148" s="87">
        <v>0.17056859602508856</v>
      </c>
      <c r="F148" s="87">
        <v>0.15979546198434408</v>
      </c>
      <c r="G148" s="87">
        <v>0.17067626278069115</v>
      </c>
      <c r="H148" s="87">
        <v>0.20498988904747745</v>
      </c>
      <c r="I148" s="87">
        <v>0.24901522503664264</v>
      </c>
      <c r="J148" s="87">
        <v>0.25779474371641625</v>
      </c>
      <c r="K148" s="87">
        <v>1.5524345534850399E-2</v>
      </c>
      <c r="L148" s="87">
        <v>0.27905275455268769</v>
      </c>
      <c r="M148" s="87">
        <v>0.26247109016175646</v>
      </c>
      <c r="N148" s="87">
        <v>0.29758028830825034</v>
      </c>
      <c r="O148" s="87">
        <v>0.3070564222856067</v>
      </c>
      <c r="P148" s="87">
        <v>0.23907981717674021</v>
      </c>
      <c r="Q148" s="87">
        <v>0.19509770992174652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0.2956892135609922</v>
      </c>
      <c r="C152" s="151">
        <v>0.17152323513027423</v>
      </c>
      <c r="D152" s="151">
        <v>0.21019542176587666</v>
      </c>
      <c r="E152" s="151">
        <v>0.2259885983936481</v>
      </c>
      <c r="F152" s="151">
        <v>0.24501349353367458</v>
      </c>
      <c r="G152" s="151">
        <v>0.30620013623854064</v>
      </c>
      <c r="H152" s="151">
        <v>0.31795354078558019</v>
      </c>
      <c r="I152" s="151">
        <v>0.27263584829201876</v>
      </c>
      <c r="J152" s="151">
        <v>0.31351001952276714</v>
      </c>
      <c r="K152" s="151">
        <v>0.12949592426238832</v>
      </c>
      <c r="L152" s="151">
        <v>0.20625176925712224</v>
      </c>
      <c r="M152" s="151">
        <v>0.18201517540593212</v>
      </c>
      <c r="N152" s="151">
        <v>0.21882924731303993</v>
      </c>
      <c r="O152" s="151">
        <v>0.28012149651734414</v>
      </c>
      <c r="P152" s="151">
        <v>0.34851916764880864</v>
      </c>
      <c r="Q152" s="151">
        <v>0.33138198492341747</v>
      </c>
    </row>
    <row r="153" spans="1:17" x14ac:dyDescent="0.25">
      <c r="A153" s="243" t="s">
        <v>179</v>
      </c>
      <c r="B153" s="242">
        <v>1.1787670993986528</v>
      </c>
      <c r="C153" s="242">
        <v>1.4464630635297766</v>
      </c>
      <c r="D153" s="242">
        <v>1.5032223047585538</v>
      </c>
      <c r="E153" s="242">
        <v>1.3773672771143717</v>
      </c>
      <c r="F153" s="242">
        <v>1.3354235631729761</v>
      </c>
      <c r="G153" s="242">
        <v>1.3579853676855966</v>
      </c>
      <c r="H153" s="242">
        <v>1.2606264434702581</v>
      </c>
      <c r="I153" s="242">
        <v>1.496273577636178</v>
      </c>
      <c r="J153" s="242">
        <v>1.5274464269226884</v>
      </c>
      <c r="K153" s="242">
        <v>2.3475737572992808</v>
      </c>
      <c r="L153" s="242">
        <v>1.654009792753707</v>
      </c>
      <c r="M153" s="242">
        <v>1.5523765002948138</v>
      </c>
      <c r="N153" s="242">
        <v>1.7609928147107454</v>
      </c>
      <c r="O153" s="242">
        <v>1.8180544124263043</v>
      </c>
      <c r="P153" s="242">
        <v>1.4277010898512259</v>
      </c>
      <c r="Q153" s="242">
        <v>1.1558835475004625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0.99999999999999989</v>
      </c>
      <c r="D157" s="77">
        <f t="shared" si="0"/>
        <v>1.0000000000000002</v>
      </c>
      <c r="E157" s="77">
        <f t="shared" si="0"/>
        <v>1</v>
      </c>
      <c r="F157" s="77">
        <f t="shared" si="0"/>
        <v>1</v>
      </c>
      <c r="G157" s="77">
        <f t="shared" si="0"/>
        <v>0.99999999999999989</v>
      </c>
      <c r="H157" s="77">
        <f t="shared" si="0"/>
        <v>0.99999999999999989</v>
      </c>
      <c r="I157" s="77">
        <f t="shared" si="0"/>
        <v>1</v>
      </c>
      <c r="J157" s="77">
        <f t="shared" si="0"/>
        <v>1</v>
      </c>
      <c r="K157" s="77">
        <f t="shared" si="0"/>
        <v>1</v>
      </c>
      <c r="L157" s="77">
        <f t="shared" si="0"/>
        <v>1</v>
      </c>
      <c r="M157" s="77">
        <f t="shared" si="0"/>
        <v>0.99999999999999989</v>
      </c>
      <c r="N157" s="77">
        <f t="shared" si="0"/>
        <v>1</v>
      </c>
      <c r="O157" s="77">
        <f t="shared" si="0"/>
        <v>0.99999999999999989</v>
      </c>
      <c r="P157" s="77">
        <f t="shared" si="0"/>
        <v>1</v>
      </c>
      <c r="Q157" s="77">
        <f t="shared" si="0"/>
        <v>0.99999999999999978</v>
      </c>
    </row>
    <row r="158" spans="1:17" x14ac:dyDescent="0.25">
      <c r="A158" s="132" t="s">
        <v>83</v>
      </c>
      <c r="B158" s="240">
        <f t="shared" ref="B158:Q158" si="1">IF(B$6=0,0,B$6/B$5)</f>
        <v>8.9726215485352726E-4</v>
      </c>
      <c r="C158" s="240">
        <f t="shared" si="1"/>
        <v>1.505739291664383E-3</v>
      </c>
      <c r="D158" s="240">
        <f t="shared" si="1"/>
        <v>1.3853060542356643E-3</v>
      </c>
      <c r="E158" s="240">
        <f t="shared" si="1"/>
        <v>1.3661113096625379E-3</v>
      </c>
      <c r="F158" s="240">
        <f t="shared" si="1"/>
        <v>1.2066323044177809E-3</v>
      </c>
      <c r="G158" s="240">
        <f t="shared" si="1"/>
        <v>9.9737760355059126E-4</v>
      </c>
      <c r="H158" s="240">
        <f t="shared" si="1"/>
        <v>1.1825447339437742E-3</v>
      </c>
      <c r="I158" s="240">
        <f t="shared" si="1"/>
        <v>1.2030162865102295E-3</v>
      </c>
      <c r="J158" s="240">
        <f t="shared" si="1"/>
        <v>1.2672588288981555E-3</v>
      </c>
      <c r="K158" s="240">
        <f t="shared" si="1"/>
        <v>1.2066220972161527E-3</v>
      </c>
      <c r="L158" s="240">
        <f t="shared" si="1"/>
        <v>1.4965421934132798E-3</v>
      </c>
      <c r="M158" s="240">
        <f t="shared" si="1"/>
        <v>1.4720451484453716E-3</v>
      </c>
      <c r="N158" s="240">
        <f t="shared" si="1"/>
        <v>1.487204521808049E-3</v>
      </c>
      <c r="O158" s="240">
        <f t="shared" si="1"/>
        <v>1.5160916130877811E-3</v>
      </c>
      <c r="P158" s="240">
        <f t="shared" si="1"/>
        <v>1.1002468470960396E-3</v>
      </c>
      <c r="Q158" s="240">
        <f t="shared" si="1"/>
        <v>1.3706869702538606E-3</v>
      </c>
    </row>
    <row r="159" spans="1:17" x14ac:dyDescent="0.25">
      <c r="A159" s="76" t="s">
        <v>82</v>
      </c>
      <c r="B159" s="239">
        <f t="shared" ref="B159:Q159" si="2">IF(B$7=0,0,B$7/B$5)</f>
        <v>5.832204006547926E-3</v>
      </c>
      <c r="C159" s="239">
        <f t="shared" si="2"/>
        <v>9.7873053958184887E-3</v>
      </c>
      <c r="D159" s="239">
        <f t="shared" si="2"/>
        <v>9.0044893525318189E-3</v>
      </c>
      <c r="E159" s="239">
        <f t="shared" si="2"/>
        <v>8.8797235128064943E-3</v>
      </c>
      <c r="F159" s="239">
        <f t="shared" si="2"/>
        <v>7.8431099787155747E-3</v>
      </c>
      <c r="G159" s="239">
        <f t="shared" si="2"/>
        <v>6.4829544230788428E-3</v>
      </c>
      <c r="H159" s="239">
        <f t="shared" si="2"/>
        <v>7.6865407706345314E-3</v>
      </c>
      <c r="I159" s="239">
        <f t="shared" si="2"/>
        <v>7.8196058623164911E-3</v>
      </c>
      <c r="J159" s="239">
        <f t="shared" si="2"/>
        <v>8.2371823878380091E-3</v>
      </c>
      <c r="K159" s="239">
        <f t="shared" si="2"/>
        <v>7.8430436319049911E-3</v>
      </c>
      <c r="L159" s="239">
        <f t="shared" si="2"/>
        <v>9.7275242571863169E-3</v>
      </c>
      <c r="M159" s="239">
        <f t="shared" si="2"/>
        <v>9.5682934648949145E-3</v>
      </c>
      <c r="N159" s="239">
        <f t="shared" si="2"/>
        <v>9.6668293917523164E-3</v>
      </c>
      <c r="O159" s="239">
        <f t="shared" si="2"/>
        <v>9.8545954850705764E-3</v>
      </c>
      <c r="P159" s="239">
        <f t="shared" si="2"/>
        <v>7.151604506124256E-3</v>
      </c>
      <c r="Q159" s="239">
        <f t="shared" si="2"/>
        <v>8.9094653066500943E-3</v>
      </c>
    </row>
    <row r="160" spans="1:17" x14ac:dyDescent="0.25">
      <c r="A160" s="76" t="s">
        <v>81</v>
      </c>
      <c r="B160" s="239">
        <f t="shared" ref="B160:Q160" si="3">IF(B$8=0,0,B$8/B$5)</f>
        <v>1.0767145858242328E-3</v>
      </c>
      <c r="C160" s="239">
        <f t="shared" si="3"/>
        <v>1.8068871499972595E-3</v>
      </c>
      <c r="D160" s="239">
        <f t="shared" si="3"/>
        <v>1.6623672650827972E-3</v>
      </c>
      <c r="E160" s="239">
        <f t="shared" si="3"/>
        <v>1.6393335715950456E-3</v>
      </c>
      <c r="F160" s="239">
        <f t="shared" si="3"/>
        <v>1.4479587653013371E-3</v>
      </c>
      <c r="G160" s="239">
        <f t="shared" si="3"/>
        <v>1.1968531242607095E-3</v>
      </c>
      <c r="H160" s="239">
        <f t="shared" si="3"/>
        <v>1.4190536807325289E-3</v>
      </c>
      <c r="I160" s="239">
        <f t="shared" si="3"/>
        <v>1.4436195438122755E-3</v>
      </c>
      <c r="J160" s="239">
        <f t="shared" si="3"/>
        <v>1.5207105946777866E-3</v>
      </c>
      <c r="K160" s="239">
        <f t="shared" si="3"/>
        <v>1.4479465166593833E-3</v>
      </c>
      <c r="L160" s="239">
        <f t="shared" si="3"/>
        <v>1.7958506320959358E-3</v>
      </c>
      <c r="M160" s="239">
        <f t="shared" si="3"/>
        <v>1.7664541781344458E-3</v>
      </c>
      <c r="N160" s="239">
        <f t="shared" si="3"/>
        <v>1.7846454261696589E-3</v>
      </c>
      <c r="O160" s="239">
        <f t="shared" si="3"/>
        <v>1.8193099357053371E-3</v>
      </c>
      <c r="P160" s="239">
        <f t="shared" si="3"/>
        <v>1.3202962165152475E-3</v>
      </c>
      <c r="Q160" s="239">
        <f t="shared" si="3"/>
        <v>1.6448243643046329E-3</v>
      </c>
    </row>
    <row r="161" spans="1:17" x14ac:dyDescent="0.25">
      <c r="A161" s="76" t="s">
        <v>80</v>
      </c>
      <c r="B161" s="239">
        <f t="shared" ref="B161:Q161" si="4">IF(B$9=0,0,B$9/B$5)</f>
        <v>8.5239904711085085E-3</v>
      </c>
      <c r="C161" s="239">
        <f t="shared" si="4"/>
        <v>1.4304523270811638E-2</v>
      </c>
      <c r="D161" s="239">
        <f t="shared" si="4"/>
        <v>1.3160407515238812E-2</v>
      </c>
      <c r="E161" s="239">
        <f t="shared" si="4"/>
        <v>1.2978057441794111E-2</v>
      </c>
      <c r="F161" s="239">
        <f t="shared" si="4"/>
        <v>1.1463006891968918E-2</v>
      </c>
      <c r="G161" s="239">
        <f t="shared" si="4"/>
        <v>9.4750872337306166E-3</v>
      </c>
      <c r="H161" s="239">
        <f t="shared" si="4"/>
        <v>1.1234174972465854E-2</v>
      </c>
      <c r="I161" s="239">
        <f t="shared" si="4"/>
        <v>1.1428654721847181E-2</v>
      </c>
      <c r="J161" s="239">
        <f t="shared" si="4"/>
        <v>1.2038958874532475E-2</v>
      </c>
      <c r="K161" s="239">
        <f t="shared" si="4"/>
        <v>1.1462909923553451E-2</v>
      </c>
      <c r="L161" s="239">
        <f t="shared" si="4"/>
        <v>1.4217150837426159E-2</v>
      </c>
      <c r="M161" s="239">
        <f t="shared" si="4"/>
        <v>1.3984428910231031E-2</v>
      </c>
      <c r="N161" s="239">
        <f t="shared" si="4"/>
        <v>1.4128442957176465E-2</v>
      </c>
      <c r="O161" s="239">
        <f t="shared" si="4"/>
        <v>1.4402870324333921E-2</v>
      </c>
      <c r="P161" s="239">
        <f t="shared" si="4"/>
        <v>1.0452345047412376E-2</v>
      </c>
      <c r="Q161" s="239">
        <f t="shared" si="4"/>
        <v>1.3021526217411677E-2</v>
      </c>
    </row>
    <row r="162" spans="1:17" x14ac:dyDescent="0.25">
      <c r="A162" s="129" t="s">
        <v>79</v>
      </c>
      <c r="B162" s="238">
        <f t="shared" ref="B162:Q162" si="5">IF(B$10=0,0,B$10/B$5)</f>
        <v>2.5123340335898759E-3</v>
      </c>
      <c r="C162" s="238">
        <f t="shared" si="5"/>
        <v>4.2160700166602718E-3</v>
      </c>
      <c r="D162" s="238">
        <f t="shared" si="5"/>
        <v>3.8788569518598613E-3</v>
      </c>
      <c r="E162" s="238">
        <f t="shared" si="5"/>
        <v>3.8251116670551064E-3</v>
      </c>
      <c r="F162" s="238">
        <f t="shared" si="5"/>
        <v>3.378570452369787E-3</v>
      </c>
      <c r="G162" s="238">
        <f t="shared" si="5"/>
        <v>2.7926572899416558E-3</v>
      </c>
      <c r="H162" s="238">
        <f t="shared" si="5"/>
        <v>3.3111252550425676E-3</v>
      </c>
      <c r="I162" s="238">
        <f t="shared" si="5"/>
        <v>3.3684456022286431E-3</v>
      </c>
      <c r="J162" s="238">
        <f t="shared" si="5"/>
        <v>3.548324720914835E-3</v>
      </c>
      <c r="K162" s="238">
        <f t="shared" si="5"/>
        <v>3.3785418722052278E-3</v>
      </c>
      <c r="L162" s="238">
        <f t="shared" si="5"/>
        <v>4.1903181415571837E-3</v>
      </c>
      <c r="M162" s="238">
        <f t="shared" si="5"/>
        <v>4.1217264156470411E-3</v>
      </c>
      <c r="N162" s="238">
        <f t="shared" si="5"/>
        <v>4.164172661062537E-3</v>
      </c>
      <c r="O162" s="238">
        <f t="shared" si="5"/>
        <v>4.2450565166457874E-3</v>
      </c>
      <c r="P162" s="238">
        <f t="shared" si="5"/>
        <v>3.080691171868911E-3</v>
      </c>
      <c r="Q162" s="238">
        <f t="shared" si="5"/>
        <v>3.8379235167108105E-3</v>
      </c>
    </row>
    <row r="163" spans="1:17" x14ac:dyDescent="0.25">
      <c r="A163" s="232" t="s">
        <v>185</v>
      </c>
      <c r="B163" s="241">
        <f t="shared" ref="B163:Q163" si="6">IF(B$15=0,0,B$15/B$5)</f>
        <v>0.87406006286765414</v>
      </c>
      <c r="C163" s="241">
        <f t="shared" si="6"/>
        <v>0.78865406202173793</v>
      </c>
      <c r="D163" s="241">
        <f t="shared" si="6"/>
        <v>0.80555810090086999</v>
      </c>
      <c r="E163" s="241">
        <f t="shared" si="6"/>
        <v>0.80825227997856153</v>
      </c>
      <c r="F163" s="241">
        <f t="shared" si="6"/>
        <v>0.83063679244886901</v>
      </c>
      <c r="G163" s="241">
        <f t="shared" si="6"/>
        <v>0.86000783382101276</v>
      </c>
      <c r="H163" s="241">
        <f t="shared" si="6"/>
        <v>0.83401772977555544</v>
      </c>
      <c r="I163" s="241">
        <f t="shared" si="6"/>
        <v>0.83114433761332651</v>
      </c>
      <c r="J163" s="241">
        <f t="shared" si="6"/>
        <v>0.82212723853498837</v>
      </c>
      <c r="K163" s="241">
        <f t="shared" si="6"/>
        <v>0.83063822513420471</v>
      </c>
      <c r="L163" s="241">
        <f t="shared" si="6"/>
        <v>0.78994496899834288</v>
      </c>
      <c r="M163" s="241">
        <f t="shared" si="6"/>
        <v>0.79338338026588384</v>
      </c>
      <c r="N163" s="241">
        <f t="shared" si="6"/>
        <v>0.79125560688556906</v>
      </c>
      <c r="O163" s="241">
        <f t="shared" si="6"/>
        <v>0.7872010076360334</v>
      </c>
      <c r="P163" s="241">
        <f t="shared" si="6"/>
        <v>0.84556908145094245</v>
      </c>
      <c r="Q163" s="241">
        <f t="shared" si="6"/>
        <v>0.80761003913056306</v>
      </c>
    </row>
    <row r="164" spans="1:17" x14ac:dyDescent="0.25">
      <c r="A164" s="127" t="s">
        <v>184</v>
      </c>
      <c r="B164" s="237">
        <f t="shared" ref="B164:Q164" si="7">IF(B$24=0,0,B$24/B$5)</f>
        <v>7.99841579866441E-2</v>
      </c>
      <c r="C164" s="237">
        <f t="shared" si="7"/>
        <v>0.1342253083334847</v>
      </c>
      <c r="D164" s="237">
        <f t="shared" si="7"/>
        <v>0.12348959298292014</v>
      </c>
      <c r="E164" s="237">
        <f t="shared" si="7"/>
        <v>0.12177852618472128</v>
      </c>
      <c r="F164" s="237">
        <f t="shared" si="7"/>
        <v>0.10756217494105183</v>
      </c>
      <c r="G164" s="237">
        <f t="shared" si="7"/>
        <v>8.8908695617228709E-2</v>
      </c>
      <c r="H164" s="237">
        <f t="shared" si="7"/>
        <v>0.1054149495934923</v>
      </c>
      <c r="I164" s="237">
        <f t="shared" si="7"/>
        <v>0.10723983420034898</v>
      </c>
      <c r="J164" s="237">
        <f t="shared" si="7"/>
        <v>0.11296657262570732</v>
      </c>
      <c r="K164" s="237">
        <f t="shared" si="7"/>
        <v>0.10756126504596354</v>
      </c>
      <c r="L164" s="237">
        <f t="shared" si="7"/>
        <v>0.13340545634757875</v>
      </c>
      <c r="M164" s="237">
        <f t="shared" si="7"/>
        <v>0.13122172943530419</v>
      </c>
      <c r="N164" s="237">
        <f t="shared" si="7"/>
        <v>0.13257307330672474</v>
      </c>
      <c r="O164" s="237">
        <f t="shared" si="7"/>
        <v>0.1351481397576996</v>
      </c>
      <c r="P164" s="237">
        <f t="shared" si="7"/>
        <v>9.8078713301802595E-2</v>
      </c>
      <c r="Q164" s="237">
        <f t="shared" si="7"/>
        <v>0.12218641183737025</v>
      </c>
    </row>
    <row r="165" spans="1:17" x14ac:dyDescent="0.25">
      <c r="A165" s="127" t="s">
        <v>181</v>
      </c>
      <c r="B165" s="237">
        <f t="shared" ref="B165:Q165" si="8">IF(B$35=0,0,B$35/B$5)</f>
        <v>1.2200973252199912E-2</v>
      </c>
      <c r="C165" s="237">
        <f t="shared" si="8"/>
        <v>2.0475047033921331E-2</v>
      </c>
      <c r="D165" s="237">
        <f t="shared" si="8"/>
        <v>1.8837395539767418E-2</v>
      </c>
      <c r="E165" s="237">
        <f t="shared" si="8"/>
        <v>1.857638535021167E-2</v>
      </c>
      <c r="F165" s="237">
        <f t="shared" si="8"/>
        <v>1.6407789397787521E-2</v>
      </c>
      <c r="G165" s="237">
        <f t="shared" si="8"/>
        <v>1.3562343399238235E-2</v>
      </c>
      <c r="H165" s="237">
        <f t="shared" si="8"/>
        <v>1.6080246548159795E-2</v>
      </c>
      <c r="I165" s="237">
        <f t="shared" si="8"/>
        <v>1.6358618776324371E-2</v>
      </c>
      <c r="J165" s="237">
        <f t="shared" si="8"/>
        <v>1.7232189044599375E-2</v>
      </c>
      <c r="K165" s="237">
        <f t="shared" si="8"/>
        <v>1.6407650600231676E-2</v>
      </c>
      <c r="L165" s="237">
        <f t="shared" si="8"/>
        <v>2.0349984866579747E-2</v>
      </c>
      <c r="M165" s="237">
        <f t="shared" si="8"/>
        <v>2.0016873981656514E-2</v>
      </c>
      <c r="N165" s="237">
        <f t="shared" si="8"/>
        <v>2.0223011182381682E-2</v>
      </c>
      <c r="O165" s="237">
        <f t="shared" si="8"/>
        <v>2.0615817929140551E-2</v>
      </c>
      <c r="P165" s="237">
        <f t="shared" si="8"/>
        <v>1.4961159656207116E-2</v>
      </c>
      <c r="Q165" s="237">
        <f t="shared" si="8"/>
        <v>1.8638605195530993E-2</v>
      </c>
    </row>
    <row r="166" spans="1:17" x14ac:dyDescent="0.25">
      <c r="A166" s="142" t="s">
        <v>190</v>
      </c>
      <c r="B166" s="235">
        <f t="shared" ref="B166:Q166" si="9">IF(B$36=0,0,B$36/B$5)</f>
        <v>2.8983367032329372E-3</v>
      </c>
      <c r="C166" s="235">
        <f t="shared" si="9"/>
        <v>1.3095246537036465E-2</v>
      </c>
      <c r="D166" s="235">
        <f t="shared" si="9"/>
        <v>1.0831221984538621E-2</v>
      </c>
      <c r="E166" s="235">
        <f t="shared" si="9"/>
        <v>9.3123099480957525E-3</v>
      </c>
      <c r="F166" s="235">
        <f t="shared" si="9"/>
        <v>7.2577040950728856E-3</v>
      </c>
      <c r="G166" s="235">
        <f t="shared" si="9"/>
        <v>4.267349100104882E-3</v>
      </c>
      <c r="H166" s="235">
        <f t="shared" si="9"/>
        <v>3.752773600483812E-3</v>
      </c>
      <c r="I166" s="235">
        <f t="shared" si="9"/>
        <v>7.2987337465107091E-3</v>
      </c>
      <c r="J166" s="235">
        <f t="shared" si="9"/>
        <v>6.4816561939428138E-3</v>
      </c>
      <c r="K166" s="235">
        <f t="shared" si="9"/>
        <v>1.3656671095078761E-2</v>
      </c>
      <c r="L166" s="235">
        <f t="shared" si="9"/>
        <v>1.2636905525045105E-2</v>
      </c>
      <c r="M166" s="235">
        <f t="shared" si="9"/>
        <v>1.2883238794844723E-2</v>
      </c>
      <c r="N166" s="235">
        <f t="shared" si="9"/>
        <v>1.2584693681579823E-2</v>
      </c>
      <c r="O166" s="235">
        <f t="shared" si="9"/>
        <v>1.0960996784555218E-2</v>
      </c>
      <c r="P166" s="235">
        <f t="shared" si="9"/>
        <v>3.8602456942502359E-3</v>
      </c>
      <c r="Q166" s="235">
        <f t="shared" si="9"/>
        <v>2.396873794723134E-3</v>
      </c>
    </row>
    <row r="167" spans="1:17" x14ac:dyDescent="0.25">
      <c r="A167" s="142" t="s">
        <v>189</v>
      </c>
      <c r="B167" s="235">
        <f t="shared" ref="B167:Q167" si="10">IF(B$42=0,0,B$42/B$5)</f>
        <v>9.3026365489669756E-3</v>
      </c>
      <c r="C167" s="235">
        <f t="shared" si="10"/>
        <v>7.379800496884868E-3</v>
      </c>
      <c r="D167" s="235">
        <f t="shared" si="10"/>
        <v>8.0061735552287971E-3</v>
      </c>
      <c r="E167" s="235">
        <f t="shared" si="10"/>
        <v>9.264075402115917E-3</v>
      </c>
      <c r="F167" s="235">
        <f t="shared" si="10"/>
        <v>9.1500853027146351E-3</v>
      </c>
      <c r="G167" s="235">
        <f t="shared" si="10"/>
        <v>9.2949942991333544E-3</v>
      </c>
      <c r="H167" s="235">
        <f t="shared" si="10"/>
        <v>1.2327472947675982E-2</v>
      </c>
      <c r="I167" s="235">
        <f t="shared" si="10"/>
        <v>9.0598850298136639E-3</v>
      </c>
      <c r="J167" s="235">
        <f t="shared" si="10"/>
        <v>1.0750532850656559E-2</v>
      </c>
      <c r="K167" s="235">
        <f t="shared" si="10"/>
        <v>2.7509795051529145E-3</v>
      </c>
      <c r="L167" s="235">
        <f t="shared" si="10"/>
        <v>7.7130793415346403E-3</v>
      </c>
      <c r="M167" s="235">
        <f t="shared" si="10"/>
        <v>7.1336351868117901E-3</v>
      </c>
      <c r="N167" s="235">
        <f t="shared" si="10"/>
        <v>7.638317500801857E-3</v>
      </c>
      <c r="O167" s="235">
        <f t="shared" si="10"/>
        <v>9.6548211445853307E-3</v>
      </c>
      <c r="P167" s="235">
        <f t="shared" si="10"/>
        <v>1.1100913961956881E-2</v>
      </c>
      <c r="Q167" s="235">
        <f t="shared" si="10"/>
        <v>1.6241731400807861E-2</v>
      </c>
    </row>
    <row r="168" spans="1:17" x14ac:dyDescent="0.25">
      <c r="A168" s="127" t="s">
        <v>180</v>
      </c>
      <c r="B168" s="236">
        <f t="shared" ref="B168:Q168" si="11">IF(B$43=0,0,B$43/B$5)</f>
        <v>8.8118140154777366E-3</v>
      </c>
      <c r="C168" s="236">
        <f t="shared" si="11"/>
        <v>1.4787533968943242E-2</v>
      </c>
      <c r="D168" s="236">
        <f t="shared" si="11"/>
        <v>1.3604785667609845E-2</v>
      </c>
      <c r="E168" s="236">
        <f t="shared" si="11"/>
        <v>1.3416278308486256E-2</v>
      </c>
      <c r="F168" s="236">
        <f t="shared" si="11"/>
        <v>1.1850070120624355E-2</v>
      </c>
      <c r="G168" s="236">
        <f t="shared" si="11"/>
        <v>9.7950257883387543E-3</v>
      </c>
      <c r="H168" s="236">
        <f t="shared" si="11"/>
        <v>1.1613511395893221E-2</v>
      </c>
      <c r="I168" s="236">
        <f t="shared" si="11"/>
        <v>1.1814558005123195E-2</v>
      </c>
      <c r="J168" s="236">
        <f t="shared" si="11"/>
        <v>1.2445469865544035E-2</v>
      </c>
      <c r="K168" s="236">
        <f t="shared" si="11"/>
        <v>1.1849969877945123E-2</v>
      </c>
      <c r="L168" s="236">
        <f t="shared" si="11"/>
        <v>1.4697211292529863E-2</v>
      </c>
      <c r="M168" s="236">
        <f t="shared" si="11"/>
        <v>1.4456631208974195E-2</v>
      </c>
      <c r="N168" s="236">
        <f t="shared" si="11"/>
        <v>1.4605508076164599E-2</v>
      </c>
      <c r="O168" s="236">
        <f t="shared" si="11"/>
        <v>1.4889201837712657E-2</v>
      </c>
      <c r="P168" s="236">
        <f t="shared" si="11"/>
        <v>1.0805281973927395E-2</v>
      </c>
      <c r="Q168" s="236">
        <f t="shared" si="11"/>
        <v>1.3461214863439083E-2</v>
      </c>
    </row>
    <row r="169" spans="1:17" x14ac:dyDescent="0.25">
      <c r="A169" s="142" t="s">
        <v>188</v>
      </c>
      <c r="B169" s="235">
        <f t="shared" ref="B169:Q169" si="12">IF(B$44=0,0,B$44/B$5)</f>
        <v>1.4491683516164725E-3</v>
      </c>
      <c r="C169" s="235">
        <f t="shared" si="12"/>
        <v>6.5476232685182517E-3</v>
      </c>
      <c r="D169" s="235">
        <f t="shared" si="12"/>
        <v>5.4156109922693279E-3</v>
      </c>
      <c r="E169" s="235">
        <f t="shared" si="12"/>
        <v>4.6561549740478892E-3</v>
      </c>
      <c r="F169" s="235">
        <f t="shared" si="12"/>
        <v>3.6288520475364506E-3</v>
      </c>
      <c r="G169" s="235">
        <f t="shared" si="12"/>
        <v>2.1336745500524466E-3</v>
      </c>
      <c r="H169" s="235">
        <f t="shared" si="12"/>
        <v>1.876386800241913E-3</v>
      </c>
      <c r="I169" s="235">
        <f t="shared" si="12"/>
        <v>3.6493668732553663E-3</v>
      </c>
      <c r="J169" s="235">
        <f t="shared" si="12"/>
        <v>3.2408280969714177E-3</v>
      </c>
      <c r="K169" s="235">
        <f t="shared" si="12"/>
        <v>6.8283355475394006E-3</v>
      </c>
      <c r="L169" s="235">
        <f t="shared" si="12"/>
        <v>6.3184527625225733E-3</v>
      </c>
      <c r="M169" s="235">
        <f t="shared" si="12"/>
        <v>6.4416193974223797E-3</v>
      </c>
      <c r="N169" s="235">
        <f t="shared" si="12"/>
        <v>6.2923468407899306E-3</v>
      </c>
      <c r="O169" s="235">
        <f t="shared" si="12"/>
        <v>5.4804983922776265E-3</v>
      </c>
      <c r="P169" s="235">
        <f t="shared" si="12"/>
        <v>1.9301228471251288E-3</v>
      </c>
      <c r="Q169" s="235">
        <f t="shared" si="12"/>
        <v>1.1984368973615709E-3</v>
      </c>
    </row>
    <row r="170" spans="1:17" x14ac:dyDescent="0.25">
      <c r="A170" s="142" t="s">
        <v>187</v>
      </c>
      <c r="B170" s="235">
        <f t="shared" ref="B170:Q170" si="13">IF(B$45=0,0,B$45/B$5)</f>
        <v>2.7113273893777635E-3</v>
      </c>
      <c r="C170" s="235">
        <f t="shared" si="13"/>
        <v>4.550010451982547E-3</v>
      </c>
      <c r="D170" s="235">
        <f t="shared" si="13"/>
        <v>4.1860878977261068E-3</v>
      </c>
      <c r="E170" s="235">
        <f t="shared" si="13"/>
        <v>4.1280856333803968E-3</v>
      </c>
      <c r="F170" s="235">
        <f t="shared" si="13"/>
        <v>3.6461754217305734E-3</v>
      </c>
      <c r="G170" s="235">
        <f t="shared" si="13"/>
        <v>3.0138540887196174E-3</v>
      </c>
      <c r="H170" s="235">
        <f t="shared" si="13"/>
        <v>3.573388121813301E-3</v>
      </c>
      <c r="I170" s="235">
        <f t="shared" si="13"/>
        <v>3.6352486169609856E-3</v>
      </c>
      <c r="J170" s="235">
        <f t="shared" si="13"/>
        <v>3.8293753432443239E-3</v>
      </c>
      <c r="K170" s="235">
        <f t="shared" si="13"/>
        <v>3.6461445778292619E-3</v>
      </c>
      <c r="L170" s="235">
        <f t="shared" si="13"/>
        <v>4.5222188592399584E-3</v>
      </c>
      <c r="M170" s="235">
        <f t="shared" si="13"/>
        <v>4.4481942181459119E-3</v>
      </c>
      <c r="N170" s="235">
        <f t="shared" si="13"/>
        <v>4.49400248497373E-3</v>
      </c>
      <c r="O170" s="235">
        <f t="shared" si="13"/>
        <v>4.5812928731423525E-3</v>
      </c>
      <c r="P170" s="235">
        <f t="shared" si="13"/>
        <v>3.3247021458238093E-3</v>
      </c>
      <c r="Q170" s="235">
        <f t="shared" si="13"/>
        <v>4.1419122656735597E-3</v>
      </c>
    </row>
    <row r="171" spans="1:17" x14ac:dyDescent="0.25">
      <c r="A171" s="142" t="s">
        <v>186</v>
      </c>
      <c r="B171" s="235">
        <f t="shared" ref="B171:Q171" si="14">IF(B$56=0,0,B$56/B$5)</f>
        <v>4.6513182744835008E-3</v>
      </c>
      <c r="C171" s="235">
        <f t="shared" si="14"/>
        <v>3.6899002484424436E-3</v>
      </c>
      <c r="D171" s="235">
        <f t="shared" si="14"/>
        <v>4.0030867776144098E-3</v>
      </c>
      <c r="E171" s="235">
        <f t="shared" si="14"/>
        <v>4.6320377010579707E-3</v>
      </c>
      <c r="F171" s="235">
        <f t="shared" si="14"/>
        <v>4.5750426513573314E-3</v>
      </c>
      <c r="G171" s="235">
        <f t="shared" si="14"/>
        <v>4.6474971495666902E-3</v>
      </c>
      <c r="H171" s="235">
        <f t="shared" si="14"/>
        <v>6.1637364738380074E-3</v>
      </c>
      <c r="I171" s="235">
        <f t="shared" si="14"/>
        <v>4.5299425149068432E-3</v>
      </c>
      <c r="J171" s="235">
        <f t="shared" si="14"/>
        <v>5.3752664253282944E-3</v>
      </c>
      <c r="K171" s="235">
        <f t="shared" si="14"/>
        <v>1.3754897525764603E-3</v>
      </c>
      <c r="L171" s="235">
        <f t="shared" si="14"/>
        <v>3.8565396707673305E-3</v>
      </c>
      <c r="M171" s="235">
        <f t="shared" si="14"/>
        <v>3.5668175934059042E-3</v>
      </c>
      <c r="N171" s="235">
        <f t="shared" si="14"/>
        <v>3.819158750400938E-3</v>
      </c>
      <c r="O171" s="235">
        <f t="shared" si="14"/>
        <v>4.8274105722926793E-3</v>
      </c>
      <c r="P171" s="235">
        <f t="shared" si="14"/>
        <v>5.5504569809784578E-3</v>
      </c>
      <c r="Q171" s="235">
        <f t="shared" si="14"/>
        <v>8.1208657004039533E-3</v>
      </c>
    </row>
    <row r="172" spans="1:17" x14ac:dyDescent="0.25">
      <c r="A172" s="72" t="s">
        <v>179</v>
      </c>
      <c r="B172" s="234">
        <f t="shared" ref="B172:Q172" si="15">IF(B$57=0,0,B$57/B$5)</f>
        <v>6.1004866260999727E-3</v>
      </c>
      <c r="C172" s="234">
        <f t="shared" si="15"/>
        <v>1.0237523516960697E-2</v>
      </c>
      <c r="D172" s="234">
        <f t="shared" si="15"/>
        <v>9.4186977698837385E-3</v>
      </c>
      <c r="E172" s="234">
        <f t="shared" si="15"/>
        <v>9.2881926751058608E-3</v>
      </c>
      <c r="F172" s="234">
        <f t="shared" si="15"/>
        <v>8.2038946988937812E-3</v>
      </c>
      <c r="G172" s="234">
        <f t="shared" si="15"/>
        <v>6.781171699619136E-3</v>
      </c>
      <c r="H172" s="234">
        <f t="shared" si="15"/>
        <v>8.0401232740799182E-3</v>
      </c>
      <c r="I172" s="234">
        <f t="shared" si="15"/>
        <v>8.1793093881622082E-3</v>
      </c>
      <c r="J172" s="234">
        <f t="shared" si="15"/>
        <v>8.6160945222997099E-3</v>
      </c>
      <c r="K172" s="234">
        <f t="shared" si="15"/>
        <v>8.2038253001158589E-3</v>
      </c>
      <c r="L172" s="234">
        <f t="shared" si="15"/>
        <v>1.0174992433289901E-2</v>
      </c>
      <c r="M172" s="234">
        <f t="shared" si="15"/>
        <v>1.0008436990828285E-2</v>
      </c>
      <c r="N172" s="234">
        <f t="shared" si="15"/>
        <v>1.0111505591190869E-2</v>
      </c>
      <c r="O172" s="234">
        <f t="shared" si="15"/>
        <v>1.0307908964570305E-2</v>
      </c>
      <c r="P172" s="234">
        <f t="shared" si="15"/>
        <v>7.4805798281035851E-3</v>
      </c>
      <c r="Q172" s="234">
        <f t="shared" si="15"/>
        <v>9.3193025977655244E-3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0.99999999999999989</v>
      </c>
      <c r="C175" s="77">
        <f t="shared" si="16"/>
        <v>1.0000000000000002</v>
      </c>
      <c r="D175" s="77">
        <f t="shared" si="16"/>
        <v>1.0000000000000002</v>
      </c>
      <c r="E175" s="77">
        <f t="shared" si="16"/>
        <v>1.0000000000000002</v>
      </c>
      <c r="F175" s="77">
        <f t="shared" si="16"/>
        <v>1.0000000000000004</v>
      </c>
      <c r="G175" s="77">
        <f t="shared" si="16"/>
        <v>0.99999999999999989</v>
      </c>
      <c r="H175" s="77">
        <f t="shared" si="16"/>
        <v>0.99999999999999978</v>
      </c>
      <c r="I175" s="77">
        <f t="shared" si="16"/>
        <v>0.99999999999999978</v>
      </c>
      <c r="J175" s="77">
        <f t="shared" si="16"/>
        <v>1</v>
      </c>
      <c r="K175" s="77">
        <f t="shared" si="16"/>
        <v>1.0000000000000002</v>
      </c>
      <c r="L175" s="77">
        <f t="shared" si="16"/>
        <v>1</v>
      </c>
      <c r="M175" s="77">
        <f t="shared" si="16"/>
        <v>0.99999999999999978</v>
      </c>
      <c r="N175" s="77">
        <f t="shared" si="16"/>
        <v>1</v>
      </c>
      <c r="O175" s="77">
        <f t="shared" si="16"/>
        <v>1</v>
      </c>
      <c r="P175" s="77">
        <f t="shared" si="16"/>
        <v>1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9.891346027212658E-3</v>
      </c>
      <c r="C176" s="240">
        <f t="shared" si="17"/>
        <v>9.8913460272126597E-3</v>
      </c>
      <c r="D176" s="240">
        <f t="shared" si="17"/>
        <v>9.8913460272126615E-3</v>
      </c>
      <c r="E176" s="240">
        <f t="shared" si="17"/>
        <v>9.8913460272126597E-3</v>
      </c>
      <c r="F176" s="240">
        <f t="shared" si="17"/>
        <v>9.8913460272126615E-3</v>
      </c>
      <c r="G176" s="240">
        <f t="shared" si="17"/>
        <v>9.891346027212658E-3</v>
      </c>
      <c r="H176" s="240">
        <f t="shared" si="17"/>
        <v>9.8913460272126563E-3</v>
      </c>
      <c r="I176" s="240">
        <f t="shared" si="17"/>
        <v>9.891346027212658E-3</v>
      </c>
      <c r="J176" s="240">
        <f t="shared" si="17"/>
        <v>9.8913460272126597E-3</v>
      </c>
      <c r="K176" s="240">
        <f t="shared" si="17"/>
        <v>9.8913460272126597E-3</v>
      </c>
      <c r="L176" s="240">
        <f t="shared" si="17"/>
        <v>9.891346027212658E-3</v>
      </c>
      <c r="M176" s="240">
        <f t="shared" si="17"/>
        <v>9.8913460272126563E-3</v>
      </c>
      <c r="N176" s="240">
        <f t="shared" si="17"/>
        <v>9.8913460272126597E-3</v>
      </c>
      <c r="O176" s="240">
        <f t="shared" si="17"/>
        <v>9.8913460272126597E-3</v>
      </c>
      <c r="P176" s="240">
        <f t="shared" si="17"/>
        <v>9.8913460272126597E-3</v>
      </c>
      <c r="Q176" s="240">
        <f t="shared" si="17"/>
        <v>9.8913460272126597E-3</v>
      </c>
    </row>
    <row r="177" spans="1:17" x14ac:dyDescent="0.25">
      <c r="A177" s="76" t="s">
        <v>82</v>
      </c>
      <c r="B177" s="239">
        <f t="shared" ref="B177:Q177" si="18">IF(B$62=0,0,B$62/B$60)</f>
        <v>6.4305703026218589E-2</v>
      </c>
      <c r="C177" s="239">
        <f t="shared" si="18"/>
        <v>6.4305703026218602E-2</v>
      </c>
      <c r="D177" s="239">
        <f t="shared" si="18"/>
        <v>6.4305703026218602E-2</v>
      </c>
      <c r="E177" s="239">
        <f t="shared" si="18"/>
        <v>6.4305703026218602E-2</v>
      </c>
      <c r="F177" s="239">
        <f t="shared" si="18"/>
        <v>6.4305703026218616E-2</v>
      </c>
      <c r="G177" s="239">
        <f t="shared" si="18"/>
        <v>6.4305703026218589E-2</v>
      </c>
      <c r="H177" s="239">
        <f t="shared" si="18"/>
        <v>6.4305703026218575E-2</v>
      </c>
      <c r="I177" s="239">
        <f t="shared" si="18"/>
        <v>6.4305703026218589E-2</v>
      </c>
      <c r="J177" s="239">
        <f t="shared" si="18"/>
        <v>6.4305703026218602E-2</v>
      </c>
      <c r="K177" s="239">
        <f t="shared" si="18"/>
        <v>6.4305703026218602E-2</v>
      </c>
      <c r="L177" s="239">
        <f t="shared" si="18"/>
        <v>6.4305703026218602E-2</v>
      </c>
      <c r="M177" s="239">
        <f t="shared" si="18"/>
        <v>6.4305703026218575E-2</v>
      </c>
      <c r="N177" s="239">
        <f t="shared" si="18"/>
        <v>6.4305703026218602E-2</v>
      </c>
      <c r="O177" s="239">
        <f t="shared" si="18"/>
        <v>6.4305703026218602E-2</v>
      </c>
      <c r="P177" s="239">
        <f t="shared" si="18"/>
        <v>6.4305703026218602E-2</v>
      </c>
      <c r="Q177" s="239">
        <f t="shared" si="18"/>
        <v>6.4305703026218602E-2</v>
      </c>
    </row>
    <row r="178" spans="1:17" x14ac:dyDescent="0.25">
      <c r="A178" s="76" t="s">
        <v>81</v>
      </c>
      <c r="B178" s="239">
        <f t="shared" ref="B178:Q178" si="19">IF(B$63=0,0,B$63/B$60)</f>
        <v>1.1867408778398503E-2</v>
      </c>
      <c r="C178" s="239">
        <f t="shared" si="19"/>
        <v>1.1867408778398505E-2</v>
      </c>
      <c r="D178" s="239">
        <f t="shared" si="19"/>
        <v>1.1867408778398508E-2</v>
      </c>
      <c r="E178" s="239">
        <f t="shared" si="19"/>
        <v>1.1867408778398505E-2</v>
      </c>
      <c r="F178" s="239">
        <f t="shared" si="19"/>
        <v>1.1867408778398508E-2</v>
      </c>
      <c r="G178" s="239">
        <f t="shared" si="19"/>
        <v>1.1867408778398503E-2</v>
      </c>
      <c r="H178" s="239">
        <f t="shared" si="19"/>
        <v>1.1867408778398501E-2</v>
      </c>
      <c r="I178" s="239">
        <f t="shared" si="19"/>
        <v>1.1867408778398505E-2</v>
      </c>
      <c r="J178" s="239">
        <f t="shared" si="19"/>
        <v>1.1867408778398505E-2</v>
      </c>
      <c r="K178" s="239">
        <f t="shared" si="19"/>
        <v>1.1867408778398505E-2</v>
      </c>
      <c r="L178" s="239">
        <f t="shared" si="19"/>
        <v>1.1867408778398505E-2</v>
      </c>
      <c r="M178" s="239">
        <f t="shared" si="19"/>
        <v>1.1867408778398501E-2</v>
      </c>
      <c r="N178" s="239">
        <f t="shared" si="19"/>
        <v>1.1867408778398503E-2</v>
      </c>
      <c r="O178" s="239">
        <f t="shared" si="19"/>
        <v>1.1867408778398505E-2</v>
      </c>
      <c r="P178" s="239">
        <f t="shared" si="19"/>
        <v>1.1867408778398507E-2</v>
      </c>
      <c r="Q178" s="239">
        <f t="shared" si="19"/>
        <v>1.1867408778398505E-2</v>
      </c>
    </row>
    <row r="179" spans="1:17" x14ac:dyDescent="0.25">
      <c r="A179" s="76" t="s">
        <v>80</v>
      </c>
      <c r="B179" s="239">
        <f t="shared" ref="B179:Q179" si="20">IF(B$64=0,0,B$64/B$60)</f>
        <v>9.396778725852023E-2</v>
      </c>
      <c r="C179" s="239">
        <f t="shared" si="20"/>
        <v>9.3967787258520244E-2</v>
      </c>
      <c r="D179" s="239">
        <f t="shared" si="20"/>
        <v>9.3967787258520272E-2</v>
      </c>
      <c r="E179" s="239">
        <f t="shared" si="20"/>
        <v>9.3967787258520244E-2</v>
      </c>
      <c r="F179" s="239">
        <f t="shared" si="20"/>
        <v>9.3967787258520272E-2</v>
      </c>
      <c r="G179" s="239">
        <f t="shared" si="20"/>
        <v>9.396778725852023E-2</v>
      </c>
      <c r="H179" s="239">
        <f t="shared" si="20"/>
        <v>9.3967787258520216E-2</v>
      </c>
      <c r="I179" s="239">
        <f t="shared" si="20"/>
        <v>9.3967787258520216E-2</v>
      </c>
      <c r="J179" s="239">
        <f t="shared" si="20"/>
        <v>9.3967787258520258E-2</v>
      </c>
      <c r="K179" s="239">
        <f t="shared" si="20"/>
        <v>9.3967787258520244E-2</v>
      </c>
      <c r="L179" s="239">
        <f t="shared" si="20"/>
        <v>9.3967787258520244E-2</v>
      </c>
      <c r="M179" s="239">
        <f t="shared" si="20"/>
        <v>9.3967787258520216E-2</v>
      </c>
      <c r="N179" s="239">
        <f t="shared" si="20"/>
        <v>9.3967787258520244E-2</v>
      </c>
      <c r="O179" s="239">
        <f t="shared" si="20"/>
        <v>9.3967787258520244E-2</v>
      </c>
      <c r="P179" s="239">
        <f t="shared" si="20"/>
        <v>9.3967787258520244E-2</v>
      </c>
      <c r="Q179" s="239">
        <f t="shared" si="20"/>
        <v>9.396778725852023E-2</v>
      </c>
    </row>
    <row r="180" spans="1:17" x14ac:dyDescent="0.25">
      <c r="A180" s="129" t="s">
        <v>79</v>
      </c>
      <c r="B180" s="238">
        <f t="shared" ref="B180:Q180" si="21">IF(B$65=0,0,B$65/B$60)</f>
        <v>2.7695768876195431E-2</v>
      </c>
      <c r="C180" s="238">
        <f t="shared" si="21"/>
        <v>2.7695768876195442E-2</v>
      </c>
      <c r="D180" s="238">
        <f t="shared" si="21"/>
        <v>2.7695768876195445E-2</v>
      </c>
      <c r="E180" s="238">
        <f t="shared" si="21"/>
        <v>2.7695768876195442E-2</v>
      </c>
      <c r="F180" s="238">
        <f t="shared" si="21"/>
        <v>2.7695768876195449E-2</v>
      </c>
      <c r="G180" s="238">
        <f t="shared" si="21"/>
        <v>2.7695768876195438E-2</v>
      </c>
      <c r="H180" s="238">
        <f t="shared" si="21"/>
        <v>2.7695768876195438E-2</v>
      </c>
      <c r="I180" s="238">
        <f t="shared" si="21"/>
        <v>2.7695768876195438E-2</v>
      </c>
      <c r="J180" s="238">
        <f t="shared" si="21"/>
        <v>2.7695768876195442E-2</v>
      </c>
      <c r="K180" s="238">
        <f t="shared" si="21"/>
        <v>2.7695768876195445E-2</v>
      </c>
      <c r="L180" s="238">
        <f t="shared" si="21"/>
        <v>2.7695768876195449E-2</v>
      </c>
      <c r="M180" s="238">
        <f t="shared" si="21"/>
        <v>2.7695768876195435E-2</v>
      </c>
      <c r="N180" s="238">
        <f t="shared" si="21"/>
        <v>2.7695768876195442E-2</v>
      </c>
      <c r="O180" s="238">
        <f t="shared" si="21"/>
        <v>2.7695768876195445E-2</v>
      </c>
      <c r="P180" s="238">
        <f t="shared" si="21"/>
        <v>2.7695768876195445E-2</v>
      </c>
      <c r="Q180" s="238">
        <f t="shared" si="21"/>
        <v>2.7695768876195442E-2</v>
      </c>
    </row>
    <row r="181" spans="1:17" x14ac:dyDescent="0.25">
      <c r="A181" s="127" t="s">
        <v>183</v>
      </c>
      <c r="B181" s="237">
        <f t="shared" ref="B181:Q181" si="22">IF(B$70=0,0,B$70/B$60)</f>
        <v>5.0154340601545194E-2</v>
      </c>
      <c r="C181" s="237">
        <f t="shared" si="22"/>
        <v>5.0154340601545208E-2</v>
      </c>
      <c r="D181" s="237">
        <f t="shared" si="22"/>
        <v>5.0154340601545208E-2</v>
      </c>
      <c r="E181" s="237">
        <f t="shared" si="22"/>
        <v>5.0154340601545208E-2</v>
      </c>
      <c r="F181" s="237">
        <f t="shared" si="22"/>
        <v>5.0154340601545215E-2</v>
      </c>
      <c r="G181" s="237">
        <f t="shared" si="22"/>
        <v>5.0154340601545201E-2</v>
      </c>
      <c r="H181" s="237">
        <f t="shared" si="22"/>
        <v>5.0154340601545194E-2</v>
      </c>
      <c r="I181" s="237">
        <f t="shared" si="22"/>
        <v>5.0154340601545201E-2</v>
      </c>
      <c r="J181" s="237">
        <f t="shared" si="22"/>
        <v>5.0154340601545215E-2</v>
      </c>
      <c r="K181" s="237">
        <f t="shared" si="22"/>
        <v>5.0154340601545215E-2</v>
      </c>
      <c r="L181" s="237">
        <f t="shared" si="22"/>
        <v>5.0154340601545208E-2</v>
      </c>
      <c r="M181" s="237">
        <f t="shared" si="22"/>
        <v>5.0154340601545194E-2</v>
      </c>
      <c r="N181" s="237">
        <f t="shared" si="22"/>
        <v>5.0154340601545194E-2</v>
      </c>
      <c r="O181" s="237">
        <f t="shared" si="22"/>
        <v>5.0154340601545208E-2</v>
      </c>
      <c r="P181" s="237">
        <f t="shared" si="22"/>
        <v>5.0154340601545215E-2</v>
      </c>
      <c r="Q181" s="237">
        <f t="shared" si="22"/>
        <v>5.0154340601545215E-2</v>
      </c>
    </row>
    <row r="182" spans="1:17" x14ac:dyDescent="0.25">
      <c r="A182" s="142" t="s">
        <v>192</v>
      </c>
      <c r="B182" s="235">
        <f t="shared" ref="B182:Q182" si="23">IF(B$71=0,0,B$71/B$60)</f>
        <v>4.5138906541390668E-2</v>
      </c>
      <c r="C182" s="235">
        <f t="shared" si="23"/>
        <v>4.5138906541390682E-2</v>
      </c>
      <c r="D182" s="235">
        <f t="shared" si="23"/>
        <v>4.5138906541390682E-2</v>
      </c>
      <c r="E182" s="235">
        <f t="shared" si="23"/>
        <v>4.5138906541390675E-2</v>
      </c>
      <c r="F182" s="235">
        <f t="shared" si="23"/>
        <v>4.5138906541390689E-2</v>
      </c>
      <c r="G182" s="235">
        <f t="shared" si="23"/>
        <v>4.5138906541390682E-2</v>
      </c>
      <c r="H182" s="235">
        <f t="shared" si="23"/>
        <v>4.5138906541390668E-2</v>
      </c>
      <c r="I182" s="235">
        <f t="shared" si="23"/>
        <v>4.5138906541390675E-2</v>
      </c>
      <c r="J182" s="235">
        <f t="shared" si="23"/>
        <v>4.5138906541390682E-2</v>
      </c>
      <c r="K182" s="235">
        <f t="shared" si="23"/>
        <v>4.5138906541390689E-2</v>
      </c>
      <c r="L182" s="235">
        <f t="shared" si="23"/>
        <v>4.5138906541390682E-2</v>
      </c>
      <c r="M182" s="235">
        <f t="shared" si="23"/>
        <v>4.5138906541390668E-2</v>
      </c>
      <c r="N182" s="235">
        <f t="shared" si="23"/>
        <v>4.5138906541390675E-2</v>
      </c>
      <c r="O182" s="235">
        <f t="shared" si="23"/>
        <v>4.5138906541390682E-2</v>
      </c>
      <c r="P182" s="235">
        <f t="shared" si="23"/>
        <v>4.5138906541390682E-2</v>
      </c>
      <c r="Q182" s="235">
        <f t="shared" si="23"/>
        <v>4.5138906541390689E-2</v>
      </c>
    </row>
    <row r="183" spans="1:17" x14ac:dyDescent="0.25">
      <c r="A183" s="142" t="s">
        <v>191</v>
      </c>
      <c r="B183" s="235">
        <f t="shared" ref="B183:Q183" si="24">IF(B$82=0,0,B$82/B$60)</f>
        <v>5.015434060154522E-3</v>
      </c>
      <c r="C183" s="235">
        <f t="shared" si="24"/>
        <v>5.015434060154522E-3</v>
      </c>
      <c r="D183" s="235">
        <f t="shared" si="24"/>
        <v>5.0154340601545272E-3</v>
      </c>
      <c r="E183" s="235">
        <f t="shared" si="24"/>
        <v>5.0154340601545281E-3</v>
      </c>
      <c r="F183" s="235">
        <f t="shared" si="24"/>
        <v>5.0154340601545298E-3</v>
      </c>
      <c r="G183" s="235">
        <f t="shared" si="24"/>
        <v>5.0154340601545229E-3</v>
      </c>
      <c r="H183" s="235">
        <f t="shared" si="24"/>
        <v>5.0154340601545229E-3</v>
      </c>
      <c r="I183" s="235">
        <f t="shared" si="24"/>
        <v>5.0154340601545255E-3</v>
      </c>
      <c r="J183" s="235">
        <f t="shared" si="24"/>
        <v>5.0154340601545316E-3</v>
      </c>
      <c r="K183" s="235">
        <f t="shared" si="24"/>
        <v>5.0154340601545255E-3</v>
      </c>
      <c r="L183" s="235">
        <f t="shared" si="24"/>
        <v>5.0154340601545281E-3</v>
      </c>
      <c r="M183" s="235">
        <f t="shared" si="24"/>
        <v>5.0154340601545255E-3</v>
      </c>
      <c r="N183" s="235">
        <f t="shared" si="24"/>
        <v>5.0154340601545194E-3</v>
      </c>
      <c r="O183" s="235">
        <f t="shared" si="24"/>
        <v>5.0154340601545238E-3</v>
      </c>
      <c r="P183" s="235">
        <f t="shared" si="24"/>
        <v>5.015434060154529E-3</v>
      </c>
      <c r="Q183" s="235">
        <f t="shared" si="24"/>
        <v>5.0154340601545238E-3</v>
      </c>
    </row>
    <row r="184" spans="1:17" x14ac:dyDescent="0.25">
      <c r="A184" s="127" t="s">
        <v>181</v>
      </c>
      <c r="B184" s="237">
        <f t="shared" ref="B184:Q184" si="25">IF(B$83=0,0,B$83/B$60)</f>
        <v>0.49134594242418339</v>
      </c>
      <c r="C184" s="237">
        <f t="shared" si="25"/>
        <v>0.49134594242418339</v>
      </c>
      <c r="D184" s="237">
        <f t="shared" si="25"/>
        <v>0.49134594242418339</v>
      </c>
      <c r="E184" s="237">
        <f t="shared" si="25"/>
        <v>0.49134594242418345</v>
      </c>
      <c r="F184" s="237">
        <f t="shared" si="25"/>
        <v>0.49134594242418361</v>
      </c>
      <c r="G184" s="237">
        <f t="shared" si="25"/>
        <v>0.49134594242418339</v>
      </c>
      <c r="H184" s="237">
        <f t="shared" si="25"/>
        <v>0.49134594242418328</v>
      </c>
      <c r="I184" s="237">
        <f t="shared" si="25"/>
        <v>0.49134594242418334</v>
      </c>
      <c r="J184" s="237">
        <f t="shared" si="25"/>
        <v>0.49134594242418345</v>
      </c>
      <c r="K184" s="237">
        <f t="shared" si="25"/>
        <v>0.49134594242418345</v>
      </c>
      <c r="L184" s="237">
        <f t="shared" si="25"/>
        <v>0.49134594242418339</v>
      </c>
      <c r="M184" s="237">
        <f t="shared" si="25"/>
        <v>0.49134594242418345</v>
      </c>
      <c r="N184" s="237">
        <f t="shared" si="25"/>
        <v>0.49134594242418339</v>
      </c>
      <c r="O184" s="237">
        <f t="shared" si="25"/>
        <v>0.49134594242418339</v>
      </c>
      <c r="P184" s="237">
        <f t="shared" si="25"/>
        <v>0.49134594242418317</v>
      </c>
      <c r="Q184" s="237">
        <f t="shared" si="25"/>
        <v>0.49134594242418339</v>
      </c>
    </row>
    <row r="185" spans="1:17" x14ac:dyDescent="0.25">
      <c r="A185" s="142" t="s">
        <v>190</v>
      </c>
      <c r="B185" s="235">
        <f t="shared" ref="B185:Q185" si="26">IF(B$84=0,0,B$84/B$60)</f>
        <v>0.11671904769202052</v>
      </c>
      <c r="C185" s="235">
        <f t="shared" si="26"/>
        <v>0.31425062127366082</v>
      </c>
      <c r="D185" s="235">
        <f t="shared" si="26"/>
        <v>0.28251660174378707</v>
      </c>
      <c r="E185" s="235">
        <f t="shared" si="26"/>
        <v>0.24631087379661137</v>
      </c>
      <c r="F185" s="235">
        <f t="shared" si="26"/>
        <v>0.21733844651311165</v>
      </c>
      <c r="G185" s="235">
        <f t="shared" si="26"/>
        <v>0.15460047010473082</v>
      </c>
      <c r="H185" s="235">
        <f t="shared" si="26"/>
        <v>0.11466926678716435</v>
      </c>
      <c r="I185" s="235">
        <f t="shared" si="26"/>
        <v>0.21922408365997029</v>
      </c>
      <c r="J185" s="235">
        <f t="shared" si="26"/>
        <v>0.18481316928684022</v>
      </c>
      <c r="K185" s="235">
        <f t="shared" si="26"/>
        <v>0.40896470147248459</v>
      </c>
      <c r="L185" s="235">
        <f t="shared" si="26"/>
        <v>0.30511532540378883</v>
      </c>
      <c r="M185" s="235">
        <f t="shared" si="26"/>
        <v>0.31623954434292373</v>
      </c>
      <c r="N185" s="235">
        <f t="shared" si="26"/>
        <v>0.30576248617626867</v>
      </c>
      <c r="O185" s="235">
        <f t="shared" si="26"/>
        <v>0.26123830320615604</v>
      </c>
      <c r="P185" s="235">
        <f t="shared" si="26"/>
        <v>0.12677600548453233</v>
      </c>
      <c r="Q185" s="235">
        <f t="shared" si="26"/>
        <v>6.3185748138623821E-2</v>
      </c>
    </row>
    <row r="186" spans="1:17" x14ac:dyDescent="0.25">
      <c r="A186" s="142" t="s">
        <v>189</v>
      </c>
      <c r="B186" s="235">
        <f t="shared" ref="B186:Q186" si="27">IF(B$90=0,0,B$90/B$60)</f>
        <v>0.37462689473216287</v>
      </c>
      <c r="C186" s="235">
        <f t="shared" si="27"/>
        <v>0.17709532115052257</v>
      </c>
      <c r="D186" s="235">
        <f t="shared" si="27"/>
        <v>0.20882934068039635</v>
      </c>
      <c r="E186" s="235">
        <f t="shared" si="27"/>
        <v>0.24503506862757213</v>
      </c>
      <c r="F186" s="235">
        <f t="shared" si="27"/>
        <v>0.27400749591107193</v>
      </c>
      <c r="G186" s="235">
        <f t="shared" si="27"/>
        <v>0.33674547231945257</v>
      </c>
      <c r="H186" s="235">
        <f t="shared" si="27"/>
        <v>0.37667667563701895</v>
      </c>
      <c r="I186" s="235">
        <f t="shared" si="27"/>
        <v>0.27212185876421302</v>
      </c>
      <c r="J186" s="235">
        <f t="shared" si="27"/>
        <v>0.30653277313734317</v>
      </c>
      <c r="K186" s="235">
        <f t="shared" si="27"/>
        <v>8.2381240951698881E-2</v>
      </c>
      <c r="L186" s="235">
        <f t="shared" si="27"/>
        <v>0.18623061702039459</v>
      </c>
      <c r="M186" s="235">
        <f t="shared" si="27"/>
        <v>0.17510639808125966</v>
      </c>
      <c r="N186" s="235">
        <f t="shared" si="27"/>
        <v>0.18558345624791472</v>
      </c>
      <c r="O186" s="235">
        <f t="shared" si="27"/>
        <v>0.23010763921802732</v>
      </c>
      <c r="P186" s="235">
        <f t="shared" si="27"/>
        <v>0.36456993693965084</v>
      </c>
      <c r="Q186" s="235">
        <f t="shared" si="27"/>
        <v>0.42816019428555963</v>
      </c>
    </row>
    <row r="187" spans="1:17" x14ac:dyDescent="0.25">
      <c r="A187" s="127" t="s">
        <v>180</v>
      </c>
      <c r="B187" s="236">
        <f t="shared" ref="B187:Q187" si="28">IF(B$91=0,0,B$91/B$60)</f>
        <v>0.1003086812030904</v>
      </c>
      <c r="C187" s="236">
        <f t="shared" si="28"/>
        <v>0.10030868120309039</v>
      </c>
      <c r="D187" s="236">
        <f t="shared" si="28"/>
        <v>0.10030868120309043</v>
      </c>
      <c r="E187" s="236">
        <f t="shared" si="28"/>
        <v>0.10030868120309042</v>
      </c>
      <c r="F187" s="236">
        <f t="shared" si="28"/>
        <v>0.10030868120309044</v>
      </c>
      <c r="G187" s="236">
        <f t="shared" si="28"/>
        <v>0.10030868120309043</v>
      </c>
      <c r="H187" s="236">
        <f t="shared" si="28"/>
        <v>0.10030868120309036</v>
      </c>
      <c r="I187" s="236">
        <f t="shared" si="28"/>
        <v>0.1003086812030904</v>
      </c>
      <c r="J187" s="236">
        <f t="shared" si="28"/>
        <v>0.10030868120309043</v>
      </c>
      <c r="K187" s="236">
        <f t="shared" si="28"/>
        <v>0.10030868120309043</v>
      </c>
      <c r="L187" s="236">
        <f t="shared" si="28"/>
        <v>0.1003086812030904</v>
      </c>
      <c r="M187" s="236">
        <f t="shared" si="28"/>
        <v>0.10030868120309039</v>
      </c>
      <c r="N187" s="236">
        <f t="shared" si="28"/>
        <v>0.1003086812030904</v>
      </c>
      <c r="O187" s="236">
        <f t="shared" si="28"/>
        <v>0.10030868120309042</v>
      </c>
      <c r="P187" s="236">
        <f t="shared" si="28"/>
        <v>0.10030868120309043</v>
      </c>
      <c r="Q187" s="236">
        <f t="shared" si="28"/>
        <v>0.10030868120309042</v>
      </c>
    </row>
    <row r="188" spans="1:17" x14ac:dyDescent="0.25">
      <c r="A188" s="142" t="s">
        <v>188</v>
      </c>
      <c r="B188" s="235">
        <f t="shared" ref="B188:Q188" si="29">IF(B$92=0,0,B$92/B$60)</f>
        <v>1.4773539975219675E-2</v>
      </c>
      <c r="C188" s="235">
        <f t="shared" si="29"/>
        <v>3.9775805298499181E-2</v>
      </c>
      <c r="D188" s="235">
        <f t="shared" si="29"/>
        <v>3.5759118944648456E-2</v>
      </c>
      <c r="E188" s="235">
        <f t="shared" si="29"/>
        <v>3.1176432744441412E-2</v>
      </c>
      <c r="F188" s="235">
        <f t="shared" si="29"/>
        <v>2.7509290824458184E-2</v>
      </c>
      <c r="G188" s="235">
        <f t="shared" si="29"/>
        <v>1.9568324711718328E-2</v>
      </c>
      <c r="H188" s="235">
        <f t="shared" si="29"/>
        <v>1.4514092003897651E-2</v>
      </c>
      <c r="I188" s="235">
        <f t="shared" si="29"/>
        <v>2.7747962543588241E-2</v>
      </c>
      <c r="J188" s="235">
        <f t="shared" si="29"/>
        <v>2.3392452203778873E-2</v>
      </c>
      <c r="K188" s="235">
        <f t="shared" si="29"/>
        <v>5.1764099220547227E-2</v>
      </c>
      <c r="L188" s="235">
        <f t="shared" si="29"/>
        <v>3.861951880209865E-2</v>
      </c>
      <c r="M188" s="235">
        <f t="shared" si="29"/>
        <v>4.0027550279737562E-2</v>
      </c>
      <c r="N188" s="235">
        <f t="shared" si="29"/>
        <v>3.8701432214962084E-2</v>
      </c>
      <c r="O188" s="235">
        <f t="shared" si="29"/>
        <v>3.3065849934436668E-2</v>
      </c>
      <c r="P188" s="235">
        <f t="shared" si="29"/>
        <v>1.6046484459557968E-2</v>
      </c>
      <c r="Q188" s="235">
        <f t="shared" si="29"/>
        <v>7.9976421539458692E-3</v>
      </c>
    </row>
    <row r="189" spans="1:17" x14ac:dyDescent="0.25">
      <c r="A189" s="142" t="s">
        <v>187</v>
      </c>
      <c r="B189" s="235">
        <f t="shared" ref="B189:Q189" si="30">IF(B$93=0,0,B$93/B$60)</f>
        <v>3.8117298857174346E-2</v>
      </c>
      <c r="C189" s="235">
        <f t="shared" si="30"/>
        <v>3.8117298857174353E-2</v>
      </c>
      <c r="D189" s="235">
        <f t="shared" si="30"/>
        <v>3.8117298857174367E-2</v>
      </c>
      <c r="E189" s="235">
        <f t="shared" si="30"/>
        <v>3.8117298857174353E-2</v>
      </c>
      <c r="F189" s="235">
        <f t="shared" si="30"/>
        <v>3.811729885717436E-2</v>
      </c>
      <c r="G189" s="235">
        <f t="shared" si="30"/>
        <v>3.8117298857174353E-2</v>
      </c>
      <c r="H189" s="235">
        <f t="shared" si="30"/>
        <v>3.8117298857174339E-2</v>
      </c>
      <c r="I189" s="235">
        <f t="shared" si="30"/>
        <v>3.8117298857174346E-2</v>
      </c>
      <c r="J189" s="235">
        <f t="shared" si="30"/>
        <v>3.8117298857174346E-2</v>
      </c>
      <c r="K189" s="235">
        <f t="shared" si="30"/>
        <v>3.8117298857174353E-2</v>
      </c>
      <c r="L189" s="235">
        <f t="shared" si="30"/>
        <v>3.8117298857174353E-2</v>
      </c>
      <c r="M189" s="235">
        <f t="shared" si="30"/>
        <v>3.8117298857174346E-2</v>
      </c>
      <c r="N189" s="235">
        <f t="shared" si="30"/>
        <v>3.811729885717436E-2</v>
      </c>
      <c r="O189" s="235">
        <f t="shared" si="30"/>
        <v>3.8117298857174346E-2</v>
      </c>
      <c r="P189" s="235">
        <f t="shared" si="30"/>
        <v>3.8117298857174353E-2</v>
      </c>
      <c r="Q189" s="235">
        <f t="shared" si="30"/>
        <v>3.8117298857174353E-2</v>
      </c>
    </row>
    <row r="190" spans="1:17" x14ac:dyDescent="0.25">
      <c r="A190" s="142" t="s">
        <v>186</v>
      </c>
      <c r="B190" s="235">
        <f t="shared" ref="B190:Q190" si="31">IF(B$104=0,0,B$104/B$60)</f>
        <v>4.7417842370696378E-2</v>
      </c>
      <c r="C190" s="235">
        <f t="shared" si="31"/>
        <v>2.2415577047416872E-2</v>
      </c>
      <c r="D190" s="235">
        <f t="shared" si="31"/>
        <v>2.6432263401267621E-2</v>
      </c>
      <c r="E190" s="235">
        <f t="shared" si="31"/>
        <v>3.1014949601474655E-2</v>
      </c>
      <c r="F190" s="235">
        <f t="shared" si="31"/>
        <v>3.4682091521457903E-2</v>
      </c>
      <c r="G190" s="235">
        <f t="shared" si="31"/>
        <v>4.2623057634197735E-2</v>
      </c>
      <c r="H190" s="235">
        <f t="shared" si="31"/>
        <v>4.7677290342018383E-2</v>
      </c>
      <c r="I190" s="235">
        <f t="shared" si="31"/>
        <v>3.4443419802327804E-2</v>
      </c>
      <c r="J190" s="235">
        <f t="shared" si="31"/>
        <v>3.8798930142137193E-2</v>
      </c>
      <c r="K190" s="235">
        <f t="shared" si="31"/>
        <v>1.0427283125368848E-2</v>
      </c>
      <c r="L190" s="235">
        <f t="shared" si="31"/>
        <v>2.3571863543817413E-2</v>
      </c>
      <c r="M190" s="235">
        <f t="shared" si="31"/>
        <v>2.2163832066178474E-2</v>
      </c>
      <c r="N190" s="235">
        <f t="shared" si="31"/>
        <v>2.3489950130953969E-2</v>
      </c>
      <c r="O190" s="235">
        <f t="shared" si="31"/>
        <v>2.9125532411479402E-2</v>
      </c>
      <c r="P190" s="235">
        <f t="shared" si="31"/>
        <v>4.6144897886358102E-2</v>
      </c>
      <c r="Q190" s="235">
        <f t="shared" si="31"/>
        <v>5.4193740191970187E-2</v>
      </c>
    </row>
    <row r="191" spans="1:17" x14ac:dyDescent="0.25">
      <c r="A191" s="72" t="s">
        <v>179</v>
      </c>
      <c r="B191" s="234">
        <f t="shared" ref="B191:Q191" si="32">IF(B$105=0,0,B$105/B$60)</f>
        <v>0.15046302180463558</v>
      </c>
      <c r="C191" s="234">
        <f t="shared" si="32"/>
        <v>0.15046302180463561</v>
      </c>
      <c r="D191" s="234">
        <f t="shared" si="32"/>
        <v>0.15046302180463564</v>
      </c>
      <c r="E191" s="234">
        <f t="shared" si="32"/>
        <v>0.15046302180463561</v>
      </c>
      <c r="F191" s="234">
        <f t="shared" si="32"/>
        <v>0.15046302180463564</v>
      </c>
      <c r="G191" s="234">
        <f t="shared" si="32"/>
        <v>0.15046302180463558</v>
      </c>
      <c r="H191" s="234">
        <f t="shared" si="32"/>
        <v>0.15046302180463555</v>
      </c>
      <c r="I191" s="234">
        <f t="shared" si="32"/>
        <v>0.15046302180463558</v>
      </c>
      <c r="J191" s="234">
        <f t="shared" si="32"/>
        <v>0.15046302180463561</v>
      </c>
      <c r="K191" s="234">
        <f t="shared" si="32"/>
        <v>0.15046302180463561</v>
      </c>
      <c r="L191" s="234">
        <f t="shared" si="32"/>
        <v>0.15046302180463561</v>
      </c>
      <c r="M191" s="234">
        <f t="shared" si="32"/>
        <v>0.15046302180463555</v>
      </c>
      <c r="N191" s="234">
        <f t="shared" si="32"/>
        <v>0.15046302180463558</v>
      </c>
      <c r="O191" s="234">
        <f t="shared" si="32"/>
        <v>0.15046302180463561</v>
      </c>
      <c r="P191" s="234">
        <f t="shared" si="32"/>
        <v>0.15046302180463561</v>
      </c>
      <c r="Q191" s="234">
        <f t="shared" si="32"/>
        <v>0.15046302180463561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0.99999999999999978</v>
      </c>
      <c r="C194" s="77">
        <f t="shared" si="33"/>
        <v>1</v>
      </c>
      <c r="D194" s="77">
        <f t="shared" si="33"/>
        <v>1</v>
      </c>
      <c r="E194" s="77">
        <f t="shared" si="33"/>
        <v>0.99999999999999978</v>
      </c>
      <c r="F194" s="77">
        <f t="shared" si="33"/>
        <v>0.99999999999999989</v>
      </c>
      <c r="G194" s="77">
        <f t="shared" si="33"/>
        <v>1</v>
      </c>
      <c r="H194" s="77">
        <f t="shared" si="33"/>
        <v>1</v>
      </c>
      <c r="I194" s="77">
        <f t="shared" si="33"/>
        <v>0.99999999999999978</v>
      </c>
      <c r="J194" s="77">
        <f t="shared" si="33"/>
        <v>1</v>
      </c>
      <c r="K194" s="77">
        <f t="shared" si="33"/>
        <v>1.0000000000000002</v>
      </c>
      <c r="L194" s="77">
        <f t="shared" si="33"/>
        <v>0.99999999999999989</v>
      </c>
      <c r="M194" s="77">
        <f t="shared" si="33"/>
        <v>0.99999999999999978</v>
      </c>
      <c r="N194" s="77">
        <f t="shared" si="33"/>
        <v>0.99999999999999978</v>
      </c>
      <c r="O194" s="77">
        <f t="shared" si="33"/>
        <v>1</v>
      </c>
      <c r="P194" s="77">
        <f t="shared" si="33"/>
        <v>1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1.093304594618073E-2</v>
      </c>
      <c r="C195" s="240">
        <f t="shared" si="34"/>
        <v>1.0933045946180732E-2</v>
      </c>
      <c r="D195" s="240">
        <f t="shared" si="34"/>
        <v>1.0933045946180732E-2</v>
      </c>
      <c r="E195" s="240">
        <f t="shared" si="34"/>
        <v>1.0933045946180728E-2</v>
      </c>
      <c r="F195" s="240">
        <f t="shared" si="34"/>
        <v>1.093304594618073E-2</v>
      </c>
      <c r="G195" s="240">
        <f t="shared" si="34"/>
        <v>1.0933045946180732E-2</v>
      </c>
      <c r="H195" s="240">
        <f t="shared" si="34"/>
        <v>1.0933045946180732E-2</v>
      </c>
      <c r="I195" s="240">
        <f t="shared" si="34"/>
        <v>1.093304594618073E-2</v>
      </c>
      <c r="J195" s="240">
        <f t="shared" si="34"/>
        <v>1.0933045946180732E-2</v>
      </c>
      <c r="K195" s="240">
        <f t="shared" si="34"/>
        <v>1.0933045946180732E-2</v>
      </c>
      <c r="L195" s="240">
        <f t="shared" si="34"/>
        <v>1.093304594618073E-2</v>
      </c>
      <c r="M195" s="240">
        <f t="shared" si="34"/>
        <v>1.093304594618073E-2</v>
      </c>
      <c r="N195" s="240">
        <f t="shared" si="34"/>
        <v>1.0933045946180732E-2</v>
      </c>
      <c r="O195" s="240">
        <f t="shared" si="34"/>
        <v>1.0933045946180733E-2</v>
      </c>
      <c r="P195" s="240">
        <f t="shared" si="34"/>
        <v>1.0933045946180732E-2</v>
      </c>
      <c r="Q195" s="240">
        <f t="shared" si="34"/>
        <v>1.0933045946180732E-2</v>
      </c>
    </row>
    <row r="196" spans="1:17" x14ac:dyDescent="0.25">
      <c r="A196" s="76" t="s">
        <v>82</v>
      </c>
      <c r="B196" s="239">
        <f t="shared" ref="B196:Q196" si="35">IF(B$110=0,0,B$110/B$108)</f>
        <v>7.3065045425936739E-2</v>
      </c>
      <c r="C196" s="239">
        <f t="shared" si="35"/>
        <v>7.3065045425936753E-2</v>
      </c>
      <c r="D196" s="239">
        <f t="shared" si="35"/>
        <v>7.3065045425936753E-2</v>
      </c>
      <c r="E196" s="239">
        <f t="shared" si="35"/>
        <v>7.3065045425936739E-2</v>
      </c>
      <c r="F196" s="239">
        <f t="shared" si="35"/>
        <v>7.3065045425936739E-2</v>
      </c>
      <c r="G196" s="239">
        <f t="shared" si="35"/>
        <v>7.3065045425936753E-2</v>
      </c>
      <c r="H196" s="239">
        <f t="shared" si="35"/>
        <v>7.3065045425936753E-2</v>
      </c>
      <c r="I196" s="239">
        <f t="shared" si="35"/>
        <v>7.3065045425936739E-2</v>
      </c>
      <c r="J196" s="239">
        <f t="shared" si="35"/>
        <v>7.3065045425936753E-2</v>
      </c>
      <c r="K196" s="239">
        <f t="shared" si="35"/>
        <v>7.3065045425936767E-2</v>
      </c>
      <c r="L196" s="239">
        <f t="shared" si="35"/>
        <v>7.3065045425936739E-2</v>
      </c>
      <c r="M196" s="239">
        <f t="shared" si="35"/>
        <v>7.3065045425936739E-2</v>
      </c>
      <c r="N196" s="239">
        <f t="shared" si="35"/>
        <v>7.3065045425936753E-2</v>
      </c>
      <c r="O196" s="239">
        <f t="shared" si="35"/>
        <v>7.3065045425936767E-2</v>
      </c>
      <c r="P196" s="239">
        <f t="shared" si="35"/>
        <v>7.3065045425936753E-2</v>
      </c>
      <c r="Q196" s="239">
        <f t="shared" si="35"/>
        <v>7.3065045425936753E-2</v>
      </c>
    </row>
    <row r="197" spans="1:17" x14ac:dyDescent="0.25">
      <c r="A197" s="76" t="s">
        <v>81</v>
      </c>
      <c r="B197" s="239">
        <f t="shared" ref="B197:Q197" si="36">IF(B$111=0,0,B$111/B$108)</f>
        <v>1.2760488207773918E-2</v>
      </c>
      <c r="C197" s="239">
        <f t="shared" si="36"/>
        <v>1.276048820777392E-2</v>
      </c>
      <c r="D197" s="239">
        <f t="shared" si="36"/>
        <v>1.276048820777392E-2</v>
      </c>
      <c r="E197" s="239">
        <f t="shared" si="36"/>
        <v>1.2760488207773918E-2</v>
      </c>
      <c r="F197" s="239">
        <f t="shared" si="36"/>
        <v>1.2760488207773917E-2</v>
      </c>
      <c r="G197" s="239">
        <f t="shared" si="36"/>
        <v>1.276048820777392E-2</v>
      </c>
      <c r="H197" s="239">
        <f t="shared" si="36"/>
        <v>1.276048820777392E-2</v>
      </c>
      <c r="I197" s="239">
        <f t="shared" si="36"/>
        <v>1.2760488207773918E-2</v>
      </c>
      <c r="J197" s="239">
        <f t="shared" si="36"/>
        <v>1.276048820777392E-2</v>
      </c>
      <c r="K197" s="239">
        <f t="shared" si="36"/>
        <v>1.2760488207773922E-2</v>
      </c>
      <c r="L197" s="239">
        <f t="shared" si="36"/>
        <v>1.2760488207773917E-2</v>
      </c>
      <c r="M197" s="239">
        <f t="shared" si="36"/>
        <v>1.2760488207773918E-2</v>
      </c>
      <c r="N197" s="239">
        <f t="shared" si="36"/>
        <v>1.2760488207773922E-2</v>
      </c>
      <c r="O197" s="239">
        <f t="shared" si="36"/>
        <v>1.2760488207773922E-2</v>
      </c>
      <c r="P197" s="239">
        <f t="shared" si="36"/>
        <v>1.276048820777392E-2</v>
      </c>
      <c r="Q197" s="239">
        <f t="shared" si="36"/>
        <v>1.276048820777392E-2</v>
      </c>
    </row>
    <row r="198" spans="1:17" x14ac:dyDescent="0.25">
      <c r="A198" s="76" t="s">
        <v>80</v>
      </c>
      <c r="B198" s="239">
        <f t="shared" ref="B198:Q198" si="37">IF(B$112=0,0,B$112/B$108)</f>
        <v>0.10386393648871693</v>
      </c>
      <c r="C198" s="239">
        <f t="shared" si="37"/>
        <v>0.10386393648871695</v>
      </c>
      <c r="D198" s="239">
        <f t="shared" si="37"/>
        <v>0.10386393648871695</v>
      </c>
      <c r="E198" s="239">
        <f t="shared" si="37"/>
        <v>0.10386393648871692</v>
      </c>
      <c r="F198" s="239">
        <f t="shared" si="37"/>
        <v>0.10386393648871692</v>
      </c>
      <c r="G198" s="239">
        <f t="shared" si="37"/>
        <v>0.10386393648871695</v>
      </c>
      <c r="H198" s="239">
        <f t="shared" si="37"/>
        <v>0.10386393648871695</v>
      </c>
      <c r="I198" s="239">
        <f t="shared" si="37"/>
        <v>0.10386393648871693</v>
      </c>
      <c r="J198" s="239">
        <f t="shared" si="37"/>
        <v>0.10386393648871695</v>
      </c>
      <c r="K198" s="239">
        <f t="shared" si="37"/>
        <v>0.10386393648871696</v>
      </c>
      <c r="L198" s="239">
        <f t="shared" si="37"/>
        <v>0.10386393648871693</v>
      </c>
      <c r="M198" s="239">
        <f t="shared" si="37"/>
        <v>0.10386393648871693</v>
      </c>
      <c r="N198" s="239">
        <f t="shared" si="37"/>
        <v>0.10386393648871695</v>
      </c>
      <c r="O198" s="239">
        <f t="shared" si="37"/>
        <v>0.10386393648871696</v>
      </c>
      <c r="P198" s="239">
        <f t="shared" si="37"/>
        <v>0.10386393648871695</v>
      </c>
      <c r="Q198" s="239">
        <f t="shared" si="37"/>
        <v>0.10386393648871695</v>
      </c>
    </row>
    <row r="199" spans="1:17" x14ac:dyDescent="0.25">
      <c r="A199" s="129" t="s">
        <v>79</v>
      </c>
      <c r="B199" s="238">
        <f t="shared" ref="B199:Q199" si="38">IF(B$113=0,0,B$113/B$108)</f>
        <v>3.061252864930605E-2</v>
      </c>
      <c r="C199" s="238">
        <f t="shared" si="38"/>
        <v>3.0612528649306053E-2</v>
      </c>
      <c r="D199" s="238">
        <f t="shared" si="38"/>
        <v>3.0612528649306053E-2</v>
      </c>
      <c r="E199" s="238">
        <f t="shared" si="38"/>
        <v>3.061252864930605E-2</v>
      </c>
      <c r="F199" s="238">
        <f t="shared" si="38"/>
        <v>3.0612528649306046E-2</v>
      </c>
      <c r="G199" s="238">
        <f t="shared" si="38"/>
        <v>3.061252864930605E-2</v>
      </c>
      <c r="H199" s="238">
        <f t="shared" si="38"/>
        <v>3.0612528649306064E-2</v>
      </c>
      <c r="I199" s="238">
        <f t="shared" si="38"/>
        <v>3.0612528649306046E-2</v>
      </c>
      <c r="J199" s="238">
        <f t="shared" si="38"/>
        <v>3.0612528649306053E-2</v>
      </c>
      <c r="K199" s="238">
        <f t="shared" si="38"/>
        <v>3.0612528649306053E-2</v>
      </c>
      <c r="L199" s="238">
        <f t="shared" si="38"/>
        <v>3.0612528649306053E-2</v>
      </c>
      <c r="M199" s="238">
        <f t="shared" si="38"/>
        <v>3.0612528649306046E-2</v>
      </c>
      <c r="N199" s="238">
        <f t="shared" si="38"/>
        <v>3.0612528649306046E-2</v>
      </c>
      <c r="O199" s="238">
        <f t="shared" si="38"/>
        <v>3.061252864930606E-2</v>
      </c>
      <c r="P199" s="238">
        <f t="shared" si="38"/>
        <v>3.0612528649306053E-2</v>
      </c>
      <c r="Q199" s="238">
        <f t="shared" si="38"/>
        <v>3.0612528649306053E-2</v>
      </c>
    </row>
    <row r="200" spans="1:17" x14ac:dyDescent="0.25">
      <c r="A200" s="127" t="s">
        <v>183</v>
      </c>
      <c r="B200" s="237">
        <f t="shared" ref="B200:Q200" si="39">IF(B$118=0,0,B$118/B$108)</f>
        <v>0.10066818152631293</v>
      </c>
      <c r="C200" s="237">
        <f t="shared" si="39"/>
        <v>0.10066818152631295</v>
      </c>
      <c r="D200" s="237">
        <f t="shared" si="39"/>
        <v>0.10066818152631297</v>
      </c>
      <c r="E200" s="237">
        <f t="shared" si="39"/>
        <v>0.10066818152631293</v>
      </c>
      <c r="F200" s="237">
        <f t="shared" si="39"/>
        <v>0.10066818152631293</v>
      </c>
      <c r="G200" s="237">
        <f t="shared" si="39"/>
        <v>0.10066818152631295</v>
      </c>
      <c r="H200" s="237">
        <f t="shared" si="39"/>
        <v>0.10066818152631295</v>
      </c>
      <c r="I200" s="237">
        <f t="shared" si="39"/>
        <v>0.10066818152631293</v>
      </c>
      <c r="J200" s="237">
        <f t="shared" si="39"/>
        <v>0.10066818152631295</v>
      </c>
      <c r="K200" s="237">
        <f t="shared" si="39"/>
        <v>0.10066818152631296</v>
      </c>
      <c r="L200" s="237">
        <f t="shared" si="39"/>
        <v>0.10066818152631293</v>
      </c>
      <c r="M200" s="237">
        <f t="shared" si="39"/>
        <v>0.10066818152631293</v>
      </c>
      <c r="N200" s="237">
        <f t="shared" si="39"/>
        <v>0.10066818152631295</v>
      </c>
      <c r="O200" s="237">
        <f t="shared" si="39"/>
        <v>0.10066818152631296</v>
      </c>
      <c r="P200" s="237">
        <f t="shared" si="39"/>
        <v>0.10066818152631293</v>
      </c>
      <c r="Q200" s="237">
        <f t="shared" si="39"/>
        <v>0.10066818152631295</v>
      </c>
    </row>
    <row r="201" spans="1:17" x14ac:dyDescent="0.25">
      <c r="A201" s="142" t="s">
        <v>192</v>
      </c>
      <c r="B201" s="235">
        <f t="shared" ref="B201:Q201" si="40">IF(B$119=0,0,B$119/B$108)</f>
        <v>8.5567954297365995E-2</v>
      </c>
      <c r="C201" s="235">
        <f t="shared" si="40"/>
        <v>8.5567954297366008E-2</v>
      </c>
      <c r="D201" s="235">
        <f t="shared" si="40"/>
        <v>8.5567954297366022E-2</v>
      </c>
      <c r="E201" s="235">
        <f t="shared" si="40"/>
        <v>8.5567954297365981E-2</v>
      </c>
      <c r="F201" s="235">
        <f t="shared" si="40"/>
        <v>8.5567954297365995E-2</v>
      </c>
      <c r="G201" s="235">
        <f t="shared" si="40"/>
        <v>8.5567954297366008E-2</v>
      </c>
      <c r="H201" s="235">
        <f t="shared" si="40"/>
        <v>8.5567954297366008E-2</v>
      </c>
      <c r="I201" s="235">
        <f t="shared" si="40"/>
        <v>8.5567954297365995E-2</v>
      </c>
      <c r="J201" s="235">
        <f t="shared" si="40"/>
        <v>8.5567954297366008E-2</v>
      </c>
      <c r="K201" s="235">
        <f t="shared" si="40"/>
        <v>8.5567954297366008E-2</v>
      </c>
      <c r="L201" s="235">
        <f t="shared" si="40"/>
        <v>8.5567954297365981E-2</v>
      </c>
      <c r="M201" s="235">
        <f t="shared" si="40"/>
        <v>8.5567954297365995E-2</v>
      </c>
      <c r="N201" s="235">
        <f t="shared" si="40"/>
        <v>8.5567954297366008E-2</v>
      </c>
      <c r="O201" s="235">
        <f t="shared" si="40"/>
        <v>8.5567954297366008E-2</v>
      </c>
      <c r="P201" s="235">
        <f t="shared" si="40"/>
        <v>8.5567954297365995E-2</v>
      </c>
      <c r="Q201" s="235">
        <f t="shared" si="40"/>
        <v>8.5567954297366008E-2</v>
      </c>
    </row>
    <row r="202" spans="1:17" x14ac:dyDescent="0.25">
      <c r="A202" s="142" t="s">
        <v>191</v>
      </c>
      <c r="B202" s="235">
        <f t="shared" ref="B202:Q202" si="41">IF(B$130=0,0,B$130/B$108)</f>
        <v>1.5100227228946928E-2</v>
      </c>
      <c r="C202" s="235">
        <f t="shared" si="41"/>
        <v>1.510022722894694E-2</v>
      </c>
      <c r="D202" s="235">
        <f t="shared" si="41"/>
        <v>1.5100227228946939E-2</v>
      </c>
      <c r="E202" s="235">
        <f t="shared" si="41"/>
        <v>1.5100227228946944E-2</v>
      </c>
      <c r="F202" s="235">
        <f t="shared" si="41"/>
        <v>1.5100227228946939E-2</v>
      </c>
      <c r="G202" s="235">
        <f t="shared" si="41"/>
        <v>1.5100227228946949E-2</v>
      </c>
      <c r="H202" s="235">
        <f t="shared" si="41"/>
        <v>1.5100227228946946E-2</v>
      </c>
      <c r="I202" s="235">
        <f t="shared" si="41"/>
        <v>1.5100227228946932E-2</v>
      </c>
      <c r="J202" s="235">
        <f t="shared" si="41"/>
        <v>1.5100227228946937E-2</v>
      </c>
      <c r="K202" s="235">
        <f t="shared" si="41"/>
        <v>1.5100227228946944E-2</v>
      </c>
      <c r="L202" s="235">
        <f t="shared" si="41"/>
        <v>1.5100227228946939E-2</v>
      </c>
      <c r="M202" s="235">
        <f t="shared" si="41"/>
        <v>1.5100227228946949E-2</v>
      </c>
      <c r="N202" s="235">
        <f t="shared" si="41"/>
        <v>1.5100227228946946E-2</v>
      </c>
      <c r="O202" s="235">
        <f t="shared" si="41"/>
        <v>1.5100227228946946E-2</v>
      </c>
      <c r="P202" s="235">
        <f t="shared" si="41"/>
        <v>1.510022722894694E-2</v>
      </c>
      <c r="Q202" s="235">
        <f t="shared" si="41"/>
        <v>1.5100227228946935E-2</v>
      </c>
    </row>
    <row r="203" spans="1:17" x14ac:dyDescent="0.25">
      <c r="A203" s="127" t="s">
        <v>181</v>
      </c>
      <c r="B203" s="237">
        <f t="shared" ref="B203:Q203" si="42">IF(B$131=0,0,B$131/B$108)</f>
        <v>0.21670770834186592</v>
      </c>
      <c r="C203" s="237">
        <f t="shared" si="42"/>
        <v>0.2167077083418659</v>
      </c>
      <c r="D203" s="237">
        <f t="shared" si="42"/>
        <v>0.21670770834186587</v>
      </c>
      <c r="E203" s="237">
        <f t="shared" si="42"/>
        <v>0.21670770834186592</v>
      </c>
      <c r="F203" s="237">
        <f t="shared" si="42"/>
        <v>0.2167077083418659</v>
      </c>
      <c r="G203" s="237">
        <f t="shared" si="42"/>
        <v>0.21670770834186592</v>
      </c>
      <c r="H203" s="237">
        <f t="shared" si="42"/>
        <v>0.2167077083418659</v>
      </c>
      <c r="I203" s="237">
        <f t="shared" si="42"/>
        <v>0.21670770834186587</v>
      </c>
      <c r="J203" s="237">
        <f t="shared" si="42"/>
        <v>0.2167077083418659</v>
      </c>
      <c r="K203" s="237">
        <f t="shared" si="42"/>
        <v>0.21670770834186592</v>
      </c>
      <c r="L203" s="237">
        <f t="shared" si="42"/>
        <v>0.2167077083418659</v>
      </c>
      <c r="M203" s="237">
        <f t="shared" si="42"/>
        <v>0.21670770834186595</v>
      </c>
      <c r="N203" s="237">
        <f t="shared" si="42"/>
        <v>0.2167077083418659</v>
      </c>
      <c r="O203" s="237">
        <f t="shared" si="42"/>
        <v>0.21670770834186592</v>
      </c>
      <c r="P203" s="237">
        <f t="shared" si="42"/>
        <v>0.21670770834186576</v>
      </c>
      <c r="Q203" s="237">
        <f t="shared" si="42"/>
        <v>0.2167077083418659</v>
      </c>
    </row>
    <row r="204" spans="1:17" x14ac:dyDescent="0.25">
      <c r="A204" s="142" t="s">
        <v>190</v>
      </c>
      <c r="B204" s="235">
        <f t="shared" ref="B204:Q204" si="43">IF(B$132=0,0,B$132/B$108)</f>
        <v>5.1478836317215886E-2</v>
      </c>
      <c r="C204" s="235">
        <f t="shared" si="43"/>
        <v>0.13859996817157158</v>
      </c>
      <c r="D204" s="235">
        <f t="shared" si="43"/>
        <v>0.12460370595585964</v>
      </c>
      <c r="E204" s="235">
        <f t="shared" si="43"/>
        <v>0.10863520056112511</v>
      </c>
      <c r="F204" s="235">
        <f t="shared" si="43"/>
        <v>9.5856936247530208E-2</v>
      </c>
      <c r="G204" s="235">
        <f t="shared" si="43"/>
        <v>6.8186405325085242E-2</v>
      </c>
      <c r="H204" s="235">
        <f t="shared" si="43"/>
        <v>5.0574782199453779E-2</v>
      </c>
      <c r="I204" s="235">
        <f t="shared" si="43"/>
        <v>9.668859490099127E-2</v>
      </c>
      <c r="J204" s="235">
        <f t="shared" si="43"/>
        <v>8.1511690500483583E-2</v>
      </c>
      <c r="K204" s="235">
        <f t="shared" si="43"/>
        <v>0.18037353236613479</v>
      </c>
      <c r="L204" s="235">
        <f t="shared" si="43"/>
        <v>0.1345708537288684</v>
      </c>
      <c r="M204" s="235">
        <f t="shared" si="43"/>
        <v>0.13947718099291231</v>
      </c>
      <c r="N204" s="235">
        <f t="shared" si="43"/>
        <v>0.13485628343495473</v>
      </c>
      <c r="O204" s="235">
        <f t="shared" si="43"/>
        <v>0.11521893055555073</v>
      </c>
      <c r="P204" s="235">
        <f t="shared" si="43"/>
        <v>5.5914448963884672E-2</v>
      </c>
      <c r="Q204" s="235">
        <f t="shared" si="43"/>
        <v>2.7868020261712746E-2</v>
      </c>
    </row>
    <row r="205" spans="1:17" x14ac:dyDescent="0.25">
      <c r="A205" s="142" t="s">
        <v>189</v>
      </c>
      <c r="B205" s="235">
        <f t="shared" ref="B205:Q205" si="44">IF(B$138=0,0,B$138/B$108)</f>
        <v>0.16522887202465003</v>
      </c>
      <c r="C205" s="235">
        <f t="shared" si="44"/>
        <v>7.8107740170294329E-2</v>
      </c>
      <c r="D205" s="235">
        <f t="shared" si="44"/>
        <v>9.2104002386006231E-2</v>
      </c>
      <c r="E205" s="235">
        <f t="shared" si="44"/>
        <v>0.1080725077807408</v>
      </c>
      <c r="F205" s="235">
        <f t="shared" si="44"/>
        <v>0.12085077209433569</v>
      </c>
      <c r="G205" s="235">
        <f t="shared" si="44"/>
        <v>0.14852130301678065</v>
      </c>
      <c r="H205" s="235">
        <f t="shared" si="44"/>
        <v>0.16613292614241212</v>
      </c>
      <c r="I205" s="235">
        <f t="shared" si="44"/>
        <v>0.1200191134408746</v>
      </c>
      <c r="J205" s="235">
        <f t="shared" si="44"/>
        <v>0.13519601784138233</v>
      </c>
      <c r="K205" s="235">
        <f t="shared" si="44"/>
        <v>3.6334175975731138E-2</v>
      </c>
      <c r="L205" s="235">
        <f t="shared" si="44"/>
        <v>8.2136854612997495E-2</v>
      </c>
      <c r="M205" s="235">
        <f t="shared" si="44"/>
        <v>7.7230527348953623E-2</v>
      </c>
      <c r="N205" s="235">
        <f t="shared" si="44"/>
        <v>8.1851424906911163E-2</v>
      </c>
      <c r="O205" s="235">
        <f t="shared" si="44"/>
        <v>0.10148877778631521</v>
      </c>
      <c r="P205" s="235">
        <f t="shared" si="44"/>
        <v>0.16079325937798111</v>
      </c>
      <c r="Q205" s="235">
        <f t="shared" si="44"/>
        <v>0.18883968808015314</v>
      </c>
    </row>
    <row r="206" spans="1:17" x14ac:dyDescent="0.25">
      <c r="A206" s="127" t="s">
        <v>180</v>
      </c>
      <c r="B206" s="236">
        <f t="shared" ref="B206:Q206" si="45">IF(B$139=0,0,B$139/B$108)</f>
        <v>0.15046302180463553</v>
      </c>
      <c r="C206" s="236">
        <f t="shared" si="45"/>
        <v>0.15046302180463558</v>
      </c>
      <c r="D206" s="236">
        <f t="shared" si="45"/>
        <v>0.15046302180463558</v>
      </c>
      <c r="E206" s="236">
        <f t="shared" si="45"/>
        <v>0.15046302180463555</v>
      </c>
      <c r="F206" s="236">
        <f t="shared" si="45"/>
        <v>0.15046302180463558</v>
      </c>
      <c r="G206" s="236">
        <f t="shared" si="45"/>
        <v>0.15046302180463561</v>
      </c>
      <c r="H206" s="236">
        <f t="shared" si="45"/>
        <v>0.15046302180463558</v>
      </c>
      <c r="I206" s="236">
        <f t="shared" si="45"/>
        <v>0.15046302180463555</v>
      </c>
      <c r="J206" s="236">
        <f t="shared" si="45"/>
        <v>0.15046302180463561</v>
      </c>
      <c r="K206" s="236">
        <f t="shared" si="45"/>
        <v>0.15046302180463561</v>
      </c>
      <c r="L206" s="236">
        <f t="shared" si="45"/>
        <v>0.15046302180463555</v>
      </c>
      <c r="M206" s="236">
        <f t="shared" si="45"/>
        <v>0.15046302180463553</v>
      </c>
      <c r="N206" s="236">
        <f t="shared" si="45"/>
        <v>0.15046302180463558</v>
      </c>
      <c r="O206" s="236">
        <f t="shared" si="45"/>
        <v>0.15046302180463561</v>
      </c>
      <c r="P206" s="236">
        <f t="shared" si="45"/>
        <v>0.15046302180463558</v>
      </c>
      <c r="Q206" s="236">
        <f t="shared" si="45"/>
        <v>0.15046302180463558</v>
      </c>
    </row>
    <row r="207" spans="1:17" x14ac:dyDescent="0.25">
      <c r="A207" s="142" t="s">
        <v>188</v>
      </c>
      <c r="B207" s="235">
        <f t="shared" ref="B207:Q207" si="46">IF(B$140=0,0,B$140/B$108)</f>
        <v>2.3518522508938412E-2</v>
      </c>
      <c r="C207" s="235">
        <f t="shared" si="46"/>
        <v>6.3320515854223672E-2</v>
      </c>
      <c r="D207" s="235">
        <f t="shared" si="46"/>
        <v>5.6926210319948399E-2</v>
      </c>
      <c r="E207" s="235">
        <f t="shared" si="46"/>
        <v>4.9630869546392994E-2</v>
      </c>
      <c r="F207" s="235">
        <f t="shared" si="46"/>
        <v>4.3793016199580981E-2</v>
      </c>
      <c r="G207" s="235">
        <f t="shared" si="46"/>
        <v>3.1151510468493526E-2</v>
      </c>
      <c r="H207" s="235">
        <f t="shared" si="46"/>
        <v>2.3105498077172559E-2</v>
      </c>
      <c r="I207" s="235">
        <f t="shared" si="46"/>
        <v>4.4172966178260629E-2</v>
      </c>
      <c r="J207" s="235">
        <f t="shared" si="46"/>
        <v>3.7239274717951201E-2</v>
      </c>
      <c r="K207" s="235">
        <f t="shared" si="46"/>
        <v>8.2405106339806605E-2</v>
      </c>
      <c r="L207" s="235">
        <f t="shared" si="46"/>
        <v>6.1479782351082819E-2</v>
      </c>
      <c r="M207" s="235">
        <f t="shared" si="46"/>
        <v>6.3721277622743489E-2</v>
      </c>
      <c r="N207" s="235">
        <f t="shared" si="46"/>
        <v>6.1610183219625116E-2</v>
      </c>
      <c r="O207" s="235">
        <f t="shared" si="46"/>
        <v>5.2638699814982232E-2</v>
      </c>
      <c r="P207" s="235">
        <f t="shared" si="46"/>
        <v>2.5544968002554361E-2</v>
      </c>
      <c r="Q207" s="235">
        <f t="shared" si="46"/>
        <v>1.2731730332168666E-2</v>
      </c>
    </row>
    <row r="208" spans="1:17" x14ac:dyDescent="0.25">
      <c r="A208" s="142" t="s">
        <v>187</v>
      </c>
      <c r="B208" s="235">
        <f t="shared" ref="B208:Q208" si="47">IF(B$141=0,0,B$141/B$108)</f>
        <v>5.145835345718535E-2</v>
      </c>
      <c r="C208" s="235">
        <f t="shared" si="47"/>
        <v>5.1458353457185364E-2</v>
      </c>
      <c r="D208" s="235">
        <f t="shared" si="47"/>
        <v>5.1458353457185364E-2</v>
      </c>
      <c r="E208" s="235">
        <f t="shared" si="47"/>
        <v>5.1458353457185357E-2</v>
      </c>
      <c r="F208" s="235">
        <f t="shared" si="47"/>
        <v>5.1458353457185357E-2</v>
      </c>
      <c r="G208" s="235">
        <f t="shared" si="47"/>
        <v>5.1458353457185371E-2</v>
      </c>
      <c r="H208" s="235">
        <f t="shared" si="47"/>
        <v>5.1458353457185364E-2</v>
      </c>
      <c r="I208" s="235">
        <f t="shared" si="47"/>
        <v>5.1458353457185357E-2</v>
      </c>
      <c r="J208" s="235">
        <f t="shared" si="47"/>
        <v>5.1458353457185371E-2</v>
      </c>
      <c r="K208" s="235">
        <f t="shared" si="47"/>
        <v>5.1458353457185364E-2</v>
      </c>
      <c r="L208" s="235">
        <f t="shared" si="47"/>
        <v>5.1458353457185357E-2</v>
      </c>
      <c r="M208" s="235">
        <f t="shared" si="47"/>
        <v>5.145835345718535E-2</v>
      </c>
      <c r="N208" s="235">
        <f t="shared" si="47"/>
        <v>5.145835345718535E-2</v>
      </c>
      <c r="O208" s="235">
        <f t="shared" si="47"/>
        <v>5.1458353457185371E-2</v>
      </c>
      <c r="P208" s="235">
        <f t="shared" si="47"/>
        <v>5.1458353457185378E-2</v>
      </c>
      <c r="Q208" s="235">
        <f t="shared" si="47"/>
        <v>5.1458353457185357E-2</v>
      </c>
    </row>
    <row r="209" spans="1:17" x14ac:dyDescent="0.25">
      <c r="A209" s="142" t="s">
        <v>186</v>
      </c>
      <c r="B209" s="235">
        <f t="shared" ref="B209:Q209" si="48">IF(B$152=0,0,B$152/B$108)</f>
        <v>7.5486145838511792E-2</v>
      </c>
      <c r="C209" s="235">
        <f t="shared" si="48"/>
        <v>3.568415249322654E-2</v>
      </c>
      <c r="D209" s="235">
        <f t="shared" si="48"/>
        <v>4.2078458027501819E-2</v>
      </c>
      <c r="E209" s="235">
        <f t="shared" si="48"/>
        <v>4.9373798801057217E-2</v>
      </c>
      <c r="F209" s="235">
        <f t="shared" si="48"/>
        <v>5.5211652147869224E-2</v>
      </c>
      <c r="G209" s="235">
        <f t="shared" si="48"/>
        <v>6.785315787895671E-2</v>
      </c>
      <c r="H209" s="235">
        <f t="shared" si="48"/>
        <v>7.5899170270277663E-2</v>
      </c>
      <c r="I209" s="235">
        <f t="shared" si="48"/>
        <v>5.4831702169189575E-2</v>
      </c>
      <c r="J209" s="235">
        <f t="shared" si="48"/>
        <v>6.1765393629499038E-2</v>
      </c>
      <c r="K209" s="235">
        <f t="shared" si="48"/>
        <v>1.6599562007643631E-2</v>
      </c>
      <c r="L209" s="235">
        <f t="shared" si="48"/>
        <v>3.7524885996367378E-2</v>
      </c>
      <c r="M209" s="235">
        <f t="shared" si="48"/>
        <v>3.5283390724706688E-2</v>
      </c>
      <c r="N209" s="235">
        <f t="shared" si="48"/>
        <v>3.7394485127825103E-2</v>
      </c>
      <c r="O209" s="235">
        <f t="shared" si="48"/>
        <v>4.6365968532467994E-2</v>
      </c>
      <c r="P209" s="235">
        <f t="shared" si="48"/>
        <v>7.3459700344895851E-2</v>
      </c>
      <c r="Q209" s="235">
        <f t="shared" si="48"/>
        <v>8.6272938015281575E-2</v>
      </c>
    </row>
    <row r="210" spans="1:17" x14ac:dyDescent="0.25">
      <c r="A210" s="72" t="s">
        <v>179</v>
      </c>
      <c r="B210" s="234">
        <f t="shared" ref="B210:Q210" si="49">IF(B$153=0,0,B$153/B$108)</f>
        <v>0.30092604360927111</v>
      </c>
      <c r="C210" s="234">
        <f t="shared" si="49"/>
        <v>0.30092604360927117</v>
      </c>
      <c r="D210" s="234">
        <f t="shared" si="49"/>
        <v>0.30092604360927117</v>
      </c>
      <c r="E210" s="234">
        <f t="shared" si="49"/>
        <v>0.30092604360927111</v>
      </c>
      <c r="F210" s="234">
        <f t="shared" si="49"/>
        <v>0.30092604360927111</v>
      </c>
      <c r="G210" s="234">
        <f t="shared" si="49"/>
        <v>0.30092604360927117</v>
      </c>
      <c r="H210" s="234">
        <f t="shared" si="49"/>
        <v>0.30092604360927117</v>
      </c>
      <c r="I210" s="234">
        <f t="shared" si="49"/>
        <v>0.30092604360927111</v>
      </c>
      <c r="J210" s="234">
        <f t="shared" si="49"/>
        <v>0.30092604360927117</v>
      </c>
      <c r="K210" s="234">
        <f t="shared" si="49"/>
        <v>0.30092604360927122</v>
      </c>
      <c r="L210" s="234">
        <f t="shared" si="49"/>
        <v>0.30092604360927111</v>
      </c>
      <c r="M210" s="234">
        <f t="shared" si="49"/>
        <v>0.30092604360927111</v>
      </c>
      <c r="N210" s="234">
        <f t="shared" si="49"/>
        <v>0.30092604360927117</v>
      </c>
      <c r="O210" s="234">
        <f t="shared" si="49"/>
        <v>0.30092604360927122</v>
      </c>
      <c r="P210" s="234">
        <f t="shared" si="49"/>
        <v>0.30092604360927117</v>
      </c>
      <c r="Q210" s="234">
        <f t="shared" si="49"/>
        <v>0.30092604360927117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5846.0464686159448</v>
      </c>
      <c r="C214" s="230">
        <f t="shared" si="50"/>
        <v>3236.1166868374462</v>
      </c>
      <c r="D214" s="230">
        <f t="shared" si="50"/>
        <v>3490.5295865362459</v>
      </c>
      <c r="E214" s="230">
        <f t="shared" si="50"/>
        <v>3443.7951575919542</v>
      </c>
      <c r="F214" s="230">
        <f t="shared" si="50"/>
        <v>3810.732626424372</v>
      </c>
      <c r="G214" s="230">
        <f t="shared" si="50"/>
        <v>4619.309550988929</v>
      </c>
      <c r="H214" s="230">
        <f t="shared" si="50"/>
        <v>3805.5462656806867</v>
      </c>
      <c r="I214" s="230">
        <f t="shared" si="50"/>
        <v>3675.4088742587232</v>
      </c>
      <c r="J214" s="230">
        <f t="shared" si="50"/>
        <v>3484.4618581015934</v>
      </c>
      <c r="K214" s="230">
        <f t="shared" si="50"/>
        <v>3565.2389412004991</v>
      </c>
      <c r="L214" s="230">
        <f t="shared" si="50"/>
        <v>2771.7944162431913</v>
      </c>
      <c r="M214" s="230">
        <f t="shared" si="50"/>
        <v>2786.0709163874467</v>
      </c>
      <c r="N214" s="230">
        <f t="shared" si="50"/>
        <v>2736.6537427890889</v>
      </c>
      <c r="O214" s="230">
        <f t="shared" si="50"/>
        <v>2646.5153836438735</v>
      </c>
      <c r="P214" s="230">
        <f t="shared" si="50"/>
        <v>3530.2265510441421</v>
      </c>
      <c r="Q214" s="230">
        <f t="shared" si="50"/>
        <v>2809.1171705417319</v>
      </c>
    </row>
    <row r="215" spans="1:17" x14ac:dyDescent="0.25">
      <c r="A215" s="132" t="s">
        <v>83</v>
      </c>
      <c r="B215" s="229">
        <f>IF(B$6=0,0,B$6/CHI!B$10*1000)</f>
        <v>5.2454362518041959</v>
      </c>
      <c r="C215" s="229">
        <f>IF(C$6=0,0,C$6/CHI!C$10*1000)</f>
        <v>4.872748047781907</v>
      </c>
      <c r="D215" s="229">
        <f>IF(D$6=0,0,D$6/CHI!D$10*1000)</f>
        <v>4.8354517687173715</v>
      </c>
      <c r="E215" s="229">
        <f>IF(E$6=0,0,E$6/CHI!E$10*1000)</f>
        <v>4.7046075129474518</v>
      </c>
      <c r="F215" s="229">
        <f>IF(F$6=0,0,F$6/CHI!F$10*1000)</f>
        <v>4.5981530905424632</v>
      </c>
      <c r="G215" s="229">
        <f>IF(G$6=0,0,G$6/CHI!G$10*1000)</f>
        <v>4.6071958900236956</v>
      </c>
      <c r="H215" s="229">
        <f>IF(H$6=0,0,H$6/CHI!H$10*1000)</f>
        <v>4.5002286962600921</v>
      </c>
      <c r="I215" s="229">
        <f>IF(I$6=0,0,I$6/CHI!I$10*1000)</f>
        <v>4.4215767353174718</v>
      </c>
      <c r="J215" s="229">
        <f>IF(J$6=0,0,J$6/CHI!J$10*1000)</f>
        <v>4.4157150536381149</v>
      </c>
      <c r="K215" s="229">
        <f>IF(K$6=0,0,K$6/CHI!K$10*1000)</f>
        <v>4.3018960883080419</v>
      </c>
      <c r="L215" s="229">
        <f>IF(L$6=0,0,L$6/CHI!L$10*1000)</f>
        <v>4.1481072953752678</v>
      </c>
      <c r="M215" s="229">
        <f>IF(M$6=0,0,M$6/CHI!M$10*1000)</f>
        <v>4.1012221756928922</v>
      </c>
      <c r="N215" s="229">
        <f>IF(N$6=0,0,N$6/CHI!N$10*1000)</f>
        <v>4.0699638208988542</v>
      </c>
      <c r="O215" s="229">
        <f>IF(O$6=0,0,O$6/CHI!O$10*1000)</f>
        <v>4.0123597770502677</v>
      </c>
      <c r="P215" s="229">
        <f>IF(P$6=0,0,P$6/CHI!P$10*1000)</f>
        <v>3.8841206323210433</v>
      </c>
      <c r="Q215" s="229">
        <f>IF(Q$6=0,0,Q$6/CHI!Q$10*1000)</f>
        <v>3.8504203035779443</v>
      </c>
    </row>
    <row r="216" spans="1:17" x14ac:dyDescent="0.25">
      <c r="A216" s="76" t="s">
        <v>82</v>
      </c>
      <c r="B216" s="228">
        <f>IF(B$7=0,0,B$7/CHI!B$10*1000)</f>
        <v>34.095335636727263</v>
      </c>
      <c r="C216" s="228">
        <f>IF(C$7=0,0,C$7/CHI!C$10*1000)</f>
        <v>31.672862310582389</v>
      </c>
      <c r="D216" s="228">
        <f>IF(D$7=0,0,D$7/CHI!D$10*1000)</f>
        <v>31.43043649666291</v>
      </c>
      <c r="E216" s="228">
        <f>IF(E$7=0,0,E$7/CHI!E$10*1000)</f>
        <v>30.579948834158429</v>
      </c>
      <c r="F216" s="228">
        <f>IF(F$7=0,0,F$7/CHI!F$10*1000)</f>
        <v>29.887995088526008</v>
      </c>
      <c r="G216" s="228">
        <f>IF(G$7=0,0,G$7/CHI!G$10*1000)</f>
        <v>29.946773285154023</v>
      </c>
      <c r="H216" s="228">
        <f>IF(H$7=0,0,H$7/CHI!H$10*1000)</f>
        <v>29.251486525690595</v>
      </c>
      <c r="I216" s="228">
        <f>IF(I$7=0,0,I$7/CHI!I$10*1000)</f>
        <v>28.740248779563565</v>
      </c>
      <c r="J216" s="228">
        <f>IF(J$7=0,0,J$7/CHI!J$10*1000)</f>
        <v>28.702147848647744</v>
      </c>
      <c r="K216" s="228">
        <f>IF(K$7=0,0,K$7/CHI!K$10*1000)</f>
        <v>27.962324574002267</v>
      </c>
      <c r="L216" s="228">
        <f>IF(L$7=0,0,L$7/CHI!L$10*1000)</f>
        <v>26.962697419939229</v>
      </c>
      <c r="M216" s="228">
        <f>IF(M$7=0,0,M$7/CHI!M$10*1000)</f>
        <v>26.657944142003796</v>
      </c>
      <c r="N216" s="228">
        <f>IF(N$7=0,0,N$7/CHI!N$10*1000)</f>
        <v>26.454764835842553</v>
      </c>
      <c r="O216" s="228">
        <f>IF(O$7=0,0,O$7/CHI!O$10*1000)</f>
        <v>26.080338550826735</v>
      </c>
      <c r="P216" s="228">
        <f>IF(P$7=0,0,P$7/CHI!P$10*1000)</f>
        <v>25.246784110086779</v>
      </c>
      <c r="Q216" s="228">
        <f>IF(Q$7=0,0,Q$7/CHI!Q$10*1000)</f>
        <v>25.027731973256635</v>
      </c>
    </row>
    <row r="217" spans="1:17" x14ac:dyDescent="0.25">
      <c r="A217" s="76" t="s">
        <v>81</v>
      </c>
      <c r="B217" s="228">
        <f>IF(B$8=0,0,B$8/CHI!B$10*1000)</f>
        <v>6.2945235021650339</v>
      </c>
      <c r="C217" s="228">
        <f>IF(C$8=0,0,C$8/CHI!C$10*1000)</f>
        <v>5.8472976573382871</v>
      </c>
      <c r="D217" s="228">
        <f>IF(D$8=0,0,D$8/CHI!D$10*1000)</f>
        <v>5.8025421224608449</v>
      </c>
      <c r="E217" s="228">
        <f>IF(E$8=0,0,E$8/CHI!E$10*1000)</f>
        <v>5.6455290155369413</v>
      </c>
      <c r="F217" s="228">
        <f>IF(F$8=0,0,F$8/CHI!F$10*1000)</f>
        <v>5.5177837086509554</v>
      </c>
      <c r="G217" s="228">
        <f>IF(G$8=0,0,G$8/CHI!G$10*1000)</f>
        <v>5.5286350680284357</v>
      </c>
      <c r="H217" s="228">
        <f>IF(H$8=0,0,H$8/CHI!H$10*1000)</f>
        <v>5.4002744355121095</v>
      </c>
      <c r="I217" s="228">
        <f>IF(I$8=0,0,I$8/CHI!I$10*1000)</f>
        <v>5.3058920823809661</v>
      </c>
      <c r="J217" s="228">
        <f>IF(J$8=0,0,J$8/CHI!J$10*1000)</f>
        <v>5.2988580643657377</v>
      </c>
      <c r="K217" s="228">
        <f>IF(K$8=0,0,K$8/CHI!K$10*1000)</f>
        <v>5.1622753059696498</v>
      </c>
      <c r="L217" s="228">
        <f>IF(L$8=0,0,L$8/CHI!L$10*1000)</f>
        <v>4.9777287544503199</v>
      </c>
      <c r="M217" s="228">
        <f>IF(M$8=0,0,M$8/CHI!M$10*1000)</f>
        <v>4.9214666108314704</v>
      </c>
      <c r="N217" s="228">
        <f>IF(N$8=0,0,N$8/CHI!N$10*1000)</f>
        <v>4.883956585078626</v>
      </c>
      <c r="O217" s="228">
        <f>IF(O$8=0,0,O$8/CHI!O$10*1000)</f>
        <v>4.8148317324603207</v>
      </c>
      <c r="P217" s="228">
        <f>IF(P$8=0,0,P$8/CHI!P$10*1000)</f>
        <v>4.6609447587852522</v>
      </c>
      <c r="Q217" s="228">
        <f>IF(Q$8=0,0,Q$8/CHI!Q$10*1000)</f>
        <v>4.6205043642935326</v>
      </c>
    </row>
    <row r="218" spans="1:17" x14ac:dyDescent="0.25">
      <c r="A218" s="76" t="s">
        <v>80</v>
      </c>
      <c r="B218" s="228">
        <f>IF(B$9=0,0,B$9/CHI!B$10*1000)</f>
        <v>49.831644392139857</v>
      </c>
      <c r="C218" s="228">
        <f>IF(C$9=0,0,C$9/CHI!C$10*1000)</f>
        <v>46.291106453928109</v>
      </c>
      <c r="D218" s="228">
        <f>IF(D$9=0,0,D$9/CHI!D$10*1000)</f>
        <v>45.93679180281503</v>
      </c>
      <c r="E218" s="228">
        <f>IF(E$9=0,0,E$9/CHI!E$10*1000)</f>
        <v>44.693771373000793</v>
      </c>
      <c r="F218" s="228">
        <f>IF(F$9=0,0,F$9/CHI!F$10*1000)</f>
        <v>43.682454360153393</v>
      </c>
      <c r="G218" s="228">
        <f>IF(G$9=0,0,G$9/CHI!G$10*1000)</f>
        <v>43.768360955225113</v>
      </c>
      <c r="H218" s="228">
        <f>IF(H$9=0,0,H$9/CHI!H$10*1000)</f>
        <v>42.752172614470872</v>
      </c>
      <c r="I218" s="228">
        <f>IF(I$9=0,0,I$9/CHI!I$10*1000)</f>
        <v>42.004978985515983</v>
      </c>
      <c r="J218" s="228">
        <f>IF(J$9=0,0,J$9/CHI!J$10*1000)</f>
        <v>41.949293009562084</v>
      </c>
      <c r="K218" s="228">
        <f>IF(K$9=0,0,K$9/CHI!K$10*1000)</f>
        <v>40.868012838926397</v>
      </c>
      <c r="L218" s="228">
        <f>IF(L$9=0,0,L$9/CHI!L$10*1000)</f>
        <v>39.407019306065038</v>
      </c>
      <c r="M218" s="228">
        <f>IF(M$9=0,0,M$9/CHI!M$10*1000)</f>
        <v>38.961610669082475</v>
      </c>
      <c r="N218" s="228">
        <f>IF(N$9=0,0,N$9/CHI!N$10*1000)</f>
        <v>38.664656298539114</v>
      </c>
      <c r="O218" s="228">
        <f>IF(O$9=0,0,O$9/CHI!O$10*1000)</f>
        <v>38.117417881977545</v>
      </c>
      <c r="P218" s="228">
        <f>IF(P$9=0,0,P$9/CHI!P$10*1000)</f>
        <v>36.899146007049914</v>
      </c>
      <c r="Q218" s="228">
        <f>IF(Q$9=0,0,Q$9/CHI!Q$10*1000)</f>
        <v>36.578992883990466</v>
      </c>
    </row>
    <row r="219" spans="1:17" x14ac:dyDescent="0.25">
      <c r="A219" s="129" t="s">
        <v>79</v>
      </c>
      <c r="B219" s="227">
        <f>IF(B$10=0,0,B$10/CHI!B$10*1000)</f>
        <v>14.687221505051745</v>
      </c>
      <c r="C219" s="227">
        <f>IF(C$10=0,0,C$10/CHI!C$10*1000)</f>
        <v>13.643694533789338</v>
      </c>
      <c r="D219" s="227">
        <f>IF(D$10=0,0,D$10/CHI!D$10*1000)</f>
        <v>13.539264952408642</v>
      </c>
      <c r="E219" s="227">
        <f>IF(E$10=0,0,E$10/CHI!E$10*1000)</f>
        <v>13.172901036252865</v>
      </c>
      <c r="F219" s="227">
        <f>IF(F$10=0,0,F$10/CHI!F$10*1000)</f>
        <v>12.874828653518898</v>
      </c>
      <c r="G219" s="227">
        <f>IF(G$10=0,0,G$10/CHI!G$10*1000)</f>
        <v>12.900148492066352</v>
      </c>
      <c r="H219" s="227">
        <f>IF(H$10=0,0,H$10/CHI!H$10*1000)</f>
        <v>12.600640349528257</v>
      </c>
      <c r="I219" s="227">
        <f>IF(I$10=0,0,I$10/CHI!I$10*1000)</f>
        <v>12.380414858888923</v>
      </c>
      <c r="J219" s="227">
        <f>IF(J$10=0,0,J$10/CHI!J$10*1000)</f>
        <v>12.364002150186721</v>
      </c>
      <c r="K219" s="227">
        <f>IF(K$10=0,0,K$10/CHI!K$10*1000)</f>
        <v>12.045309047262517</v>
      </c>
      <c r="L219" s="227">
        <f>IF(L$10=0,0,L$10/CHI!L$10*1000)</f>
        <v>11.614700427050748</v>
      </c>
      <c r="M219" s="227">
        <f>IF(M$10=0,0,M$10/CHI!M$10*1000)</f>
        <v>11.483422091940101</v>
      </c>
      <c r="N219" s="227">
        <f>IF(N$10=0,0,N$10/CHI!N$10*1000)</f>
        <v>11.395898698516794</v>
      </c>
      <c r="O219" s="227">
        <f>IF(O$10=0,0,O$10/CHI!O$10*1000)</f>
        <v>11.234607375740751</v>
      </c>
      <c r="P219" s="227">
        <f>IF(P$10=0,0,P$10/CHI!P$10*1000)</f>
        <v>10.875537770498923</v>
      </c>
      <c r="Q219" s="227">
        <f>IF(Q$10=0,0,Q$10/CHI!Q$10*1000)</f>
        <v>10.781176850018245</v>
      </c>
    </row>
    <row r="220" spans="1:17" x14ac:dyDescent="0.25">
      <c r="A220" s="232" t="s">
        <v>185</v>
      </c>
      <c r="B220" s="231">
        <f>IF(B$15=0,0,B$15/CHI!B$10*1000)</f>
        <v>5109.7957438856802</v>
      </c>
      <c r="C220" s="231">
        <f>IF(C$15=0,0,C$15/CHI!C$10*1000)</f>
        <v>2552.1765702506805</v>
      </c>
      <c r="D220" s="231">
        <f>IF(D$15=0,0,D$15/CHI!D$10*1000)</f>
        <v>2811.8243848684369</v>
      </c>
      <c r="E220" s="231">
        <f>IF(E$15=0,0,E$15/CHI!E$10*1000)</f>
        <v>2783.455287902827</v>
      </c>
      <c r="F220" s="231">
        <f>IF(F$15=0,0,F$15/CHI!F$10*1000)</f>
        <v>3165.3347256933948</v>
      </c>
      <c r="G220" s="231">
        <f>IF(G$15=0,0,G$15/CHI!G$10*1000)</f>
        <v>3972.6424006947045</v>
      </c>
      <c r="H220" s="231">
        <f>IF(H$15=0,0,H$15/CHI!H$10*1000)</f>
        <v>3173.8930570588495</v>
      </c>
      <c r="I220" s="231">
        <f>IF(I$15=0,0,I$15/CHI!I$10*1000)</f>
        <v>3054.7952742539082</v>
      </c>
      <c r="J220" s="231">
        <f>IF(J$15=0,0,J$15/CHI!J$10*1000)</f>
        <v>2864.6710051815571</v>
      </c>
      <c r="K220" s="231">
        <f>IF(K$15=0,0,K$15/CHI!K$10*1000)</f>
        <v>2961.4237462981337</v>
      </c>
      <c r="L220" s="231">
        <f>IF(L$15=0,0,L$15/CHI!L$10*1000)</f>
        <v>2189.5650542090075</v>
      </c>
      <c r="M220" s="231">
        <f>IF(M$15=0,0,M$15/CHI!M$10*1000)</f>
        <v>2210.4223613039417</v>
      </c>
      <c r="N220" s="231">
        <f>IF(N$15=0,0,N$15/CHI!N$10*1000)</f>
        <v>2165.3926180862445</v>
      </c>
      <c r="O220" s="231">
        <f>IF(O$15=0,0,O$15/CHI!O$10*1000)</f>
        <v>2083.3395767287207</v>
      </c>
      <c r="P220" s="231">
        <f>IF(P$15=0,0,P$15/CHI!P$10*1000)</f>
        <v>2985.050422080124</v>
      </c>
      <c r="Q220" s="231">
        <f>IF(Q$15=0,0,Q$15/CHI!Q$10*1000)</f>
        <v>2268.6712280235447</v>
      </c>
    </row>
    <row r="221" spans="1:17" x14ac:dyDescent="0.25">
      <c r="A221" s="127" t="s">
        <v>184</v>
      </c>
      <c r="B221" s="226">
        <f>IF(B$24=0,0,B$24/CHI!B$10*1000)</f>
        <v>467.59110434304051</v>
      </c>
      <c r="C221" s="226">
        <f>IF(C$24=0,0,C$24/CHI!C$10*1000)</f>
        <v>434.36876009389118</v>
      </c>
      <c r="D221" s="226">
        <f>IF(D$24=0,0,D$24/CHI!D$10*1000)</f>
        <v>431.04407793620146</v>
      </c>
      <c r="E221" s="226">
        <f>IF(E$24=0,0,E$24/CHI!E$10*1000)</f>
        <v>419.38029877362817</v>
      </c>
      <c r="F221" s="226">
        <f>IF(F$24=0,0,F$24/CHI!F$10*1000)</f>
        <v>409.89068941703221</v>
      </c>
      <c r="G221" s="226">
        <f>IF(G$24=0,0,G$24/CHI!G$10*1000)</f>
        <v>410.69678683063216</v>
      </c>
      <c r="H221" s="226">
        <f>IF(H$24=0,0,H$24/CHI!H$10*1000)</f>
        <v>401.16146777243256</v>
      </c>
      <c r="I221" s="226">
        <f>IF(I$24=0,0,I$24/CHI!I$10*1000)</f>
        <v>394.15023829399672</v>
      </c>
      <c r="J221" s="226">
        <f>IF(J$24=0,0,J$24/CHI!J$10*1000)</f>
        <v>393.62771355474064</v>
      </c>
      <c r="K221" s="226">
        <f>IF(K$24=0,0,K$24/CHI!K$10*1000)</f>
        <v>383.48161070665725</v>
      </c>
      <c r="L221" s="226">
        <f>IF(L$24=0,0,L$24/CHI!L$10*1000)</f>
        <v>369.7724990005936</v>
      </c>
      <c r="M221" s="226">
        <f>IF(M$24=0,0,M$24/CHI!M$10*1000)</f>
        <v>365.59304397776361</v>
      </c>
      <c r="N221" s="226">
        <f>IF(N$24=0,0,N$24/CHI!N$10*1000)</f>
        <v>362.80659725790053</v>
      </c>
      <c r="O221" s="226">
        <f>IF(O$24=0,0,O$24/CHI!O$10*1000)</f>
        <v>357.67163093960414</v>
      </c>
      <c r="P221" s="226">
        <f>IF(P$24=0,0,P$24/CHI!P$10*1000)</f>
        <v>346.24007779026982</v>
      </c>
      <c r="Q221" s="226">
        <f>IF(Q$24=0,0,Q$24/CHI!Q$10*1000)</f>
        <v>343.2359474992403</v>
      </c>
    </row>
    <row r="222" spans="1:17" x14ac:dyDescent="0.25">
      <c r="A222" s="127" t="s">
        <v>181</v>
      </c>
      <c r="B222" s="226">
        <f>IF(B$35=0,0,B$35/CHI!B$10*1000)</f>
        <v>71.327456594700891</v>
      </c>
      <c r="C222" s="226">
        <f>IF(C$35=0,0,C$35/CHI!C$10*1000)</f>
        <v>66.259641370254386</v>
      </c>
      <c r="D222" s="226">
        <f>IF(D$35=0,0,D$35/CHI!D$10*1000)</f>
        <v>65.752486464844097</v>
      </c>
      <c r="E222" s="226">
        <f>IF(E$35=0,0,E$35/CHI!E$10*1000)</f>
        <v>63.973265914621074</v>
      </c>
      <c r="F222" s="226">
        <f>IF(F$35=0,0,F$35/CHI!F$10*1000)</f>
        <v>62.525698385648809</v>
      </c>
      <c r="G222" s="226">
        <f>IF(G$35=0,0,G$35/CHI!G$10*1000)</f>
        <v>62.648662397892849</v>
      </c>
      <c r="H222" s="226">
        <f>IF(H$35=0,0,H$35/CHI!H$10*1000)</f>
        <v>61.194122202574263</v>
      </c>
      <c r="I222" s="226">
        <f>IF(I$35=0,0,I$35/CHI!I$10*1000)</f>
        <v>60.124612621117961</v>
      </c>
      <c r="J222" s="226">
        <f>IF(J$35=0,0,J$35/CHI!J$10*1000)</f>
        <v>60.044905457502644</v>
      </c>
      <c r="K222" s="226">
        <f>IF(K$35=0,0,K$35/CHI!K$10*1000)</f>
        <v>58.497194853557708</v>
      </c>
      <c r="L222" s="226">
        <f>IF(L$35=0,0,L$35/CHI!L$10*1000)</f>
        <v>56.405974423819195</v>
      </c>
      <c r="M222" s="226">
        <f>IF(M$35=0,0,M$35/CHI!M$10*1000)</f>
        <v>55.768430437285815</v>
      </c>
      <c r="N222" s="226">
        <f>IF(N$35=0,0,N$35/CHI!N$10*1000)</f>
        <v>55.343379242730428</v>
      </c>
      <c r="O222" s="226">
        <f>IF(O$35=0,0,O$35/CHI!O$10*1000)</f>
        <v>54.560079295871653</v>
      </c>
      <c r="P222" s="226">
        <f>IF(P$35=0,0,P$35/CHI!P$10*1000)</f>
        <v>52.816283052752816</v>
      </c>
      <c r="Q222" s="226">
        <f>IF(Q$35=0,0,Q$35/CHI!Q$10*1000)</f>
        <v>52.358025889714447</v>
      </c>
    </row>
    <row r="223" spans="1:17" x14ac:dyDescent="0.25">
      <c r="A223" s="127" t="s">
        <v>180</v>
      </c>
      <c r="B223" s="225">
        <f>IF(B$43=0,0,B$43/CHI!B$10*1000)</f>
        <v>51.51427420728411</v>
      </c>
      <c r="C223" s="225">
        <f>IF(C$43=0,0,C$43/CHI!C$10*1000)</f>
        <v>47.854185434072797</v>
      </c>
      <c r="D223" s="225">
        <f>IF(D$43=0,0,D$43/CHI!D$10*1000)</f>
        <v>47.487906891276431</v>
      </c>
      <c r="E223" s="225">
        <f>IF(E$43=0,0,E$43/CHI!E$10*1000)</f>
        <v>46.202914271670949</v>
      </c>
      <c r="F223" s="225">
        <f>IF(F$43=0,0,F$43/CHI!F$10*1000)</f>
        <v>45.15744883407983</v>
      </c>
      <c r="G223" s="225">
        <f>IF(G$43=0,0,G$43/CHI!G$10*1000)</f>
        <v>45.246256176256075</v>
      </c>
      <c r="H223" s="225">
        <f>IF(H$43=0,0,H$43/CHI!H$10*1000)</f>
        <v>44.195754924081555</v>
      </c>
      <c r="I223" s="225">
        <f>IF(I$43=0,0,I$43/CHI!I$10*1000)</f>
        <v>43.423331337474224</v>
      </c>
      <c r="J223" s="225">
        <f>IF(J$43=0,0,J$43/CHI!J$10*1000)</f>
        <v>43.365765052640938</v>
      </c>
      <c r="K223" s="225">
        <f>IF(K$43=0,0,K$43/CHI!K$10*1000)</f>
        <v>42.247974060902877</v>
      </c>
      <c r="L223" s="225">
        <f>IF(L$43=0,0,L$43/CHI!L$10*1000)</f>
        <v>40.73764819498065</v>
      </c>
      <c r="M223" s="225">
        <f>IF(M$43=0,0,M$43/CHI!M$10*1000)</f>
        <v>40.2771997602621</v>
      </c>
      <c r="N223" s="225">
        <f>IF(N$43=0,0,N$43/CHI!N$10*1000)</f>
        <v>39.970218341972121</v>
      </c>
      <c r="O223" s="225">
        <f>IF(O$43=0,0,O$43/CHI!O$10*1000)</f>
        <v>39.404501713685178</v>
      </c>
      <c r="P223" s="225">
        <f>IF(P$43=0,0,P$43/CHI!P$10*1000)</f>
        <v>38.145093315877148</v>
      </c>
      <c r="Q223" s="225">
        <f>IF(Q$43=0,0,Q$43/CHI!Q$10*1000)</f>
        <v>37.814129809238302</v>
      </c>
    </row>
    <row r="224" spans="1:17" x14ac:dyDescent="0.25">
      <c r="A224" s="72" t="s">
        <v>179</v>
      </c>
      <c r="B224" s="224">
        <f>IF(B$57=0,0,B$57/CHI!B$10*1000)</f>
        <v>35.663728297350538</v>
      </c>
      <c r="C224" s="224">
        <f>IF(C$57=0,0,C$57/CHI!C$10*1000)</f>
        <v>33.129820685127292</v>
      </c>
      <c r="D224" s="224">
        <f>IF(D$57=0,0,D$57/CHI!D$10*1000)</f>
        <v>32.876243232422141</v>
      </c>
      <c r="E224" s="224">
        <f>IF(E$57=0,0,E$57/CHI!E$10*1000)</f>
        <v>31.986632957310629</v>
      </c>
      <c r="F224" s="224">
        <f>IF(F$57=0,0,F$57/CHI!F$10*1000)</f>
        <v>31.262849192824486</v>
      </c>
      <c r="G224" s="224">
        <f>IF(G$57=0,0,G$57/CHI!G$10*1000)</f>
        <v>31.32433119894651</v>
      </c>
      <c r="H224" s="224">
        <f>IF(H$57=0,0,H$57/CHI!H$10*1000)</f>
        <v>30.597061101287217</v>
      </c>
      <c r="I224" s="224">
        <f>IF(I$57=0,0,I$57/CHI!I$10*1000)</f>
        <v>30.062306310559066</v>
      </c>
      <c r="J224" s="224">
        <f>IF(J$57=0,0,J$57/CHI!J$10*1000)</f>
        <v>30.0224527287514</v>
      </c>
      <c r="K224" s="224">
        <f>IF(K$57=0,0,K$57/CHI!K$10*1000)</f>
        <v>29.248597426778929</v>
      </c>
      <c r="L224" s="224">
        <f>IF(L$57=0,0,L$57/CHI!L$10*1000)</f>
        <v>28.202987211909669</v>
      </c>
      <c r="M224" s="224">
        <f>IF(M$57=0,0,M$57/CHI!M$10*1000)</f>
        <v>27.884215218642986</v>
      </c>
      <c r="N224" s="224">
        <f>IF(N$57=0,0,N$57/CHI!N$10*1000)</f>
        <v>27.671689621365292</v>
      </c>
      <c r="O224" s="224">
        <f>IF(O$57=0,0,O$57/CHI!O$10*1000)</f>
        <v>27.280039647935901</v>
      </c>
      <c r="P224" s="224">
        <f>IF(P$57=0,0,P$57/CHI!P$10*1000)</f>
        <v>26.4081415263765</v>
      </c>
      <c r="Q224" s="224">
        <f>IF(Q$57=0,0,Q$57/CHI!Q$10*1000)</f>
        <v>26.179012944857302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700.90177549275393</v>
      </c>
      <c r="C226" s="230">
        <f t="shared" si="51"/>
        <v>676.85211756928106</v>
      </c>
      <c r="D226" s="230">
        <f t="shared" si="51"/>
        <v>669.74690849668809</v>
      </c>
      <c r="E226" s="230">
        <f t="shared" si="51"/>
        <v>661.16506918059599</v>
      </c>
      <c r="F226" s="230">
        <f t="shared" si="51"/>
        <v>642.1816145368249</v>
      </c>
      <c r="G226" s="230">
        <f t="shared" si="51"/>
        <v>620.39562734816263</v>
      </c>
      <c r="H226" s="230">
        <f t="shared" si="51"/>
        <v>605.99164261108137</v>
      </c>
      <c r="I226" s="230">
        <f t="shared" si="51"/>
        <v>586.71936804809718</v>
      </c>
      <c r="J226" s="230">
        <f t="shared" si="51"/>
        <v>585.94155452670304</v>
      </c>
      <c r="K226" s="230">
        <f t="shared" si="51"/>
        <v>514.23651891218469</v>
      </c>
      <c r="L226" s="230">
        <f t="shared" si="51"/>
        <v>512.19403240458746</v>
      </c>
      <c r="M226" s="230">
        <f t="shared" si="51"/>
        <v>513.85600760725322</v>
      </c>
      <c r="N226" s="230">
        <f t="shared" si="51"/>
        <v>509.93954253641829</v>
      </c>
      <c r="O226" s="230">
        <f t="shared" si="51"/>
        <v>502.72213691291824</v>
      </c>
      <c r="P226" s="230">
        <f t="shared" si="51"/>
        <v>486.65462042476423</v>
      </c>
      <c r="Q226" s="230">
        <f t="shared" si="51"/>
        <v>482.43219217261645</v>
      </c>
    </row>
    <row r="227" spans="1:17" x14ac:dyDescent="0.25">
      <c r="A227" s="132" t="s">
        <v>83</v>
      </c>
      <c r="B227" s="229">
        <f>IF(B$61=0,0,B$61/CHI!B$11*1000)</f>
        <v>6.9328619924865516</v>
      </c>
      <c r="C227" s="229">
        <f>IF(C$61=0,0,C$61/CHI!C$11*1000)</f>
        <v>6.6949785041293843</v>
      </c>
      <c r="D227" s="229">
        <f>IF(D$61=0,0,D$61/CHI!D$11*1000)</f>
        <v>6.6246984225966763</v>
      </c>
      <c r="E227" s="229">
        <f>IF(E$61=0,0,E$61/CHI!E$11*1000)</f>
        <v>6.5398124803712703</v>
      </c>
      <c r="F227" s="229">
        <f>IF(F$61=0,0,F$61/CHI!F$11*1000)</f>
        <v>6.3520405616978328</v>
      </c>
      <c r="G227" s="229">
        <f>IF(G$61=0,0,G$61/CHI!G$11*1000)</f>
        <v>6.1365478238703535</v>
      </c>
      <c r="H227" s="229">
        <f>IF(H$61=0,0,H$61/CHI!H$11*1000)</f>
        <v>5.9940730266651947</v>
      </c>
      <c r="I227" s="229">
        <f>IF(I$61=0,0,I$61/CHI!I$11*1000)</f>
        <v>5.8034442902312673</v>
      </c>
      <c r="J227" s="229">
        <f>IF(J$61=0,0,J$61/CHI!J$11*1000)</f>
        <v>5.7957506675465131</v>
      </c>
      <c r="K227" s="229">
        <f>IF(K$61=0,0,K$61/CHI!K$11*1000)</f>
        <v>5.0864913483897043</v>
      </c>
      <c r="L227" s="229">
        <f>IF(L$61=0,0,L$61/CHI!L$11*1000)</f>
        <v>5.0662884075871473</v>
      </c>
      <c r="M227" s="229">
        <f>IF(M$61=0,0,M$61/CHI!M$11*1000)</f>
        <v>5.0827275794053612</v>
      </c>
      <c r="N227" s="229">
        <f>IF(N$61=0,0,N$61/CHI!N$11*1000)</f>
        <v>5.0439884681862415</v>
      </c>
      <c r="O227" s="229">
        <f>IF(O$61=0,0,O$61/CHI!O$11*1000)</f>
        <v>4.972598611745453</v>
      </c>
      <c r="P227" s="229">
        <f>IF(P$61=0,0,P$61/CHI!P$11*1000)</f>
        <v>4.8136692463631778</v>
      </c>
      <c r="Q227" s="229">
        <f>IF(Q$61=0,0,Q$61/CHI!Q$11*1000)</f>
        <v>4.7719037474461041</v>
      </c>
    </row>
    <row r="228" spans="1:17" x14ac:dyDescent="0.25">
      <c r="A228" s="76" t="s">
        <v>82</v>
      </c>
      <c r="B228" s="228">
        <f>IF(B$62=0,0,B$62/CHI!B$11*1000)</f>
        <v>45.071981425386383</v>
      </c>
      <c r="C228" s="228">
        <f>IF(C$62=0,0,C$62/CHI!C$11*1000)</f>
        <v>43.525451265077379</v>
      </c>
      <c r="D228" s="228">
        <f>IF(D$62=0,0,D$62/CHI!D$11*1000)</f>
        <v>43.06854580051602</v>
      </c>
      <c r="E228" s="228">
        <f>IF(E$62=0,0,E$62/CHI!E$11*1000)</f>
        <v>42.516684590036668</v>
      </c>
      <c r="F228" s="228">
        <f>IF(F$62=0,0,F$62/CHI!F$11*1000)</f>
        <v>41.295940193302641</v>
      </c>
      <c r="G228" s="228">
        <f>IF(G$62=0,0,G$62/CHI!G$11*1000)</f>
        <v>39.894976971015524</v>
      </c>
      <c r="H228" s="228">
        <f>IF(H$62=0,0,H$62/CHI!H$11*1000)</f>
        <v>38.968718606118593</v>
      </c>
      <c r="I228" s="228">
        <f>IF(I$62=0,0,I$62/CHI!I$11*1000)</f>
        <v>37.729401441431584</v>
      </c>
      <c r="J228" s="228">
        <f>IF(J$62=0,0,J$62/CHI!J$11*1000)</f>
        <v>37.679383596115031</v>
      </c>
      <c r="K228" s="228">
        <f>IF(K$62=0,0,K$62/CHI!K$11*1000)</f>
        <v>33.068340870403382</v>
      </c>
      <c r="L228" s="228">
        <f>IF(L$62=0,0,L$62/CHI!L$11*1000)</f>
        <v>32.936997339610784</v>
      </c>
      <c r="M228" s="228">
        <f>IF(M$62=0,0,M$62/CHI!M$11*1000)</f>
        <v>33.043871823430344</v>
      </c>
      <c r="N228" s="228">
        <f>IF(N$62=0,0,N$62/CHI!N$11*1000)</f>
        <v>32.792020783672683</v>
      </c>
      <c r="O228" s="228">
        <f>IF(O$62=0,0,O$62/CHI!O$11*1000)</f>
        <v>32.327900441028127</v>
      </c>
      <c r="P228" s="228">
        <f>IF(P$62=0,0,P$62/CHI!P$11*1000)</f>
        <v>31.294667497372032</v>
      </c>
      <c r="Q228" s="228">
        <f>IF(Q$62=0,0,Q$62/CHI!Q$11*1000)</f>
        <v>31.023141280139896</v>
      </c>
    </row>
    <row r="229" spans="1:17" x14ac:dyDescent="0.25">
      <c r="A229" s="76" t="s">
        <v>81</v>
      </c>
      <c r="B229" s="228">
        <f>IF(B$63=0,0,B$63/CHI!B$11*1000)</f>
        <v>8.3178878832778071</v>
      </c>
      <c r="C229" s="228">
        <f>IF(C$63=0,0,C$63/CHI!C$11*1000)</f>
        <v>8.0324807617193024</v>
      </c>
      <c r="D229" s="228">
        <f>IF(D$63=0,0,D$63/CHI!D$11*1000)</f>
        <v>7.9481603411988564</v>
      </c>
      <c r="E229" s="228">
        <f>IF(E$63=0,0,E$63/CHI!E$11*1000)</f>
        <v>7.8463161459642592</v>
      </c>
      <c r="F229" s="228">
        <f>IF(F$63=0,0,F$63/CHI!F$11*1000)</f>
        <v>7.62103172968044</v>
      </c>
      <c r="G229" s="228">
        <f>IF(G$63=0,0,G$63/CHI!G$11*1000)</f>
        <v>7.3624885140716323</v>
      </c>
      <c r="H229" s="228">
        <f>IF(H$63=0,0,H$63/CHI!H$11*1000)</f>
        <v>7.1915505391588761</v>
      </c>
      <c r="I229" s="228">
        <f>IF(I$63=0,0,I$63/CHI!I$11*1000)</f>
        <v>6.9628385788304117</v>
      </c>
      <c r="J229" s="228">
        <f>IF(J$63=0,0,J$63/CHI!J$11*1000)</f>
        <v>6.9536079478186608</v>
      </c>
      <c r="K229" s="228">
        <f>IF(K$63=0,0,K$63/CHI!K$11*1000)</f>
        <v>6.1026549787115485</v>
      </c>
      <c r="L229" s="228">
        <f>IF(L$63=0,0,L$63/CHI!L$11*1000)</f>
        <v>6.0784159564015283</v>
      </c>
      <c r="M229" s="228">
        <f>IF(M$63=0,0,M$63/CHI!M$11*1000)</f>
        <v>6.0981392955111229</v>
      </c>
      <c r="N229" s="228">
        <f>IF(N$63=0,0,N$63/CHI!N$11*1000)</f>
        <v>6.0516610035492064</v>
      </c>
      <c r="O229" s="228">
        <f>IF(O$63=0,0,O$63/CHI!O$11*1000)</f>
        <v>5.9660091006956204</v>
      </c>
      <c r="P229" s="228">
        <f>IF(P$63=0,0,P$63/CHI!P$11*1000)</f>
        <v>5.775329314477041</v>
      </c>
      <c r="Q229" s="228">
        <f>IF(Q$63=0,0,Q$63/CHI!Q$11*1000)</f>
        <v>5.7252200323713431</v>
      </c>
    </row>
    <row r="230" spans="1:17" x14ac:dyDescent="0.25">
      <c r="A230" s="76" t="s">
        <v>80</v>
      </c>
      <c r="B230" s="228">
        <f>IF(B$64=0,0,B$64/CHI!B$11*1000)</f>
        <v>65.862188928622217</v>
      </c>
      <c r="C230" s="228">
        <f>IF(C$64=0,0,C$64/CHI!C$11*1000)</f>
        <v>63.602295789229132</v>
      </c>
      <c r="D230" s="228">
        <f>IF(D$64=0,0,D$64/CHI!D$11*1000)</f>
        <v>62.934635014668423</v>
      </c>
      <c r="E230" s="228">
        <f>IF(E$64=0,0,E$64/CHI!E$11*1000)</f>
        <v>62.128218563527057</v>
      </c>
      <c r="F230" s="228">
        <f>IF(F$64=0,0,F$64/CHI!F$11*1000)</f>
        <v>60.344385336129406</v>
      </c>
      <c r="G230" s="228">
        <f>IF(G$64=0,0,G$64/CHI!G$11*1000)</f>
        <v>58.297204326768345</v>
      </c>
      <c r="H230" s="228">
        <f>IF(H$64=0,0,H$64/CHI!H$11*1000)</f>
        <v>56.94369375331933</v>
      </c>
      <c r="I230" s="228">
        <f>IF(I$64=0,0,I$64/CHI!I$11*1000)</f>
        <v>55.132720757197021</v>
      </c>
      <c r="J230" s="228">
        <f>IF(J$64=0,0,J$64/CHI!J$11*1000)</f>
        <v>55.059631341691869</v>
      </c>
      <c r="K230" s="228">
        <f>IF(K$64=0,0,K$64/CHI!K$11*1000)</f>
        <v>48.321667809702184</v>
      </c>
      <c r="L230" s="228">
        <f>IF(L$64=0,0,L$64/CHI!L$11*1000)</f>
        <v>48.129739872077892</v>
      </c>
      <c r="M230" s="228">
        <f>IF(M$64=0,0,M$64/CHI!M$11*1000)</f>
        <v>48.285912004350912</v>
      </c>
      <c r="N230" s="228">
        <f>IF(N$64=0,0,N$64/CHI!N$11*1000)</f>
        <v>47.917890447769281</v>
      </c>
      <c r="O230" s="228">
        <f>IF(O$64=0,0,O$64/CHI!O$11*1000)</f>
        <v>47.239686811581784</v>
      </c>
      <c r="P230" s="228">
        <f>IF(P$64=0,0,P$64/CHI!P$11*1000)</f>
        <v>45.729857840450173</v>
      </c>
      <c r="Q230" s="228">
        <f>IF(Q$64=0,0,Q$64/CHI!Q$11*1000)</f>
        <v>45.333085600737974</v>
      </c>
    </row>
    <row r="231" spans="1:17" x14ac:dyDescent="0.25">
      <c r="A231" s="129" t="s">
        <v>79</v>
      </c>
      <c r="B231" s="227">
        <f>IF(B$65=0,0,B$65/CHI!B$11*1000)</f>
        <v>19.412013578962338</v>
      </c>
      <c r="C231" s="227">
        <f>IF(C$65=0,0,C$65/CHI!C$11*1000)</f>
        <v>18.745939811562273</v>
      </c>
      <c r="D231" s="227">
        <f>IF(D$65=0,0,D$65/CHI!D$11*1000)</f>
        <v>18.549155583270689</v>
      </c>
      <c r="E231" s="227">
        <f>IF(E$65=0,0,E$65/CHI!E$11*1000)</f>
        <v>18.311474945039556</v>
      </c>
      <c r="F231" s="227">
        <f>IF(F$65=0,0,F$65/CHI!F$11*1000)</f>
        <v>17.785713572753934</v>
      </c>
      <c r="G231" s="227">
        <f>IF(G$65=0,0,G$65/CHI!G$11*1000)</f>
        <v>17.182333906836984</v>
      </c>
      <c r="H231" s="227">
        <f>IF(H$65=0,0,H$65/CHI!H$11*1000)</f>
        <v>16.783404474662539</v>
      </c>
      <c r="I231" s="227">
        <f>IF(I$65=0,0,I$65/CHI!I$11*1000)</f>
        <v>16.249644012647547</v>
      </c>
      <c r="J231" s="227">
        <f>IF(J$65=0,0,J$65/CHI!J$11*1000)</f>
        <v>16.228101869130235</v>
      </c>
      <c r="K231" s="227">
        <f>IF(K$65=0,0,K$65/CHI!K$11*1000)</f>
        <v>14.242175775491173</v>
      </c>
      <c r="L231" s="227">
        <f>IF(L$65=0,0,L$65/CHI!L$11*1000)</f>
        <v>14.185607541244014</v>
      </c>
      <c r="M231" s="227">
        <f>IF(M$65=0,0,M$65/CHI!M$11*1000)</f>
        <v>14.231637222335008</v>
      </c>
      <c r="N231" s="227">
        <f>IF(N$65=0,0,N$65/CHI!N$11*1000)</f>
        <v>14.123167710921473</v>
      </c>
      <c r="O231" s="227">
        <f>IF(O$65=0,0,O$65/CHI!O$11*1000)</f>
        <v>13.923276112887265</v>
      </c>
      <c r="P231" s="227">
        <f>IF(P$65=0,0,P$65/CHI!P$11*1000)</f>
        <v>13.478273889816895</v>
      </c>
      <c r="Q231" s="227">
        <f>IF(Q$65=0,0,Q$65/CHI!Q$11*1000)</f>
        <v>13.361330492849088</v>
      </c>
    </row>
    <row r="232" spans="1:17" x14ac:dyDescent="0.25">
      <c r="A232" s="127" t="s">
        <v>183</v>
      </c>
      <c r="B232" s="226">
        <f>IF(B$70=0,0,B$70/CHI!B$11*1000)</f>
        <v>35.153266376291349</v>
      </c>
      <c r="C232" s="226">
        <f>IF(C$70=0,0,C$70/CHI!C$11*1000)</f>
        <v>33.947071641446833</v>
      </c>
      <c r="D232" s="226">
        <f>IF(D$70=0,0,D$70/CHI!D$11*1000)</f>
        <v>33.590714565574821</v>
      </c>
      <c r="E232" s="226">
        <f>IF(E$70=0,0,E$70/CHI!E$11*1000)</f>
        <v>33.160298073527805</v>
      </c>
      <c r="F232" s="226">
        <f>IF(F$70=0,0,F$70/CHI!F$11*1000)</f>
        <v>32.208195423530121</v>
      </c>
      <c r="G232" s="226">
        <f>IF(G$70=0,0,G$70/CHI!G$11*1000)</f>
        <v>31.115533601729059</v>
      </c>
      <c r="H232" s="226">
        <f>IF(H$70=0,0,H$70/CHI!H$11*1000)</f>
        <v>30.393111245206033</v>
      </c>
      <c r="I232" s="226">
        <f>IF(I$70=0,0,I$70/CHI!I$11*1000)</f>
        <v>29.426523022607618</v>
      </c>
      <c r="J232" s="226">
        <f>IF(J$70=0,0,J$70/CHI!J$11*1000)</f>
        <v>29.387512298331135</v>
      </c>
      <c r="K232" s="226">
        <f>IF(K$70=0,0,K$70/CHI!K$11*1000)</f>
        <v>25.79119351927465</v>
      </c>
      <c r="L232" s="226">
        <f>IF(L$70=0,0,L$70/CHI!L$11*1000)</f>
        <v>25.688753955298562</v>
      </c>
      <c r="M232" s="226">
        <f>IF(M$70=0,0,M$70/CHI!M$11*1000)</f>
        <v>25.772109225684375</v>
      </c>
      <c r="N232" s="226">
        <f>IF(N$70=0,0,N$70/CHI!N$11*1000)</f>
        <v>25.575681502567665</v>
      </c>
      <c r="O232" s="226">
        <f>IF(O$70=0,0,O$70/CHI!O$11*1000)</f>
        <v>25.213697282667145</v>
      </c>
      <c r="P232" s="226">
        <f>IF(P$70=0,0,P$70/CHI!P$11*1000)</f>
        <v>24.40784158809933</v>
      </c>
      <c r="Q232" s="226">
        <f>IF(Q$70=0,0,Q$70/CHI!Q$11*1000)</f>
        <v>24.19606848337552</v>
      </c>
    </row>
    <row r="233" spans="1:17" x14ac:dyDescent="0.25">
      <c r="A233" s="127" t="s">
        <v>181</v>
      </c>
      <c r="B233" s="226">
        <f>IF(B$83=0,0,B$83/CHI!B$11*1000)</f>
        <v>344.38524342627062</v>
      </c>
      <c r="C233" s="226">
        <f>IF(C$83=0,0,C$83/CHI!C$11*1000)</f>
        <v>332.56854158888257</v>
      </c>
      <c r="D233" s="226">
        <f>IF(D$83=0,0,D$83/CHI!D$11*1000)</f>
        <v>329.07742594098846</v>
      </c>
      <c r="E233" s="226">
        <f>IF(E$83=0,0,E$83/CHI!E$11*1000)</f>
        <v>324.86077401449035</v>
      </c>
      <c r="F233" s="226">
        <f>IF(F$83=0,0,F$83/CHI!F$11*1000)</f>
        <v>315.5333306020799</v>
      </c>
      <c r="G233" s="226">
        <f>IF(G$83=0,0,G$83/CHI!G$11*1000)</f>
        <v>304.82887419522541</v>
      </c>
      <c r="H233" s="226">
        <f>IF(H$83=0,0,H$83/CHI!H$11*1000)</f>
        <v>297.75153473992071</v>
      </c>
      <c r="I233" s="226">
        <f>IF(I$83=0,0,I$83/CHI!I$11*1000)</f>
        <v>288.28218083211362</v>
      </c>
      <c r="J233" s="226">
        <f>IF(J$83=0,0,J$83/CHI!J$11*1000)</f>
        <v>287.90000531441393</v>
      </c>
      <c r="K233" s="226">
        <f>IF(K$83=0,0,K$83/CHI!K$11*1000)</f>
        <v>252.66802701383878</v>
      </c>
      <c r="L233" s="226">
        <f>IF(L$83=0,0,L$83/CHI!L$11*1000)</f>
        <v>251.66445955587474</v>
      </c>
      <c r="M233" s="226">
        <f>IF(M$83=0,0,M$83/CHI!M$11*1000)</f>
        <v>252.48106432811417</v>
      </c>
      <c r="N233" s="226">
        <f>IF(N$83=0,0,N$83/CHI!N$11*1000)</f>
        <v>250.55672510691335</v>
      </c>
      <c r="O233" s="226">
        <f>IF(O$83=0,0,O$83/CHI!O$11*1000)</f>
        <v>247.01048213897715</v>
      </c>
      <c r="P233" s="226">
        <f>IF(P$83=0,0,P$83/CHI!P$11*1000)</f>
        <v>239.11577310768897</v>
      </c>
      <c r="Q233" s="226">
        <f>IF(Q$83=0,0,Q$83/CHI!Q$11*1000)</f>
        <v>237.04110011881897</v>
      </c>
    </row>
    <row r="234" spans="1:17" x14ac:dyDescent="0.25">
      <c r="A234" s="127" t="s">
        <v>180</v>
      </c>
      <c r="B234" s="225">
        <f>IF(B$91=0,0,B$91/CHI!B$11*1000)</f>
        <v>70.306532752582712</v>
      </c>
      <c r="C234" s="225">
        <f>IF(C$91=0,0,C$91/CHI!C$11*1000)</f>
        <v>67.894143282893651</v>
      </c>
      <c r="D234" s="225">
        <f>IF(D$91=0,0,D$91/CHI!D$11*1000)</f>
        <v>67.181429131149656</v>
      </c>
      <c r="E234" s="225">
        <f>IF(E$91=0,0,E$91/CHI!E$11*1000)</f>
        <v>66.32059614705561</v>
      </c>
      <c r="F234" s="225">
        <f>IF(F$91=0,0,F$91/CHI!F$11*1000)</f>
        <v>64.416390847060256</v>
      </c>
      <c r="G234" s="225">
        <f>IF(G$91=0,0,G$91/CHI!G$11*1000)</f>
        <v>62.231067203458132</v>
      </c>
      <c r="H234" s="225">
        <f>IF(H$91=0,0,H$91/CHI!H$11*1000)</f>
        <v>60.786222490412051</v>
      </c>
      <c r="I234" s="225">
        <f>IF(I$91=0,0,I$91/CHI!I$11*1000)</f>
        <v>58.853046045215237</v>
      </c>
      <c r="J234" s="225">
        <f>IF(J$91=0,0,J$91/CHI!J$11*1000)</f>
        <v>58.77502459666227</v>
      </c>
      <c r="K234" s="225">
        <f>IF(K$91=0,0,K$91/CHI!K$11*1000)</f>
        <v>51.5823870385493</v>
      </c>
      <c r="L234" s="225">
        <f>IF(L$91=0,0,L$91/CHI!L$11*1000)</f>
        <v>51.377507910597117</v>
      </c>
      <c r="M234" s="225">
        <f>IF(M$91=0,0,M$91/CHI!M$11*1000)</f>
        <v>51.544218451368749</v>
      </c>
      <c r="N234" s="225">
        <f>IF(N$91=0,0,N$91/CHI!N$11*1000)</f>
        <v>51.151363005135337</v>
      </c>
      <c r="O234" s="225">
        <f>IF(O$91=0,0,O$91/CHI!O$11*1000)</f>
        <v>50.427394565334289</v>
      </c>
      <c r="P234" s="225">
        <f>IF(P$91=0,0,P$91/CHI!P$11*1000)</f>
        <v>48.815683176198661</v>
      </c>
      <c r="Q234" s="225">
        <f>IF(Q$91=0,0,Q$91/CHI!Q$11*1000)</f>
        <v>48.392136966751039</v>
      </c>
    </row>
    <row r="235" spans="1:17" x14ac:dyDescent="0.25">
      <c r="A235" s="72" t="s">
        <v>179</v>
      </c>
      <c r="B235" s="224">
        <f>IF(B$105=0,0,B$105/CHI!B$11*1000)</f>
        <v>105.45979912887404</v>
      </c>
      <c r="C235" s="224">
        <f>IF(C$105=0,0,C$105/CHI!C$11*1000)</f>
        <v>101.84121492434051</v>
      </c>
      <c r="D235" s="224">
        <f>IF(D$105=0,0,D$105/CHI!D$11*1000)</f>
        <v>100.77214369672447</v>
      </c>
      <c r="E235" s="224">
        <f>IF(E$105=0,0,E$105/CHI!E$11*1000)</f>
        <v>99.480894220583409</v>
      </c>
      <c r="F235" s="224">
        <f>IF(F$105=0,0,F$105/CHI!F$11*1000)</f>
        <v>96.62458627059037</v>
      </c>
      <c r="G235" s="224">
        <f>IF(G$105=0,0,G$105/CHI!G$11*1000)</f>
        <v>93.346600805187165</v>
      </c>
      <c r="H235" s="224">
        <f>IF(H$105=0,0,H$105/CHI!H$11*1000)</f>
        <v>91.179333735618087</v>
      </c>
      <c r="I235" s="224">
        <f>IF(I$105=0,0,I$105/CHI!I$11*1000)</f>
        <v>88.279569067822848</v>
      </c>
      <c r="J235" s="224">
        <f>IF(J$105=0,0,J$105/CHI!J$11*1000)</f>
        <v>88.162536894993394</v>
      </c>
      <c r="K235" s="224">
        <f>IF(K$105=0,0,K$105/CHI!K$11*1000)</f>
        <v>77.373580557823942</v>
      </c>
      <c r="L235" s="224">
        <f>IF(L$105=0,0,L$105/CHI!L$11*1000)</f>
        <v>77.066261865895669</v>
      </c>
      <c r="M235" s="224">
        <f>IF(M$105=0,0,M$105/CHI!M$11*1000)</f>
        <v>77.31632767705311</v>
      </c>
      <c r="N235" s="224">
        <f>IF(N$105=0,0,N$105/CHI!N$11*1000)</f>
        <v>76.727044507702985</v>
      </c>
      <c r="O235" s="224">
        <f>IF(O$105=0,0,O$105/CHI!O$11*1000)</f>
        <v>75.641091848001409</v>
      </c>
      <c r="P235" s="224">
        <f>IF(P$105=0,0,P$105/CHI!P$11*1000)</f>
        <v>73.223524764297977</v>
      </c>
      <c r="Q235" s="224">
        <f>IF(Q$105=0,0,Q$105/CHI!Q$11*1000)</f>
        <v>72.588205450126551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412.300405848948</v>
      </c>
      <c r="C237" s="230">
        <f t="shared" si="52"/>
        <v>373.47613416360991</v>
      </c>
      <c r="D237" s="230">
        <f t="shared" si="52"/>
        <v>372.53553686314285</v>
      </c>
      <c r="E237" s="230">
        <f t="shared" si="52"/>
        <v>367.76203201178083</v>
      </c>
      <c r="F237" s="230">
        <f t="shared" si="52"/>
        <v>364.56447001407639</v>
      </c>
      <c r="G237" s="230">
        <f t="shared" si="52"/>
        <v>365.28142817867069</v>
      </c>
      <c r="H237" s="230">
        <f t="shared" si="52"/>
        <v>356.80053649554475</v>
      </c>
      <c r="I237" s="230">
        <f t="shared" si="52"/>
        <v>338.29239147186706</v>
      </c>
      <c r="J237" s="230">
        <f t="shared" si="52"/>
        <v>334.34105662585472</v>
      </c>
      <c r="K237" s="230">
        <f t="shared" si="52"/>
        <v>301.01106479338034</v>
      </c>
      <c r="L237" s="230">
        <f t="shared" si="52"/>
        <v>299.81548451880451</v>
      </c>
      <c r="M237" s="230">
        <f t="shared" si="52"/>
        <v>300.78833048951242</v>
      </c>
      <c r="N237" s="230">
        <f t="shared" si="52"/>
        <v>298.49580695638815</v>
      </c>
      <c r="O237" s="230">
        <f t="shared" si="52"/>
        <v>294.27106042074502</v>
      </c>
      <c r="P237" s="230">
        <f t="shared" si="52"/>
        <v>284.86585470545367</v>
      </c>
      <c r="Q237" s="230">
        <f t="shared" si="52"/>
        <v>282.39423400671114</v>
      </c>
    </row>
    <row r="238" spans="1:17" x14ac:dyDescent="0.25">
      <c r="A238" s="132" t="s">
        <v>83</v>
      </c>
      <c r="B238" s="229">
        <f>IF(B$109=0,0,B$109/CHI!B$12*1000)</f>
        <v>4.507699280775511</v>
      </c>
      <c r="C238" s="229">
        <f>IF(C$109=0,0,C$109/CHI!C$12*1000)</f>
        <v>4.0832317346127072</v>
      </c>
      <c r="D238" s="229">
        <f>IF(D$109=0,0,D$109/CHI!D$12*1000)</f>
        <v>4.0729481411098467</v>
      </c>
      <c r="E238" s="229">
        <f>IF(E$109=0,0,E$109/CHI!E$12*1000)</f>
        <v>4.0207591932455884</v>
      </c>
      <c r="F238" s="229">
        <f>IF(F$109=0,0,F$109/CHI!F$12*1000)</f>
        <v>3.9858001010089246</v>
      </c>
      <c r="G238" s="229">
        <f>IF(G$109=0,0,G$109/CHI!G$12*1000)</f>
        <v>3.9936386375639232</v>
      </c>
      <c r="H238" s="229">
        <f>IF(H$109=0,0,H$109/CHI!H$12*1000)</f>
        <v>3.9009166591277249</v>
      </c>
      <c r="I238" s="229">
        <f>IF(I$109=0,0,I$109/CHI!I$12*1000)</f>
        <v>3.6985662592052813</v>
      </c>
      <c r="J238" s="229">
        <f>IF(J$109=0,0,J$109/CHI!J$12*1000)</f>
        <v>3.6553661337850829</v>
      </c>
      <c r="K238" s="229">
        <f>IF(K$109=0,0,K$109/CHI!K$12*1000)</f>
        <v>3.2909678016948116</v>
      </c>
      <c r="L238" s="229">
        <f>IF(L$109=0,0,L$109/CHI!L$12*1000)</f>
        <v>3.2778964676205278</v>
      </c>
      <c r="M238" s="229">
        <f>IF(M$109=0,0,M$109/CHI!M$12*1000)</f>
        <v>3.288532637316834</v>
      </c>
      <c r="N238" s="229">
        <f>IF(N$109=0,0,N$109/CHI!N$12*1000)</f>
        <v>3.2634683721964857</v>
      </c>
      <c r="O238" s="229">
        <f>IF(O$109=0,0,O$109/CHI!O$12*1000)</f>
        <v>3.2172790242113316</v>
      </c>
      <c r="P238" s="229">
        <f>IF(P$109=0,0,P$109/CHI!P$12*1000)</f>
        <v>3.1144514779927701</v>
      </c>
      <c r="Q238" s="229">
        <f>IF(Q$109=0,0,Q$109/CHI!Q$12*1000)</f>
        <v>3.0874291353318859</v>
      </c>
    </row>
    <row r="239" spans="1:17" x14ac:dyDescent="0.25">
      <c r="A239" s="76" t="s">
        <v>82</v>
      </c>
      <c r="B239" s="228">
        <f>IF(B$110=0,0,B$110/CHI!B$12*1000)</f>
        <v>30.124747882485543</v>
      </c>
      <c r="C239" s="228">
        <f>IF(C$110=0,0,C$110/CHI!C$12*1000)</f>
        <v>27.288050708167411</v>
      </c>
      <c r="D239" s="228">
        <f>IF(D$110=0,0,D$110/CHI!D$12*1000)</f>
        <v>27.219325923681264</v>
      </c>
      <c r="E239" s="228">
        <f>IF(E$110=0,0,E$110/CHI!E$12*1000)</f>
        <v>26.870549574875572</v>
      </c>
      <c r="F239" s="228">
        <f>IF(F$110=0,0,F$110/CHI!F$12*1000)</f>
        <v>26.636919562261046</v>
      </c>
      <c r="G239" s="228">
        <f>IF(G$110=0,0,G$110/CHI!G$12*1000)</f>
        <v>26.689304143125625</v>
      </c>
      <c r="H239" s="228">
        <f>IF(H$110=0,0,H$110/CHI!H$12*1000)</f>
        <v>26.069647407045579</v>
      </c>
      <c r="I239" s="228">
        <f>IF(I$110=0,0,I$110/CHI!I$12*1000)</f>
        <v>24.717348950140746</v>
      </c>
      <c r="J239" s="228">
        <f>IF(J$110=0,0,J$110/CHI!J$12*1000)</f>
        <v>24.428644490123762</v>
      </c>
      <c r="K239" s="228">
        <f>IF(K$110=0,0,K$110/CHI!K$12*1000)</f>
        <v>21.993387122837923</v>
      </c>
      <c r="L239" s="228">
        <f>IF(L$110=0,0,L$110/CHI!L$12*1000)</f>
        <v>21.906031995765691</v>
      </c>
      <c r="M239" s="228">
        <f>IF(M$110=0,0,M$110/CHI!M$12*1000)</f>
        <v>21.977113030807903</v>
      </c>
      <c r="N239" s="228">
        <f>IF(N$110=0,0,N$110/CHI!N$12*1000)</f>
        <v>21.809609694720152</v>
      </c>
      <c r="O239" s="228">
        <f>IF(O$110=0,0,O$110/CHI!O$12*1000)</f>
        <v>21.500928397180317</v>
      </c>
      <c r="P239" s="228">
        <f>IF(P$110=0,0,P$110/CHI!P$12*1000)</f>
        <v>20.813736614352273</v>
      </c>
      <c r="Q239" s="228">
        <f>IF(Q$110=0,0,Q$110/CHI!Q$12*1000)</f>
        <v>20.633147535722962</v>
      </c>
    </row>
    <row r="240" spans="1:17" x14ac:dyDescent="0.25">
      <c r="A240" s="76" t="s">
        <v>81</v>
      </c>
      <c r="B240" s="228">
        <f>IF(B$111=0,0,B$111/CHI!B$12*1000)</f>
        <v>5.2611544668959027</v>
      </c>
      <c r="C240" s="228">
        <f>IF(C$111=0,0,C$111/CHI!C$12*1000)</f>
        <v>4.7657378058797351</v>
      </c>
      <c r="D240" s="228">
        <f>IF(D$111=0,0,D$111/CHI!D$12*1000)</f>
        <v>4.7537353251188605</v>
      </c>
      <c r="E240" s="228">
        <f>IF(E$111=0,0,E$111/CHI!E$12*1000)</f>
        <v>4.6928230727533036</v>
      </c>
      <c r="F240" s="228">
        <f>IF(F$111=0,0,F$111/CHI!F$12*1000)</f>
        <v>4.6520206205879697</v>
      </c>
      <c r="G240" s="228">
        <f>IF(G$111=0,0,G$111/CHI!G$12*1000)</f>
        <v>4.6611693567927439</v>
      </c>
      <c r="H240" s="228">
        <f>IF(H$111=0,0,H$111/CHI!H$12*1000)</f>
        <v>4.5529490384788067</v>
      </c>
      <c r="I240" s="228">
        <f>IF(I$111=0,0,I$111/CHI!I$12*1000)</f>
        <v>4.3167760721563981</v>
      </c>
      <c r="J240" s="228">
        <f>IF(J$111=0,0,J$111/CHI!J$12*1000)</f>
        <v>4.2663551104488908</v>
      </c>
      <c r="K240" s="228">
        <f>IF(K$111=0,0,K$111/CHI!K$12*1000)</f>
        <v>3.8410481427054011</v>
      </c>
      <c r="L240" s="228">
        <f>IF(L$111=0,0,L$111/CHI!L$12*1000)</f>
        <v>3.8257919547102293</v>
      </c>
      <c r="M240" s="228">
        <f>IF(M$111=0,0,M$111/CHI!M$12*1000)</f>
        <v>3.8382059442474281</v>
      </c>
      <c r="N240" s="228">
        <f>IF(N$111=0,0,N$111/CHI!N$12*1000)</f>
        <v>3.8089522247369518</v>
      </c>
      <c r="O240" s="228">
        <f>IF(O$111=0,0,O$111/CHI!O$12*1000)</f>
        <v>3.7550423963880433</v>
      </c>
      <c r="P240" s="228">
        <f>IF(P$111=0,0,P$111/CHI!P$12*1000)</f>
        <v>3.635027379766381</v>
      </c>
      <c r="Q240" s="228">
        <f>IF(Q$111=0,0,Q$111/CHI!Q$12*1000)</f>
        <v>3.6034882929859862</v>
      </c>
    </row>
    <row r="241" spans="1:17" x14ac:dyDescent="0.25">
      <c r="A241" s="76" t="s">
        <v>80</v>
      </c>
      <c r="B241" s="228">
        <f>IF(B$112=0,0,B$112/CHI!B$12*1000)</f>
        <v>42.823143167367355</v>
      </c>
      <c r="C241" s="228">
        <f>IF(C$112=0,0,C$112/CHI!C$12*1000)</f>
        <v>38.790701478820715</v>
      </c>
      <c r="D241" s="228">
        <f>IF(D$112=0,0,D$112/CHI!D$12*1000)</f>
        <v>38.693007340543538</v>
      </c>
      <c r="E241" s="228">
        <f>IF(E$112=0,0,E$112/CHI!E$12*1000)</f>
        <v>38.197212335833093</v>
      </c>
      <c r="F241" s="228">
        <f>IF(F$112=0,0,F$112/CHI!F$12*1000)</f>
        <v>37.86510095958478</v>
      </c>
      <c r="G241" s="228">
        <f>IF(G$112=0,0,G$112/CHI!G$12*1000)</f>
        <v>37.939567056857278</v>
      </c>
      <c r="H241" s="228">
        <f>IF(H$112=0,0,H$112/CHI!H$12*1000)</f>
        <v>37.058708261713392</v>
      </c>
      <c r="I241" s="228">
        <f>IF(I$112=0,0,I$112/CHI!I$12*1000)</f>
        <v>35.136379462450172</v>
      </c>
      <c r="J241" s="228">
        <f>IF(J$112=0,0,J$112/CHI!J$12*1000)</f>
        <v>34.725978270958286</v>
      </c>
      <c r="K241" s="228">
        <f>IF(K$112=0,0,K$112/CHI!K$12*1000)</f>
        <v>31.264194116100715</v>
      </c>
      <c r="L241" s="228">
        <f>IF(L$112=0,0,L$112/CHI!L$12*1000)</f>
        <v>31.140016442395012</v>
      </c>
      <c r="M241" s="228">
        <f>IF(M$112=0,0,M$112/CHI!M$12*1000)</f>
        <v>31.241060054509923</v>
      </c>
      <c r="N241" s="228">
        <f>IF(N$112=0,0,N$112/CHI!N$12*1000)</f>
        <v>31.002949535866613</v>
      </c>
      <c r="O241" s="228">
        <f>IF(O$112=0,0,O$112/CHI!O$12*1000)</f>
        <v>30.564150730007647</v>
      </c>
      <c r="P241" s="228">
        <f>IF(P$112=0,0,P$112/CHI!P$12*1000)</f>
        <v>29.587289040931317</v>
      </c>
      <c r="Q241" s="228">
        <f>IF(Q$112=0,0,Q$112/CHI!Q$12*1000)</f>
        <v>29.330576785652919</v>
      </c>
    </row>
    <row r="242" spans="1:17" x14ac:dyDescent="0.25">
      <c r="A242" s="129" t="s">
        <v>79</v>
      </c>
      <c r="B242" s="227">
        <f>IF(B$113=0,0,B$113/CHI!B$12*1000)</f>
        <v>12.621557986171435</v>
      </c>
      <c r="C242" s="227">
        <f>IF(C$113=0,0,C$113/CHI!C$12*1000)</f>
        <v>11.433048856915581</v>
      </c>
      <c r="D242" s="227">
        <f>IF(D$113=0,0,D$113/CHI!D$12*1000)</f>
        <v>11.404254795107571</v>
      </c>
      <c r="E242" s="227">
        <f>IF(E$113=0,0,E$113/CHI!E$12*1000)</f>
        <v>11.25812574108765</v>
      </c>
      <c r="F242" s="227">
        <f>IF(F$113=0,0,F$113/CHI!F$12*1000)</f>
        <v>11.16024028282499</v>
      </c>
      <c r="G242" s="227">
        <f>IF(G$113=0,0,G$113/CHI!G$12*1000)</f>
        <v>11.182188185178987</v>
      </c>
      <c r="H242" s="227">
        <f>IF(H$113=0,0,H$113/CHI!H$12*1000)</f>
        <v>10.922566645557637</v>
      </c>
      <c r="I242" s="227">
        <f>IF(I$113=0,0,I$113/CHI!I$12*1000)</f>
        <v>10.355985525774788</v>
      </c>
      <c r="J242" s="227">
        <f>IF(J$113=0,0,J$113/CHI!J$12*1000)</f>
        <v>10.235025174598233</v>
      </c>
      <c r="K242" s="227">
        <f>IF(K$113=0,0,K$113/CHI!K$12*1000)</f>
        <v>9.2147098447454745</v>
      </c>
      <c r="L242" s="227">
        <f>IF(L$113=0,0,L$113/CHI!L$12*1000)</f>
        <v>9.1781101093374797</v>
      </c>
      <c r="M242" s="227">
        <f>IF(M$113=0,0,M$113/CHI!M$12*1000)</f>
        <v>9.2078913844871355</v>
      </c>
      <c r="N242" s="227">
        <f>IF(N$113=0,0,N$113/CHI!N$12*1000)</f>
        <v>9.1377114421501595</v>
      </c>
      <c r="O242" s="227">
        <f>IF(O$113=0,0,O$113/CHI!O$12*1000)</f>
        <v>9.0083812677917283</v>
      </c>
      <c r="P242" s="227">
        <f>IF(P$113=0,0,P$113/CHI!P$12*1000)</f>
        <v>8.7204641383797554</v>
      </c>
      <c r="Q242" s="227">
        <f>IF(Q$113=0,0,Q$113/CHI!Q$12*1000)</f>
        <v>8.6448015789292842</v>
      </c>
    </row>
    <row r="243" spans="1:17" x14ac:dyDescent="0.25">
      <c r="A243" s="127" t="s">
        <v>182</v>
      </c>
      <c r="B243" s="226">
        <f>IF(B$118=0,0,B$118/CHI!B$12*1000)</f>
        <v>41.505532099374392</v>
      </c>
      <c r="C243" s="226">
        <f>IF(C$118=0,0,C$118/CHI!C$12*1000)</f>
        <v>37.597163269727901</v>
      </c>
      <c r="D243" s="226">
        <f>IF(D$118=0,0,D$118/CHI!D$12*1000)</f>
        <v>37.502475049941324</v>
      </c>
      <c r="E243" s="226">
        <f>IF(E$118=0,0,E$118/CHI!E$12*1000)</f>
        <v>37.021934997047666</v>
      </c>
      <c r="F243" s="226">
        <f>IF(F$118=0,0,F$118/CHI!F$12*1000)</f>
        <v>36.700042245421109</v>
      </c>
      <c r="G243" s="226">
        <f>IF(G$118=0,0,G$118/CHI!G$12*1000)</f>
        <v>36.772217120081265</v>
      </c>
      <c r="H243" s="226">
        <f>IF(H$118=0,0,H$118/CHI!H$12*1000)</f>
        <v>35.918461176619346</v>
      </c>
      <c r="I243" s="226">
        <f>IF(I$118=0,0,I$118/CHI!I$12*1000)</f>
        <v>34.055279873660439</v>
      </c>
      <c r="J243" s="226">
        <f>IF(J$118=0,0,J$118/CHI!J$12*1000)</f>
        <v>33.657506180110815</v>
      </c>
      <c r="K243" s="226">
        <f>IF(K$118=0,0,K$118/CHI!K$12*1000)</f>
        <v>30.302236512048758</v>
      </c>
      <c r="L243" s="226">
        <f>IF(L$118=0,0,L$118/CHI!L$12*1000)</f>
        <v>30.181879619938481</v>
      </c>
      <c r="M243" s="226">
        <f>IF(M$118=0,0,M$118/CHI!M$12*1000)</f>
        <v>30.279814254714854</v>
      </c>
      <c r="N243" s="226">
        <f>IF(N$118=0,0,N$118/CHI!N$12*1000)</f>
        <v>30.049030079528951</v>
      </c>
      <c r="O243" s="226">
        <f>IF(O$118=0,0,O$118/CHI!O$12*1000)</f>
        <v>29.623732528376163</v>
      </c>
      <c r="P243" s="226">
        <f>IF(P$118=0,0,P$118/CHI!P$12*1000)</f>
        <v>28.676927572136901</v>
      </c>
      <c r="Q243" s="226">
        <f>IF(Q$118=0,0,Q$118/CHI!Q$12*1000)</f>
        <v>28.428114010971694</v>
      </c>
    </row>
    <row r="244" spans="1:17" x14ac:dyDescent="0.25">
      <c r="A244" s="127" t="s">
        <v>181</v>
      </c>
      <c r="B244" s="226">
        <f>IF(B$131=0,0,B$131/CHI!B$12*1000)</f>
        <v>89.348676099946786</v>
      </c>
      <c r="C244" s="226">
        <f>IF(C$131=0,0,C$131/CHI!C$12*1000)</f>
        <v>80.935157154975158</v>
      </c>
      <c r="D244" s="226">
        <f>IF(D$131=0,0,D$131/CHI!D$12*1000)</f>
        <v>80.731322469518375</v>
      </c>
      <c r="E244" s="226">
        <f>IF(E$131=0,0,E$131/CHI!E$12*1000)</f>
        <v>79.696867172420966</v>
      </c>
      <c r="F244" s="226">
        <f>IF(F$131=0,0,F$131/CHI!F$12*1000)</f>
        <v>79.003930839617396</v>
      </c>
      <c r="G244" s="226">
        <f>IF(G$131=0,0,G$131/CHI!G$12*1000)</f>
        <v>79.159301200443608</v>
      </c>
      <c r="H244" s="226">
        <f>IF(H$131=0,0,H$131/CHI!H$12*1000)</f>
        <v>77.321426599097791</v>
      </c>
      <c r="I244" s="226">
        <f>IF(I$131=0,0,I$131/CHI!I$12*1000)</f>
        <v>73.310568905357698</v>
      </c>
      <c r="J244" s="226">
        <f>IF(J$131=0,0,J$131/CHI!J$12*1000)</f>
        <v>72.454284185986978</v>
      </c>
      <c r="K244" s="226">
        <f>IF(K$131=0,0,K$131/CHI!K$12*1000)</f>
        <v>65.231418036918356</v>
      </c>
      <c r="L244" s="226">
        <f>IF(L$131=0,0,L$131/CHI!L$12*1000)</f>
        <v>64.972326575476302</v>
      </c>
      <c r="M244" s="226">
        <f>IF(M$131=0,0,M$131/CHI!M$12*1000)</f>
        <v>65.183149796358052</v>
      </c>
      <c r="N244" s="226">
        <f>IF(N$131=0,0,N$131/CHI!N$12*1000)</f>
        <v>64.686342275174866</v>
      </c>
      <c r="O244" s="226">
        <f>IF(O$131=0,0,O$131/CHI!O$12*1000)</f>
        <v>63.77080713511041</v>
      </c>
      <c r="P244" s="226">
        <f>IF(P$131=0,0,P$131/CHI!P$12*1000)</f>
        <v>61.732626558065775</v>
      </c>
      <c r="Q244" s="226">
        <f>IF(Q$131=0,0,Q$131/CHI!Q$12*1000)</f>
        <v>61.197007300550986</v>
      </c>
    </row>
    <row r="245" spans="1:17" x14ac:dyDescent="0.25">
      <c r="A245" s="127" t="s">
        <v>180</v>
      </c>
      <c r="B245" s="225">
        <f>IF(B$139=0,0,B$139/CHI!B$12*1000)</f>
        <v>62.035964955310348</v>
      </c>
      <c r="C245" s="225">
        <f>IF(C$139=0,0,C$139/CHI!C$12*1000)</f>
        <v>56.194347718170249</v>
      </c>
      <c r="D245" s="225">
        <f>IF(D$139=0,0,D$139/CHI!D$12*1000)</f>
        <v>56.052822606040685</v>
      </c>
      <c r="E245" s="225">
        <f>IF(E$139=0,0,E$139/CHI!E$12*1000)</f>
        <v>55.334586641505673</v>
      </c>
      <c r="F245" s="225">
        <f>IF(F$139=0,0,F$139/CHI!F$12*1000)</f>
        <v>54.853471800923394</v>
      </c>
      <c r="G245" s="225">
        <f>IF(G$139=0,0,G$139/CHI!G$12*1000)</f>
        <v>54.961347492875767</v>
      </c>
      <c r="H245" s="225">
        <f>IF(H$139=0,0,H$139/CHI!H$12*1000)</f>
        <v>53.685286902634822</v>
      </c>
      <c r="I245" s="225">
        <f>IF(I$139=0,0,I$139/CHI!I$12*1000)</f>
        <v>50.900495474373848</v>
      </c>
      <c r="J245" s="225">
        <f>IF(J$139=0,0,J$139/CHI!J$12*1000)</f>
        <v>50.305965693280882</v>
      </c>
      <c r="K245" s="225">
        <f>IF(K$139=0,0,K$139/CHI!K$12*1000)</f>
        <v>45.291034405442957</v>
      </c>
      <c r="L245" s="225">
        <f>IF(L$139=0,0,L$139/CHI!L$12*1000)</f>
        <v>45.111143784520266</v>
      </c>
      <c r="M245" s="225">
        <f>IF(M$139=0,0,M$139/CHI!M$12*1000)</f>
        <v>45.257521129023431</v>
      </c>
      <c r="N245" s="225">
        <f>IF(N$139=0,0,N$139/CHI!N$12*1000)</f>
        <v>44.912581110671326</v>
      </c>
      <c r="O245" s="225">
        <f>IF(O$139=0,0,O$139/CHI!O$12*1000)</f>
        <v>44.276912980559786</v>
      </c>
      <c r="P245" s="225">
        <f>IF(P$139=0,0,P$139/CHI!P$12*1000)</f>
        <v>42.861777307942837</v>
      </c>
      <c r="Q245" s="225">
        <f>IF(Q$139=0,0,Q$139/CHI!Q$12*1000)</f>
        <v>42.489889788855145</v>
      </c>
    </row>
    <row r="246" spans="1:17" x14ac:dyDescent="0.25">
      <c r="A246" s="72" t="s">
        <v>179</v>
      </c>
      <c r="B246" s="224">
        <f>IF(B$153=0,0,B$153/CHI!B$12*1000)</f>
        <v>124.07192991062072</v>
      </c>
      <c r="C246" s="224">
        <f>IF(C$153=0,0,C$153/CHI!C$12*1000)</f>
        <v>112.3886954363405</v>
      </c>
      <c r="D246" s="224">
        <f>IF(D$153=0,0,D$153/CHI!D$12*1000)</f>
        <v>112.10564521208137</v>
      </c>
      <c r="E246" s="224">
        <f>IF(E$153=0,0,E$153/CHI!E$12*1000)</f>
        <v>110.66917328301135</v>
      </c>
      <c r="F246" s="224">
        <f>IF(F$153=0,0,F$153/CHI!F$12*1000)</f>
        <v>109.70694360184677</v>
      </c>
      <c r="G246" s="224">
        <f>IF(G$153=0,0,G$153/CHI!G$12*1000)</f>
        <v>109.92269498575152</v>
      </c>
      <c r="H246" s="224">
        <f>IF(H$153=0,0,H$153/CHI!H$12*1000)</f>
        <v>107.37057380526964</v>
      </c>
      <c r="I246" s="224">
        <f>IF(I$153=0,0,I$153/CHI!I$12*1000)</f>
        <v>101.8009909487477</v>
      </c>
      <c r="J246" s="224">
        <f>IF(J$153=0,0,J$153/CHI!J$12*1000)</f>
        <v>100.61193138656175</v>
      </c>
      <c r="K246" s="224">
        <f>IF(K$153=0,0,K$153/CHI!K$12*1000)</f>
        <v>90.582068810885914</v>
      </c>
      <c r="L246" s="224">
        <f>IF(L$153=0,0,L$153/CHI!L$12*1000)</f>
        <v>90.222287569040532</v>
      </c>
      <c r="M246" s="224">
        <f>IF(M$153=0,0,M$153/CHI!M$12*1000)</f>
        <v>90.515042258046876</v>
      </c>
      <c r="N246" s="224">
        <f>IF(N$153=0,0,N$153/CHI!N$12*1000)</f>
        <v>89.825162221342651</v>
      </c>
      <c r="O246" s="224">
        <f>IF(O$153=0,0,O$153/CHI!O$12*1000)</f>
        <v>88.553825961119571</v>
      </c>
      <c r="P246" s="224">
        <f>IF(P$153=0,0,P$153/CHI!P$12*1000)</f>
        <v>85.723554615885675</v>
      </c>
      <c r="Q246" s="224">
        <f>IF(Q$153=0,0,Q$153/CHI!Q$12*1000)</f>
        <v>84.979779577710289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1903.0513670686539</v>
      </c>
      <c r="C5" s="96">
        <v>1565.3706248431654</v>
      </c>
      <c r="D5" s="96">
        <v>1675.3788489943668</v>
      </c>
      <c r="E5" s="96">
        <v>1895.1380524703784</v>
      </c>
      <c r="F5" s="96">
        <v>2110.794689775903</v>
      </c>
      <c r="G5" s="96">
        <v>2005.7298657258282</v>
      </c>
      <c r="H5" s="96">
        <v>1664.7657936850635</v>
      </c>
      <c r="I5" s="96">
        <v>2038.4486602254451</v>
      </c>
      <c r="J5" s="96">
        <v>1694.4889603531467</v>
      </c>
      <c r="K5" s="96">
        <v>1160.1653763144068</v>
      </c>
      <c r="L5" s="96">
        <v>1540.2780695937672</v>
      </c>
      <c r="M5" s="96">
        <v>1603.0597690986513</v>
      </c>
      <c r="N5" s="96">
        <v>1188.7778741164143</v>
      </c>
      <c r="O5" s="96">
        <v>1301.9524429091439</v>
      </c>
      <c r="P5" s="96">
        <v>1393.8180251052311</v>
      </c>
      <c r="Q5" s="96">
        <v>1271.4229392622742</v>
      </c>
    </row>
    <row r="6" spans="1:17" x14ac:dyDescent="0.25">
      <c r="A6" s="132" t="s">
        <v>83</v>
      </c>
      <c r="B6" s="160">
        <v>0.7327666646675487</v>
      </c>
      <c r="C6" s="160">
        <v>1.064256633506752</v>
      </c>
      <c r="D6" s="160">
        <v>1.0472933150723633</v>
      </c>
      <c r="E6" s="160">
        <v>1.1749343124295308</v>
      </c>
      <c r="F6" s="160">
        <v>1.1477943364519396</v>
      </c>
      <c r="G6" s="160">
        <v>0.89692798860111012</v>
      </c>
      <c r="H6" s="160">
        <v>0.89319020143023486</v>
      </c>
      <c r="I6" s="160">
        <v>1.1283065782262081</v>
      </c>
      <c r="J6" s="160">
        <v>1.0246950779106141</v>
      </c>
      <c r="K6" s="160">
        <v>0.6656879825404356</v>
      </c>
      <c r="L6" s="160">
        <v>1.163868665910168</v>
      </c>
      <c r="M6" s="160">
        <v>1.2126384089192885</v>
      </c>
      <c r="N6" s="160">
        <v>0.90539363292360009</v>
      </c>
      <c r="O6" s="160">
        <v>1.0119706955948984</v>
      </c>
      <c r="P6" s="160">
        <v>0.76806561653276173</v>
      </c>
      <c r="Q6" s="160">
        <v>0.91380951948827138</v>
      </c>
    </row>
    <row r="7" spans="1:17" x14ac:dyDescent="0.25">
      <c r="A7" s="76" t="s">
        <v>82</v>
      </c>
      <c r="B7" s="159">
        <v>1.2504866127178307</v>
      </c>
      <c r="C7" s="159">
        <v>1.8161834276401376</v>
      </c>
      <c r="D7" s="159">
        <v>1.7872350548056606</v>
      </c>
      <c r="E7" s="159">
        <v>2.0050579527693735</v>
      </c>
      <c r="F7" s="159">
        <v>1.9587428319186468</v>
      </c>
      <c r="G7" s="159">
        <v>1.5306324596882146</v>
      </c>
      <c r="H7" s="159">
        <v>1.5242538223350963</v>
      </c>
      <c r="I7" s="159">
        <v>1.9254864326469701</v>
      </c>
      <c r="J7" s="159">
        <v>1.7486705370616513</v>
      </c>
      <c r="K7" s="159">
        <v>1.1360149834212576</v>
      </c>
      <c r="L7" s="159">
        <v>1.9861741204380965</v>
      </c>
      <c r="M7" s="159">
        <v>2.0694010379265766</v>
      </c>
      <c r="N7" s="159">
        <v>1.5450793162439875</v>
      </c>
      <c r="O7" s="159">
        <v>1.726956026142783</v>
      </c>
      <c r="P7" s="159">
        <v>1.3107252519447479</v>
      </c>
      <c r="Q7" s="159">
        <v>1.5594412598076297</v>
      </c>
    </row>
    <row r="8" spans="1:17" x14ac:dyDescent="0.25">
      <c r="A8" s="76" t="s">
        <v>81</v>
      </c>
      <c r="B8" s="159">
        <v>1.2525443120859869</v>
      </c>
      <c r="C8" s="159">
        <v>1.8191719918146783</v>
      </c>
      <c r="D8" s="159">
        <v>1.7901759838852829</v>
      </c>
      <c r="E8" s="159">
        <v>2.0083573135466657</v>
      </c>
      <c r="F8" s="159">
        <v>1.9619659802887519</v>
      </c>
      <c r="G8" s="159">
        <v>1.5331511443451695</v>
      </c>
      <c r="H8" s="159">
        <v>1.5267620108236655</v>
      </c>
      <c r="I8" s="159">
        <v>1.9286548569831889</v>
      </c>
      <c r="J8" s="159">
        <v>1.7515480074980641</v>
      </c>
      <c r="K8" s="159">
        <v>1.1378843175587272</v>
      </c>
      <c r="L8" s="159">
        <v>1.9894424075121915</v>
      </c>
      <c r="M8" s="159">
        <v>2.0728062764672339</v>
      </c>
      <c r="N8" s="159">
        <v>1.5476217734765978</v>
      </c>
      <c r="O8" s="159">
        <v>1.7297977649408531</v>
      </c>
      <c r="P8" s="159">
        <v>1.3128820751328758</v>
      </c>
      <c r="Q8" s="159">
        <v>1.5620073498899607</v>
      </c>
    </row>
    <row r="9" spans="1:17" x14ac:dyDescent="0.25">
      <c r="A9" s="76" t="s">
        <v>80</v>
      </c>
      <c r="B9" s="159">
        <v>7.0287605561157998</v>
      </c>
      <c r="C9" s="159">
        <v>10.208440705433368</v>
      </c>
      <c r="D9" s="159">
        <v>10.045727103325722</v>
      </c>
      <c r="E9" s="159">
        <v>11.270070473222843</v>
      </c>
      <c r="F9" s="159">
        <v>11.009741501063921</v>
      </c>
      <c r="G9" s="159">
        <v>8.6034100238661644</v>
      </c>
      <c r="H9" s="159">
        <v>8.56755684945119</v>
      </c>
      <c r="I9" s="159">
        <v>10.822813256441483</v>
      </c>
      <c r="J9" s="159">
        <v>9.8289628785607768</v>
      </c>
      <c r="K9" s="159">
        <v>6.385336096700482</v>
      </c>
      <c r="L9" s="159">
        <v>11.16392784483444</v>
      </c>
      <c r="M9" s="159">
        <v>11.631731393389604</v>
      </c>
      <c r="N9" s="159">
        <v>8.6846132086794618</v>
      </c>
      <c r="O9" s="159">
        <v>9.706909514462648</v>
      </c>
      <c r="P9" s="159">
        <v>7.3673511232167268</v>
      </c>
      <c r="Q9" s="159">
        <v>8.7653391128216018</v>
      </c>
    </row>
    <row r="10" spans="1:17" x14ac:dyDescent="0.25">
      <c r="A10" s="129" t="s">
        <v>79</v>
      </c>
      <c r="B10" s="158">
        <v>3.2237819205352292</v>
      </c>
      <c r="C10" s="158">
        <v>4.6821607195591319</v>
      </c>
      <c r="D10" s="158">
        <v>4.6075311793276921</v>
      </c>
      <c r="E10" s="158">
        <v>5.1690833888374019</v>
      </c>
      <c r="F10" s="158">
        <v>5.0496819912315019</v>
      </c>
      <c r="G10" s="158">
        <v>3.9460040598136947</v>
      </c>
      <c r="H10" s="158">
        <v>3.9762204105531982</v>
      </c>
      <c r="I10" s="158">
        <v>5.0374163781422734</v>
      </c>
      <c r="J10" s="158">
        <v>4.7036487514168872</v>
      </c>
      <c r="K10" s="158">
        <v>2.9708287544865648</v>
      </c>
      <c r="L10" s="158">
        <v>5.2525001132797522</v>
      </c>
      <c r="M10" s="158">
        <v>5.5155595781834839</v>
      </c>
      <c r="N10" s="158">
        <v>4.0976629086341312</v>
      </c>
      <c r="O10" s="158">
        <v>4.6008931696098081</v>
      </c>
      <c r="P10" s="158">
        <v>3.5038619212906008</v>
      </c>
      <c r="Q10" s="158">
        <v>4.237629770067123</v>
      </c>
    </row>
    <row r="11" spans="1:17" x14ac:dyDescent="0.25">
      <c r="A11" s="92" t="s">
        <v>125</v>
      </c>
      <c r="B11" s="91">
        <v>0.52676202251921556</v>
      </c>
      <c r="C11" s="91">
        <v>0.76505933440606677</v>
      </c>
      <c r="D11" s="91">
        <v>0.75286495881832083</v>
      </c>
      <c r="E11" s="91">
        <v>0.84462190296743278</v>
      </c>
      <c r="F11" s="91">
        <v>0.82511186064916653</v>
      </c>
      <c r="G11" s="91">
        <v>0.64477223666276917</v>
      </c>
      <c r="H11" s="91">
        <v>0.52004823266369282</v>
      </c>
      <c r="I11" s="91">
        <v>0.6189476718802791</v>
      </c>
      <c r="J11" s="91">
        <v>0.22520683937182098</v>
      </c>
      <c r="K11" s="91">
        <v>0.36828262440251736</v>
      </c>
      <c r="L11" s="91">
        <v>0.49117131463690739</v>
      </c>
      <c r="M11" s="91">
        <v>0.39938604710478859</v>
      </c>
      <c r="N11" s="91">
        <v>0.35161604812446257</v>
      </c>
      <c r="O11" s="91">
        <v>0.33839613660331086</v>
      </c>
      <c r="P11" s="91">
        <v>0.22577632942768533</v>
      </c>
      <c r="Q11" s="91">
        <v>8.843099263703659E-2</v>
      </c>
    </row>
    <row r="12" spans="1:17" x14ac:dyDescent="0.25">
      <c r="A12" s="92" t="s">
        <v>26</v>
      </c>
      <c r="B12" s="91">
        <v>0.87659879395151408</v>
      </c>
      <c r="C12" s="91">
        <v>1.2731557347933939</v>
      </c>
      <c r="D12" s="91">
        <v>1.252862747683033</v>
      </c>
      <c r="E12" s="91">
        <v>1.405557936666316</v>
      </c>
      <c r="F12" s="91">
        <v>1.3730907525585028</v>
      </c>
      <c r="G12" s="91">
        <v>1.0729827528737337</v>
      </c>
      <c r="H12" s="91">
        <v>1.0685112889220767</v>
      </c>
      <c r="I12" s="91">
        <v>1.3497778124628379</v>
      </c>
      <c r="J12" s="91">
        <v>1.2258287839445114</v>
      </c>
      <c r="K12" s="91">
        <v>0.79635347891775499</v>
      </c>
      <c r="L12" s="91">
        <v>1.3923202542485877</v>
      </c>
      <c r="M12" s="91">
        <v>1.4506628344511365</v>
      </c>
      <c r="N12" s="91">
        <v>1.0831100880282114</v>
      </c>
      <c r="O12" s="91">
        <v>1.2106067784554995</v>
      </c>
      <c r="P12" s="91">
        <v>0.91882644993643392</v>
      </c>
      <c r="Q12" s="91">
        <v>1.0931778986538092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1.8204211040644995</v>
      </c>
      <c r="C14" s="157">
        <v>2.6439456503596714</v>
      </c>
      <c r="D14" s="157">
        <v>2.6018034728263388</v>
      </c>
      <c r="E14" s="157">
        <v>2.9189035492036526</v>
      </c>
      <c r="F14" s="157">
        <v>2.8514793780238321</v>
      </c>
      <c r="G14" s="157">
        <v>2.228249070277192</v>
      </c>
      <c r="H14" s="157">
        <v>2.3876608889674285</v>
      </c>
      <c r="I14" s="157">
        <v>3.0686908937991562</v>
      </c>
      <c r="J14" s="157">
        <v>3.2526131281005548</v>
      </c>
      <c r="K14" s="157">
        <v>1.8061926511662925</v>
      </c>
      <c r="L14" s="157">
        <v>3.3690085443942572</v>
      </c>
      <c r="M14" s="157">
        <v>3.665510696627559</v>
      </c>
      <c r="N14" s="157">
        <v>2.6629367724814568</v>
      </c>
      <c r="O14" s="157">
        <v>3.0518902545509978</v>
      </c>
      <c r="P14" s="157">
        <v>2.3592591419264815</v>
      </c>
      <c r="Q14" s="157">
        <v>3.0560208787762768</v>
      </c>
    </row>
    <row r="15" spans="1:17" x14ac:dyDescent="0.25">
      <c r="A15" s="232" t="s">
        <v>185</v>
      </c>
      <c r="B15" s="246">
        <v>1772.523237512323</v>
      </c>
      <c r="C15" s="246">
        <v>1384.16363</v>
      </c>
      <c r="D15" s="246">
        <v>1493.6024300000001</v>
      </c>
      <c r="E15" s="246">
        <v>1687.7237899999998</v>
      </c>
      <c r="F15" s="246">
        <v>1906.7999099999997</v>
      </c>
      <c r="G15" s="246">
        <v>1839.8877018329392</v>
      </c>
      <c r="H15" s="246">
        <v>1498.6237099999998</v>
      </c>
      <c r="I15" s="246">
        <v>1835.8555099999999</v>
      </c>
      <c r="J15" s="246">
        <v>1506.4678400000003</v>
      </c>
      <c r="K15" s="246">
        <v>1038.4912899999999</v>
      </c>
      <c r="L15" s="246">
        <v>1330.6105643637527</v>
      </c>
      <c r="M15" s="246">
        <v>1382.965208649616</v>
      </c>
      <c r="N15" s="246">
        <v>1019.2987829518512</v>
      </c>
      <c r="O15" s="246">
        <v>1111.8497402055709</v>
      </c>
      <c r="P15" s="246">
        <v>1249.0368513213687</v>
      </c>
      <c r="Q15" s="246">
        <v>1098.4102930770944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28.565932462847059</v>
      </c>
      <c r="C18" s="244">
        <v>28.600180000000137</v>
      </c>
      <c r="D18" s="244">
        <v>35.201369999999997</v>
      </c>
      <c r="E18" s="244">
        <v>17.59985000000006</v>
      </c>
      <c r="F18" s="244">
        <v>48.599109999999882</v>
      </c>
      <c r="G18" s="244">
        <v>27.109677323686924</v>
      </c>
      <c r="H18" s="244">
        <v>73.408000000000015</v>
      </c>
      <c r="I18" s="244">
        <v>106.59109999999998</v>
      </c>
      <c r="J18" s="244">
        <v>134.02125999999987</v>
      </c>
      <c r="K18" s="244">
        <v>40.694810000000075</v>
      </c>
      <c r="L18" s="244">
        <v>61.526777223218232</v>
      </c>
      <c r="M18" s="244">
        <v>93.388662236495975</v>
      </c>
      <c r="N18" s="244">
        <v>12.085636873698377</v>
      </c>
      <c r="O18" s="244">
        <v>291.1525770595938</v>
      </c>
      <c r="P18" s="244">
        <v>494.40856870294783</v>
      </c>
      <c r="Q18" s="244">
        <v>354.87794634937245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213.04996623026727</v>
      </c>
      <c r="C20" s="244">
        <v>182.47411999999986</v>
      </c>
      <c r="D20" s="244">
        <v>174.82219000000009</v>
      </c>
      <c r="E20" s="244">
        <v>249.3738699999999</v>
      </c>
      <c r="F20" s="244">
        <v>248.4</v>
      </c>
      <c r="G20" s="244">
        <v>218.78284131078601</v>
      </c>
      <c r="H20" s="244">
        <v>160.5</v>
      </c>
      <c r="I20" s="244">
        <v>150.97163999999998</v>
      </c>
      <c r="J20" s="244">
        <v>179.63815999999997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92.194411560704793</v>
      </c>
      <c r="C21" s="244">
        <v>96.892000000000053</v>
      </c>
      <c r="D21" s="244">
        <v>91.896130000000085</v>
      </c>
      <c r="E21" s="244">
        <v>76.560449999999946</v>
      </c>
      <c r="F21" s="244">
        <v>125.20669999999996</v>
      </c>
      <c r="G21" s="244">
        <v>126.54466474598325</v>
      </c>
      <c r="H21" s="244">
        <v>111.20892000000003</v>
      </c>
      <c r="I21" s="244">
        <v>89.199669999999969</v>
      </c>
      <c r="J21" s="244">
        <v>72.498800000000301</v>
      </c>
      <c r="K21" s="244">
        <v>41.500569999999925</v>
      </c>
      <c r="L21" s="244">
        <v>37.403267411865954</v>
      </c>
      <c r="M21" s="244">
        <v>44.234260055412278</v>
      </c>
      <c r="N21" s="244">
        <v>34.059424859080991</v>
      </c>
      <c r="O21" s="244">
        <v>26.201383895246295</v>
      </c>
      <c r="P21" s="244">
        <v>25.293713215555954</v>
      </c>
      <c r="Q21" s="244">
        <v>48.870845154658355</v>
      </c>
    </row>
    <row r="22" spans="1:17" x14ac:dyDescent="0.25">
      <c r="A22" s="245" t="s">
        <v>67</v>
      </c>
      <c r="B22" s="244">
        <v>1438.7129272585039</v>
      </c>
      <c r="C22" s="244">
        <v>1076.19733</v>
      </c>
      <c r="D22" s="244">
        <v>1191.68274</v>
      </c>
      <c r="E22" s="244">
        <v>1344.1896199999999</v>
      </c>
      <c r="F22" s="244">
        <v>1484.5941</v>
      </c>
      <c r="G22" s="244">
        <v>1467.450518452483</v>
      </c>
      <c r="H22" s="244">
        <v>1153.5067899999999</v>
      </c>
      <c r="I22" s="244">
        <v>1489.0930999999998</v>
      </c>
      <c r="J22" s="244">
        <v>1120.30962</v>
      </c>
      <c r="K22" s="244">
        <v>956.29590999999994</v>
      </c>
      <c r="L22" s="244">
        <v>1231.6805197286685</v>
      </c>
      <c r="M22" s="244">
        <v>1245.3422863577077</v>
      </c>
      <c r="N22" s="244">
        <v>973.15372121907183</v>
      </c>
      <c r="O22" s="244">
        <v>794.49577925073083</v>
      </c>
      <c r="P22" s="244">
        <v>729.33456940286487</v>
      </c>
      <c r="Q22" s="244">
        <v>694.66150157306356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87.55662831565121</v>
      </c>
      <c r="C24" s="206">
        <v>122.68459732382027</v>
      </c>
      <c r="D24" s="206">
        <v>123.2729286319101</v>
      </c>
      <c r="E24" s="206">
        <v>140.95411908921312</v>
      </c>
      <c r="F24" s="206">
        <v>138.55258135570628</v>
      </c>
      <c r="G24" s="206">
        <v>113.83500572020462</v>
      </c>
      <c r="H24" s="206">
        <v>113.75440973141382</v>
      </c>
      <c r="I24" s="206">
        <v>138.08185128572217</v>
      </c>
      <c r="J24" s="206">
        <v>128.79607400345458</v>
      </c>
      <c r="K24" s="206">
        <v>85.801359531786019</v>
      </c>
      <c r="L24" s="206">
        <v>144.60267300359345</v>
      </c>
      <c r="M24" s="206">
        <v>152.56906315902916</v>
      </c>
      <c r="N24" s="206">
        <v>118.97129520299734</v>
      </c>
      <c r="O24" s="206">
        <v>132.85435552038422</v>
      </c>
      <c r="P24" s="206">
        <v>99.556369826971604</v>
      </c>
      <c r="Q24" s="206">
        <v>118.22710751568988</v>
      </c>
    </row>
    <row r="25" spans="1:17" x14ac:dyDescent="0.25">
      <c r="A25" s="88" t="s">
        <v>33</v>
      </c>
      <c r="B25" s="87">
        <v>6.1312788028315737</v>
      </c>
      <c r="C25" s="87">
        <v>5.5457590059160404</v>
      </c>
      <c r="D25" s="87">
        <v>6.1177571759975198</v>
      </c>
      <c r="E25" s="87">
        <v>6.4887604529343585</v>
      </c>
      <c r="F25" s="87">
        <v>6.7143902373171223</v>
      </c>
      <c r="G25" s="87">
        <v>7.3371400796476625</v>
      </c>
      <c r="H25" s="87">
        <v>9.1881469929873454</v>
      </c>
      <c r="I25" s="87">
        <v>6.3179940129740357</v>
      </c>
      <c r="J25" s="87">
        <v>7.0864892899993688</v>
      </c>
      <c r="K25" s="87">
        <v>0.48509991270510255</v>
      </c>
      <c r="L25" s="87">
        <v>6.2337377739705522</v>
      </c>
      <c r="M25" s="87">
        <v>6.4432059615705661</v>
      </c>
      <c r="N25" s="87">
        <v>6.6643613477553822</v>
      </c>
      <c r="O25" s="87">
        <v>6.7528669524045046</v>
      </c>
      <c r="P25" s="87">
        <v>2.4501472497928014</v>
      </c>
      <c r="Q25" s="87">
        <v>2.5744470285045051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8.1644207513227171E-15</v>
      </c>
      <c r="Q27" s="87">
        <v>0</v>
      </c>
    </row>
    <row r="28" spans="1:17" x14ac:dyDescent="0.25">
      <c r="A28" s="88" t="s">
        <v>125</v>
      </c>
      <c r="B28" s="87">
        <v>1.314637612198857</v>
      </c>
      <c r="C28" s="87">
        <v>0</v>
      </c>
      <c r="D28" s="87">
        <v>0</v>
      </c>
      <c r="E28" s="87">
        <v>1.3540263723869654</v>
      </c>
      <c r="F28" s="87">
        <v>1.9452316075689065</v>
      </c>
      <c r="G28" s="87">
        <v>4.6420748626294799</v>
      </c>
      <c r="H28" s="87">
        <v>0.61232956365525015</v>
      </c>
      <c r="I28" s="87">
        <v>0</v>
      </c>
      <c r="J28" s="87">
        <v>0.13620645428568712</v>
      </c>
      <c r="K28" s="87">
        <v>0</v>
      </c>
      <c r="L28" s="87">
        <v>0.19788538419448073</v>
      </c>
      <c r="M28" s="87">
        <v>0.43101177849567129</v>
      </c>
      <c r="N28" s="87">
        <v>0.40032316888408787</v>
      </c>
      <c r="O28" s="87">
        <v>0.55711192045990388</v>
      </c>
      <c r="P28" s="87">
        <v>1.3268163646366389</v>
      </c>
      <c r="Q28" s="87">
        <v>1.1042492738971144</v>
      </c>
    </row>
    <row r="29" spans="1:17" x14ac:dyDescent="0.25">
      <c r="A29" s="88" t="s">
        <v>29</v>
      </c>
      <c r="B29" s="87">
        <v>26.82258020019081</v>
      </c>
      <c r="C29" s="87">
        <v>70.742019038751948</v>
      </c>
      <c r="D29" s="87">
        <v>58.176243499149464</v>
      </c>
      <c r="E29" s="87">
        <v>55.255627118995022</v>
      </c>
      <c r="F29" s="87">
        <v>48.792243434012704</v>
      </c>
      <c r="G29" s="87">
        <v>5.5158892146869904</v>
      </c>
      <c r="H29" s="87">
        <v>4.1401926859616314</v>
      </c>
      <c r="I29" s="87">
        <v>41.113509947154895</v>
      </c>
      <c r="J29" s="87">
        <v>17.363714957301507</v>
      </c>
      <c r="K29" s="87">
        <v>0</v>
      </c>
      <c r="L29" s="87">
        <v>25.203990017767392</v>
      </c>
      <c r="M29" s="87">
        <v>12.903356721292756</v>
      </c>
      <c r="N29" s="87">
        <v>4.6537540061509048</v>
      </c>
      <c r="O29" s="87">
        <v>4.1358947640592438</v>
      </c>
      <c r="P29" s="87">
        <v>2.6894709706245719</v>
      </c>
      <c r="Q29" s="87">
        <v>2.2322723572833123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7.1732811429982224</v>
      </c>
      <c r="C31" s="87">
        <v>0</v>
      </c>
      <c r="D31" s="87">
        <v>0</v>
      </c>
      <c r="E31" s="87">
        <v>3.7689080652763414</v>
      </c>
      <c r="F31" s="87">
        <v>4.806134598455162</v>
      </c>
      <c r="G31" s="87">
        <v>13.648238767753275</v>
      </c>
      <c r="H31" s="87">
        <v>12.580243477554079</v>
      </c>
      <c r="I31" s="87">
        <v>0</v>
      </c>
      <c r="J31" s="87">
        <v>10.952562382801187</v>
      </c>
      <c r="K31" s="87">
        <v>0</v>
      </c>
      <c r="L31" s="87">
        <v>15.474488939729248</v>
      </c>
      <c r="M31" s="87">
        <v>40.172358165621937</v>
      </c>
      <c r="N31" s="87">
        <v>35.578958045552277</v>
      </c>
      <c r="O31" s="87">
        <v>47.337495311145524</v>
      </c>
      <c r="P31" s="87">
        <v>66.496422306476546</v>
      </c>
      <c r="Q31" s="87">
        <v>89.268501252515179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15.553119103580618</v>
      </c>
      <c r="C33" s="87">
        <v>15.713589399510125</v>
      </c>
      <c r="D33" s="87">
        <v>16.153570154107342</v>
      </c>
      <c r="E33" s="87">
        <v>16.526756211920564</v>
      </c>
      <c r="F33" s="87">
        <v>16.971651618062491</v>
      </c>
      <c r="G33" s="87">
        <v>17.631883255260082</v>
      </c>
      <c r="H33" s="87">
        <v>17.87026619961998</v>
      </c>
      <c r="I33" s="87">
        <v>18.503795322756368</v>
      </c>
      <c r="J33" s="87">
        <v>19.155707282158282</v>
      </c>
      <c r="K33" s="87">
        <v>20.636074820665048</v>
      </c>
      <c r="L33" s="87">
        <v>23.698409993107131</v>
      </c>
      <c r="M33" s="87">
        <v>24.359932218073503</v>
      </c>
      <c r="N33" s="87">
        <v>1.1154012765088088</v>
      </c>
      <c r="O33" s="87">
        <v>1.4510259123297968</v>
      </c>
      <c r="P33" s="87">
        <v>0.97946047140397907</v>
      </c>
      <c r="Q33" s="87">
        <v>1.1414356473035614</v>
      </c>
    </row>
    <row r="34" spans="1:17" x14ac:dyDescent="0.25">
      <c r="A34" s="88" t="s">
        <v>22</v>
      </c>
      <c r="B34" s="87">
        <v>30.561731453851131</v>
      </c>
      <c r="C34" s="87">
        <v>30.683229879642155</v>
      </c>
      <c r="D34" s="87">
        <v>42.825357802655773</v>
      </c>
      <c r="E34" s="87">
        <v>57.560040867699882</v>
      </c>
      <c r="F34" s="87">
        <v>59.322929860289882</v>
      </c>
      <c r="G34" s="87">
        <v>65.059779540227126</v>
      </c>
      <c r="H34" s="87">
        <v>69.363230811635532</v>
      </c>
      <c r="I34" s="87">
        <v>72.146552002836856</v>
      </c>
      <c r="J34" s="87">
        <v>74.101393636908554</v>
      </c>
      <c r="K34" s="87">
        <v>64.680184798415866</v>
      </c>
      <c r="L34" s="87">
        <v>73.794160894824628</v>
      </c>
      <c r="M34" s="87">
        <v>68.259198313974707</v>
      </c>
      <c r="N34" s="87">
        <v>70.558497358145885</v>
      </c>
      <c r="O34" s="87">
        <v>72.619960659985253</v>
      </c>
      <c r="P34" s="87">
        <v>25.614052464037066</v>
      </c>
      <c r="Q34" s="87">
        <v>21.906201956186212</v>
      </c>
    </row>
    <row r="35" spans="1:17" x14ac:dyDescent="0.25">
      <c r="A35" s="156" t="s">
        <v>181</v>
      </c>
      <c r="B35" s="204">
        <v>11.081974080672497</v>
      </c>
      <c r="C35" s="204">
        <v>14.141816811356716</v>
      </c>
      <c r="D35" s="204">
        <v>14.504430472043403</v>
      </c>
      <c r="E35" s="204">
        <v>16.661765348094384</v>
      </c>
      <c r="F35" s="204">
        <v>16.485402311495136</v>
      </c>
      <c r="G35" s="204">
        <v>13.298819356130709</v>
      </c>
      <c r="H35" s="204">
        <v>13.534864193485475</v>
      </c>
      <c r="I35" s="204">
        <v>16.319238361758543</v>
      </c>
      <c r="J35" s="204">
        <v>15.048513279986395</v>
      </c>
      <c r="K35" s="204">
        <v>8.5244176904460947</v>
      </c>
      <c r="L35" s="204">
        <v>16.266639083728858</v>
      </c>
      <c r="M35" s="204">
        <v>16.769567690336821</v>
      </c>
      <c r="N35" s="204">
        <v>12.629138612766603</v>
      </c>
      <c r="O35" s="204">
        <v>14.412950944895041</v>
      </c>
      <c r="P35" s="204">
        <v>11.585035145218345</v>
      </c>
      <c r="Q35" s="204">
        <v>14.14613049788913</v>
      </c>
    </row>
    <row r="36" spans="1:17" x14ac:dyDescent="0.25">
      <c r="A36" s="152" t="s">
        <v>190</v>
      </c>
      <c r="B36" s="151">
        <v>2.1963264411227859</v>
      </c>
      <c r="C36" s="151">
        <v>8.0411418898417821</v>
      </c>
      <c r="D36" s="151">
        <v>7.4252288832457793</v>
      </c>
      <c r="E36" s="151">
        <v>7.342830800116543</v>
      </c>
      <c r="F36" s="151">
        <v>6.3053279091838732</v>
      </c>
      <c r="G36" s="151">
        <v>3.5223110776162128</v>
      </c>
      <c r="H36" s="151">
        <v>2.6446327462138024</v>
      </c>
      <c r="I36" s="151">
        <v>6.3808725143044347</v>
      </c>
      <c r="J36" s="151">
        <v>4.8814390324090535</v>
      </c>
      <c r="K36" s="151">
        <v>6.7493150200318395</v>
      </c>
      <c r="L36" s="151">
        <v>9.2508021052221903</v>
      </c>
      <c r="M36" s="151">
        <v>9.8963869344444522</v>
      </c>
      <c r="N36" s="151">
        <v>7.1903632007361011</v>
      </c>
      <c r="O36" s="151">
        <v>6.8755189967652983</v>
      </c>
      <c r="P36" s="151">
        <v>2.5213751030211893</v>
      </c>
      <c r="Q36" s="151">
        <v>1.4816786350412117</v>
      </c>
    </row>
    <row r="37" spans="1:17" x14ac:dyDescent="0.25">
      <c r="A37" s="154" t="s">
        <v>33</v>
      </c>
      <c r="B37" s="83">
        <v>0</v>
      </c>
      <c r="C37" s="83">
        <v>0.28922185453927574</v>
      </c>
      <c r="D37" s="83">
        <v>7.6614679288037321E-2</v>
      </c>
      <c r="E37" s="83">
        <v>0</v>
      </c>
      <c r="F37" s="83">
        <v>0</v>
      </c>
      <c r="G37" s="83">
        <v>0</v>
      </c>
      <c r="H37" s="83">
        <v>0</v>
      </c>
      <c r="I37" s="83">
        <v>5.2719344425668412E-2</v>
      </c>
      <c r="J37" s="83">
        <v>0</v>
      </c>
      <c r="K37" s="83">
        <v>0.4819460096210913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9.3793561938312078E-2</v>
      </c>
      <c r="C38" s="208">
        <v>0.10521781935205432</v>
      </c>
      <c r="D38" s="208">
        <v>0.10812026931131211</v>
      </c>
      <c r="E38" s="208">
        <v>0.12432446812207487</v>
      </c>
      <c r="F38" s="208">
        <v>0.25533304542551483</v>
      </c>
      <c r="G38" s="208">
        <v>0.10089676592440507</v>
      </c>
      <c r="H38" s="208">
        <v>0.31356813477194251</v>
      </c>
      <c r="I38" s="208">
        <v>0.44599918108055148</v>
      </c>
      <c r="J38" s="208">
        <v>0.68217565138904124</v>
      </c>
      <c r="K38" s="208">
        <v>0</v>
      </c>
      <c r="L38" s="208">
        <v>0.10508056328203923</v>
      </c>
      <c r="M38" s="208">
        <v>1.241515989148047</v>
      </c>
      <c r="N38" s="208">
        <v>0.33851768846102592</v>
      </c>
      <c r="O38" s="208">
        <v>0.21413829747612917</v>
      </c>
      <c r="P38" s="208">
        <v>0.21220447358151043</v>
      </c>
      <c r="Q38" s="208">
        <v>0.28809939121927763</v>
      </c>
    </row>
    <row r="39" spans="1:17" x14ac:dyDescent="0.25">
      <c r="A39" s="154" t="s">
        <v>125</v>
      </c>
      <c r="B39" s="208">
        <v>0.31402783740378365</v>
      </c>
      <c r="C39" s="208">
        <v>0.71436775429838628</v>
      </c>
      <c r="D39" s="208">
        <v>2.3605108355517324</v>
      </c>
      <c r="E39" s="208">
        <v>2.3279108690514296</v>
      </c>
      <c r="F39" s="208">
        <v>2.1497974300118887</v>
      </c>
      <c r="G39" s="208">
        <v>1.0258614865428075</v>
      </c>
      <c r="H39" s="208">
        <v>0</v>
      </c>
      <c r="I39" s="208">
        <v>2.4624421412629335E-18</v>
      </c>
      <c r="J39" s="208">
        <v>5.7378991665576554E-18</v>
      </c>
      <c r="K39" s="208">
        <v>8.9399893018138445E-18</v>
      </c>
      <c r="L39" s="208">
        <v>5.3094230126819482E-18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3.4229028957929239</v>
      </c>
      <c r="D40" s="208">
        <v>0.43150574773724953</v>
      </c>
      <c r="E40" s="208">
        <v>0</v>
      </c>
      <c r="F40" s="208">
        <v>0</v>
      </c>
      <c r="G40" s="208">
        <v>0</v>
      </c>
      <c r="H40" s="208">
        <v>0</v>
      </c>
      <c r="I40" s="208">
        <v>0.13113496052109666</v>
      </c>
      <c r="J40" s="208">
        <v>0</v>
      </c>
      <c r="K40" s="208">
        <v>1.5608908461661881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1.78850504178069</v>
      </c>
      <c r="C41" s="208">
        <v>3.5094315658591424</v>
      </c>
      <c r="D41" s="208">
        <v>4.4484773513574485</v>
      </c>
      <c r="E41" s="208">
        <v>4.8905954629430379</v>
      </c>
      <c r="F41" s="208">
        <v>3.9001974337464698</v>
      </c>
      <c r="G41" s="208">
        <v>2.3955528251490001</v>
      </c>
      <c r="H41" s="208">
        <v>2.3310646114418598</v>
      </c>
      <c r="I41" s="208">
        <v>5.7510190282771179</v>
      </c>
      <c r="J41" s="208">
        <v>4.1992633810200122</v>
      </c>
      <c r="K41" s="208">
        <v>4.7064781642445599</v>
      </c>
      <c r="L41" s="208">
        <v>9.1457215419401514</v>
      </c>
      <c r="M41" s="208">
        <v>8.6548709452964054</v>
      </c>
      <c r="N41" s="208">
        <v>6.8518455122750748</v>
      </c>
      <c r="O41" s="208">
        <v>6.6613806992891691</v>
      </c>
      <c r="P41" s="208">
        <v>2.309170629439679</v>
      </c>
      <c r="Q41" s="208">
        <v>1.1935792438219339</v>
      </c>
    </row>
    <row r="42" spans="1:17" x14ac:dyDescent="0.25">
      <c r="A42" s="152" t="s">
        <v>189</v>
      </c>
      <c r="B42" s="151">
        <v>8.8856476395497115</v>
      </c>
      <c r="C42" s="151">
        <v>6.1006749215149325</v>
      </c>
      <c r="D42" s="151">
        <v>7.0792015887976243</v>
      </c>
      <c r="E42" s="151">
        <v>9.3189345479778432</v>
      </c>
      <c r="F42" s="151">
        <v>10.180074402311263</v>
      </c>
      <c r="G42" s="151">
        <v>9.7765082785144966</v>
      </c>
      <c r="H42" s="151">
        <v>10.890231447271672</v>
      </c>
      <c r="I42" s="151">
        <v>9.9383658474541079</v>
      </c>
      <c r="J42" s="151">
        <v>10.167074247577341</v>
      </c>
      <c r="K42" s="151">
        <v>1.775102670414255</v>
      </c>
      <c r="L42" s="151">
        <v>7.0158369785066688</v>
      </c>
      <c r="M42" s="151">
        <v>6.8731807558923679</v>
      </c>
      <c r="N42" s="151">
        <v>5.4387754120305027</v>
      </c>
      <c r="O42" s="151">
        <v>7.5374319481297425</v>
      </c>
      <c r="P42" s="151">
        <v>9.0636600421971565</v>
      </c>
      <c r="Q42" s="151">
        <v>12.664451862847919</v>
      </c>
    </row>
    <row r="43" spans="1:17" x14ac:dyDescent="0.25">
      <c r="A43" s="156" t="s">
        <v>180</v>
      </c>
      <c r="B43" s="155">
        <v>11.27990511422515</v>
      </c>
      <c r="C43" s="155">
        <v>14.447550135095423</v>
      </c>
      <c r="D43" s="155">
        <v>14.543135603098197</v>
      </c>
      <c r="E43" s="155">
        <v>16.752453217728135</v>
      </c>
      <c r="F43" s="155">
        <v>16.674203844087966</v>
      </c>
      <c r="G43" s="155">
        <v>13.481554167801679</v>
      </c>
      <c r="H43" s="155">
        <v>13.684492612311391</v>
      </c>
      <c r="I43" s="155">
        <v>16.384106282127949</v>
      </c>
      <c r="J43" s="155">
        <v>15.160663715617169</v>
      </c>
      <c r="K43" s="155">
        <v>8.5831690025828067</v>
      </c>
      <c r="L43" s="155">
        <v>15.93139842789834</v>
      </c>
      <c r="M43" s="155">
        <v>16.468949972281699</v>
      </c>
      <c r="N43" s="155">
        <v>12.299355452715044</v>
      </c>
      <c r="O43" s="155">
        <v>14.224184950528223</v>
      </c>
      <c r="P43" s="155">
        <v>11.912553320120836</v>
      </c>
      <c r="Q43" s="155">
        <v>14.72046158295309</v>
      </c>
    </row>
    <row r="44" spans="1:17" x14ac:dyDescent="0.25">
      <c r="A44" s="152" t="s">
        <v>193</v>
      </c>
      <c r="B44" s="151">
        <v>1.463788206077149</v>
      </c>
      <c r="C44" s="151">
        <v>5.7239168329129999</v>
      </c>
      <c r="D44" s="151">
        <v>5.0638765455028167</v>
      </c>
      <c r="E44" s="151">
        <v>4.9529959865077657</v>
      </c>
      <c r="F44" s="151">
        <v>4.269445166172793</v>
      </c>
      <c r="G44" s="151">
        <v>2.373226508672746</v>
      </c>
      <c r="H44" s="151">
        <v>1.7529187635700081</v>
      </c>
      <c r="I44" s="151">
        <v>4.2333696095311826</v>
      </c>
      <c r="J44" s="151">
        <v>3.2411443154994797</v>
      </c>
      <c r="K44" s="151">
        <v>4.6593715744762347</v>
      </c>
      <c r="L44" s="151">
        <v>6.0776936067904836</v>
      </c>
      <c r="M44" s="151">
        <v>6.5632402132990082</v>
      </c>
      <c r="N44" s="151">
        <v>4.7379714695231119</v>
      </c>
      <c r="O44" s="151">
        <v>4.5245521153450898</v>
      </c>
      <c r="P44" s="151">
        <v>1.6665033524694297</v>
      </c>
      <c r="Q44" s="151">
        <v>0.98820173978675074</v>
      </c>
    </row>
    <row r="45" spans="1:17" x14ac:dyDescent="0.25">
      <c r="A45" s="152" t="s">
        <v>187</v>
      </c>
      <c r="B45" s="151">
        <v>2.4182488161806113</v>
      </c>
      <c r="C45" s="151">
        <v>3.6444325312155392</v>
      </c>
      <c r="D45" s="151">
        <v>3.5853724581235227</v>
      </c>
      <c r="E45" s="151">
        <v>4.0408501673112438</v>
      </c>
      <c r="F45" s="151">
        <v>3.9291977903208335</v>
      </c>
      <c r="G45" s="151">
        <v>2.9687612956643363</v>
      </c>
      <c r="H45" s="151">
        <v>2.8647619509432829</v>
      </c>
      <c r="I45" s="151">
        <v>3.8764135650798659</v>
      </c>
      <c r="J45" s="151">
        <v>3.4547819700582494</v>
      </c>
      <c r="K45" s="151">
        <v>2.4459112977840336</v>
      </c>
      <c r="L45" s="151">
        <v>4.0125732989974896</v>
      </c>
      <c r="M45" s="151">
        <v>4.183348636083478</v>
      </c>
      <c r="N45" s="151">
        <v>3.033256747879213</v>
      </c>
      <c r="O45" s="151">
        <v>3.4242402508255623</v>
      </c>
      <c r="P45" s="151">
        <v>2.6999752027501853</v>
      </c>
      <c r="Q45" s="151">
        <v>3.1882963484393088</v>
      </c>
    </row>
    <row r="46" spans="1:17" x14ac:dyDescent="0.25">
      <c r="A46" s="150" t="s">
        <v>33</v>
      </c>
      <c r="B46" s="87">
        <v>0.16934135075608303</v>
      </c>
      <c r="C46" s="87">
        <v>0.16474068442426848</v>
      </c>
      <c r="D46" s="87">
        <v>0.17793394160209175</v>
      </c>
      <c r="E46" s="87">
        <v>0.18601874802457541</v>
      </c>
      <c r="F46" s="87">
        <v>0.19041267239971038</v>
      </c>
      <c r="G46" s="87">
        <v>0.19134902617621918</v>
      </c>
      <c r="H46" s="87">
        <v>0.23139194311088929</v>
      </c>
      <c r="I46" s="87">
        <v>0.17736695639536482</v>
      </c>
      <c r="J46" s="87">
        <v>0.19008557224689859</v>
      </c>
      <c r="K46" s="87">
        <v>1.3828584576214165E-2</v>
      </c>
      <c r="L46" s="87">
        <v>0.17297971901366438</v>
      </c>
      <c r="M46" s="87">
        <v>0.17666869228426485</v>
      </c>
      <c r="N46" s="87">
        <v>0.16991257423811845</v>
      </c>
      <c r="O46" s="87">
        <v>0.17405104060246934</v>
      </c>
      <c r="P46" s="87">
        <v>6.6448152227974511E-2</v>
      </c>
      <c r="Q46" s="87">
        <v>6.9426548891438067E-2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2.2141961997712582E-16</v>
      </c>
      <c r="Q48" s="87">
        <v>0</v>
      </c>
    </row>
    <row r="49" spans="1:17" x14ac:dyDescent="0.25">
      <c r="A49" s="150" t="s">
        <v>125</v>
      </c>
      <c r="B49" s="87">
        <v>3.6309311020352508E-2</v>
      </c>
      <c r="C49" s="87">
        <v>0</v>
      </c>
      <c r="D49" s="87">
        <v>0</v>
      </c>
      <c r="E49" s="87">
        <v>3.8817011725217565E-2</v>
      </c>
      <c r="F49" s="87">
        <v>5.5164614468636852E-2</v>
      </c>
      <c r="G49" s="87">
        <v>0.12106304292392789</v>
      </c>
      <c r="H49" s="87">
        <v>1.5420751068368044E-2</v>
      </c>
      <c r="I49" s="87">
        <v>0</v>
      </c>
      <c r="J49" s="87">
        <v>3.6535554838351136E-3</v>
      </c>
      <c r="K49" s="87">
        <v>0</v>
      </c>
      <c r="L49" s="87">
        <v>5.4911129399447534E-3</v>
      </c>
      <c r="M49" s="87">
        <v>1.1818074374792209E-2</v>
      </c>
      <c r="N49" s="87">
        <v>1.0206520415518339E-2</v>
      </c>
      <c r="O49" s="87">
        <v>1.4359221079212836E-2</v>
      </c>
      <c r="P49" s="87">
        <v>3.5983345810501222E-2</v>
      </c>
      <c r="Q49" s="87">
        <v>2.9778906053890442E-2</v>
      </c>
    </row>
    <row r="50" spans="1:17" x14ac:dyDescent="0.25">
      <c r="A50" s="150" t="s">
        <v>29</v>
      </c>
      <c r="B50" s="87">
        <v>0.74081967366514334</v>
      </c>
      <c r="C50" s="87">
        <v>2.1014415919563874</v>
      </c>
      <c r="D50" s="87">
        <v>1.6920462868353141</v>
      </c>
      <c r="E50" s="87">
        <v>1.5840594906443286</v>
      </c>
      <c r="F50" s="87">
        <v>1.3836939969637285</v>
      </c>
      <c r="G50" s="87">
        <v>0.14385169402094267</v>
      </c>
      <c r="H50" s="87">
        <v>0.10426555334708265</v>
      </c>
      <c r="I50" s="87">
        <v>1.1541919968716172</v>
      </c>
      <c r="J50" s="87">
        <v>0.46575836904863266</v>
      </c>
      <c r="K50" s="87">
        <v>0</v>
      </c>
      <c r="L50" s="87">
        <v>0.69938442542469303</v>
      </c>
      <c r="M50" s="87">
        <v>0.35380200037443821</v>
      </c>
      <c r="N50" s="87">
        <v>0.1186507276233435</v>
      </c>
      <c r="O50" s="87">
        <v>0.10660017331608973</v>
      </c>
      <c r="P50" s="87">
        <v>7.2938627049411675E-2</v>
      </c>
      <c r="Q50" s="87">
        <v>6.0198933687892531E-2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0.19812067876402306</v>
      </c>
      <c r="C52" s="87">
        <v>0</v>
      </c>
      <c r="D52" s="87">
        <v>0</v>
      </c>
      <c r="E52" s="87">
        <v>0.10804645429704296</v>
      </c>
      <c r="F52" s="87">
        <v>0.13629665546073788</v>
      </c>
      <c r="G52" s="87">
        <v>0.35593939448891021</v>
      </c>
      <c r="H52" s="87">
        <v>0.31681763312026412</v>
      </c>
      <c r="I52" s="87">
        <v>0</v>
      </c>
      <c r="J52" s="87">
        <v>0.29378779857082193</v>
      </c>
      <c r="K52" s="87">
        <v>0</v>
      </c>
      <c r="L52" s="87">
        <v>0.42940092216446502</v>
      </c>
      <c r="M52" s="87">
        <v>1.1015010268840726</v>
      </c>
      <c r="N52" s="87">
        <v>0.90711052939317938</v>
      </c>
      <c r="O52" s="87">
        <v>1.2200951649855369</v>
      </c>
      <c r="P52" s="87">
        <v>1.8033872831153701</v>
      </c>
      <c r="Q52" s="87">
        <v>2.4073534619484178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0.42956555755615611</v>
      </c>
      <c r="C54" s="87">
        <v>0.46678326080807331</v>
      </c>
      <c r="D54" s="87">
        <v>0.46982387920579072</v>
      </c>
      <c r="E54" s="87">
        <v>0.47378640677952433</v>
      </c>
      <c r="F54" s="87">
        <v>0.48129724746582525</v>
      </c>
      <c r="G54" s="87">
        <v>0.45983089513384812</v>
      </c>
      <c r="H54" s="87">
        <v>0.45004021191594745</v>
      </c>
      <c r="I54" s="87">
        <v>0.51946264137328413</v>
      </c>
      <c r="J54" s="87">
        <v>0.51382616010748094</v>
      </c>
      <c r="K54" s="87">
        <v>0.58826583659298137</v>
      </c>
      <c r="L54" s="87">
        <v>0.65760615064614925</v>
      </c>
      <c r="M54" s="87">
        <v>0.66793416115653059</v>
      </c>
      <c r="N54" s="87">
        <v>2.8437939107837984E-2</v>
      </c>
      <c r="O54" s="87">
        <v>3.7399310805645403E-2</v>
      </c>
      <c r="P54" s="87">
        <v>2.6563031471124376E-2</v>
      </c>
      <c r="Q54" s="87">
        <v>3.0781731725894046E-2</v>
      </c>
    </row>
    <row r="55" spans="1:17" x14ac:dyDescent="0.25">
      <c r="A55" s="150" t="s">
        <v>22</v>
      </c>
      <c r="B55" s="87">
        <v>0.844092244418853</v>
      </c>
      <c r="C55" s="87">
        <v>0.91146699402681008</v>
      </c>
      <c r="D55" s="87">
        <v>1.2455683504803261</v>
      </c>
      <c r="E55" s="87">
        <v>1.6501220558405549</v>
      </c>
      <c r="F55" s="87">
        <v>1.6823326035621946</v>
      </c>
      <c r="G55" s="87">
        <v>1.6967272429204883</v>
      </c>
      <c r="H55" s="87">
        <v>1.7468258583807312</v>
      </c>
      <c r="I55" s="87">
        <v>2.0253919704395997</v>
      </c>
      <c r="J55" s="87">
        <v>1.9876705146005804</v>
      </c>
      <c r="K55" s="87">
        <v>1.843816876614838</v>
      </c>
      <c r="L55" s="87">
        <v>2.0477109688085733</v>
      </c>
      <c r="M55" s="87">
        <v>1.8716246810093793</v>
      </c>
      <c r="N55" s="87">
        <v>1.7989384571012152</v>
      </c>
      <c r="O55" s="87">
        <v>1.8717353400366079</v>
      </c>
      <c r="P55" s="87">
        <v>0.69465476307580332</v>
      </c>
      <c r="Q55" s="87">
        <v>0.59075676613177563</v>
      </c>
    </row>
    <row r="56" spans="1:17" x14ac:dyDescent="0.25">
      <c r="A56" s="152" t="s">
        <v>186</v>
      </c>
      <c r="B56" s="151">
        <v>7.3978680919673891</v>
      </c>
      <c r="C56" s="151">
        <v>5.0792007709668843</v>
      </c>
      <c r="D56" s="151">
        <v>5.8938865994718581</v>
      </c>
      <c r="E56" s="151">
        <v>7.7586070639091238</v>
      </c>
      <c r="F56" s="151">
        <v>8.4755608875943391</v>
      </c>
      <c r="G56" s="151">
        <v>8.1395663634645974</v>
      </c>
      <c r="H56" s="151">
        <v>9.0668118977981003</v>
      </c>
      <c r="I56" s="151">
        <v>8.2743231075168993</v>
      </c>
      <c r="J56" s="151">
        <v>8.46473743005944</v>
      </c>
      <c r="K56" s="151">
        <v>1.4778861303225375</v>
      </c>
      <c r="L56" s="151">
        <v>5.8411315221103655</v>
      </c>
      <c r="M56" s="151">
        <v>5.7223611228992137</v>
      </c>
      <c r="N56" s="151">
        <v>4.5281272353127191</v>
      </c>
      <c r="O56" s="151">
        <v>6.2753925843575713</v>
      </c>
      <c r="P56" s="151">
        <v>7.5460747649012205</v>
      </c>
      <c r="Q56" s="151">
        <v>10.543963494727031</v>
      </c>
    </row>
    <row r="57" spans="1:17" x14ac:dyDescent="0.25">
      <c r="A57" s="243" t="s">
        <v>179</v>
      </c>
      <c r="B57" s="242">
        <v>7.1212819796596483</v>
      </c>
      <c r="C57" s="242">
        <v>10.342817094938892</v>
      </c>
      <c r="D57" s="242">
        <v>10.177961650898125</v>
      </c>
      <c r="E57" s="242">
        <v>11.418421374537129</v>
      </c>
      <c r="F57" s="242">
        <v>11.154665623659319</v>
      </c>
      <c r="G57" s="242">
        <v>8.7166589724374592</v>
      </c>
      <c r="H57" s="242">
        <v>8.6803338532594019</v>
      </c>
      <c r="I57" s="242">
        <v>10.965276793396649</v>
      </c>
      <c r="J57" s="242">
        <v>9.9583441016404048</v>
      </c>
      <c r="K57" s="242">
        <v>6.4693879548845841</v>
      </c>
      <c r="L57" s="242">
        <v>11.310881562819063</v>
      </c>
      <c r="M57" s="242">
        <v>11.784842932501531</v>
      </c>
      <c r="N57" s="242">
        <v>8.7989310561263494</v>
      </c>
      <c r="O57" s="242">
        <v>9.8346841170144401</v>
      </c>
      <c r="P57" s="242">
        <v>7.4643295034340298</v>
      </c>
      <c r="Q57" s="242">
        <v>8.8807195765730942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72.913870235965433</v>
      </c>
      <c r="C60" s="96">
        <v>83.266423407901883</v>
      </c>
      <c r="D60" s="96">
        <v>81.54331263083111</v>
      </c>
      <c r="E60" s="96">
        <v>77.878795009256436</v>
      </c>
      <c r="F60" s="96">
        <v>79.102551076542341</v>
      </c>
      <c r="G60" s="96">
        <v>86.503565851232594</v>
      </c>
      <c r="H60" s="96">
        <v>85.720705038803615</v>
      </c>
      <c r="I60" s="96">
        <v>91.755211040498722</v>
      </c>
      <c r="J60" s="96">
        <v>83.669095837971867</v>
      </c>
      <c r="K60" s="96">
        <v>150.17194306052349</v>
      </c>
      <c r="L60" s="96">
        <v>112.00873661321027</v>
      </c>
      <c r="M60" s="96">
        <v>106.4829011875872</v>
      </c>
      <c r="N60" s="96">
        <v>115.52222891063448</v>
      </c>
      <c r="O60" s="96">
        <v>96.892571551421909</v>
      </c>
      <c r="P60" s="96">
        <v>76.951261496305776</v>
      </c>
      <c r="Q60" s="96">
        <v>62.12813164690251</v>
      </c>
    </row>
    <row r="61" spans="1:17" x14ac:dyDescent="0.25">
      <c r="A61" s="132" t="s">
        <v>83</v>
      </c>
      <c r="B61" s="160">
        <v>0.59780051826996583</v>
      </c>
      <c r="C61" s="160">
        <v>0.74491673695431537</v>
      </c>
      <c r="D61" s="160">
        <v>0.7114040946033362</v>
      </c>
      <c r="E61" s="160">
        <v>0.66590146113122717</v>
      </c>
      <c r="F61" s="160">
        <v>0.6700740295307317</v>
      </c>
      <c r="G61" s="160">
        <v>0.71397679449670759</v>
      </c>
      <c r="H61" s="160">
        <v>0.69681082858243659</v>
      </c>
      <c r="I61" s="160">
        <v>0.77506136572139617</v>
      </c>
      <c r="J61" s="160">
        <v>0.69434100248070862</v>
      </c>
      <c r="K61" s="160">
        <v>1.3477774383462113</v>
      </c>
      <c r="L61" s="160">
        <v>0.96316564149389428</v>
      </c>
      <c r="M61" s="160">
        <v>0.92018450462345847</v>
      </c>
      <c r="N61" s="160">
        <v>0.99199413471341935</v>
      </c>
      <c r="O61" s="160">
        <v>0.82061469387782471</v>
      </c>
      <c r="P61" s="160">
        <v>0.62998599678714617</v>
      </c>
      <c r="Q61" s="160">
        <v>0.49964402595539231</v>
      </c>
    </row>
    <row r="62" spans="1:17" x14ac:dyDescent="0.25">
      <c r="A62" s="76" t="s">
        <v>82</v>
      </c>
      <c r="B62" s="159">
        <v>1.0443792695745193</v>
      </c>
      <c r="C62" s="159">
        <v>1.3013966596844759</v>
      </c>
      <c r="D62" s="159">
        <v>1.2428488534006716</v>
      </c>
      <c r="E62" s="159">
        <v>1.1633540961079769</v>
      </c>
      <c r="F62" s="159">
        <v>1.1706437250128423</v>
      </c>
      <c r="G62" s="159">
        <v>1.2473434537788202</v>
      </c>
      <c r="H62" s="159">
        <v>1.2173538863643081</v>
      </c>
      <c r="I62" s="159">
        <v>1.3540604236177509</v>
      </c>
      <c r="J62" s="159">
        <v>1.2130390102454924</v>
      </c>
      <c r="K62" s="159">
        <v>2.3546162533993775</v>
      </c>
      <c r="L62" s="159">
        <v>1.6826854417151895</v>
      </c>
      <c r="M62" s="159">
        <v>1.6075958307858849</v>
      </c>
      <c r="N62" s="159">
        <v>1.7330498689302636</v>
      </c>
      <c r="O62" s="159">
        <v>1.4336437463695966</v>
      </c>
      <c r="P62" s="159">
        <v>1.1006084723225489</v>
      </c>
      <c r="Q62" s="159">
        <v>0.87289630391205608</v>
      </c>
    </row>
    <row r="63" spans="1:17" x14ac:dyDescent="0.25">
      <c r="A63" s="76" t="s">
        <v>81</v>
      </c>
      <c r="B63" s="159">
        <v>1.023502091157918</v>
      </c>
      <c r="C63" s="159">
        <v>1.2753816945788681</v>
      </c>
      <c r="D63" s="159">
        <v>1.2180042610066801</v>
      </c>
      <c r="E63" s="159">
        <v>1.1400986067147176</v>
      </c>
      <c r="F63" s="159">
        <v>1.1472425156807917</v>
      </c>
      <c r="G63" s="159">
        <v>1.2224090141648198</v>
      </c>
      <c r="H63" s="159">
        <v>1.1930189392601549</v>
      </c>
      <c r="I63" s="159">
        <v>1.3269927080145461</v>
      </c>
      <c r="J63" s="159">
        <v>1.1887903176670678</v>
      </c>
      <c r="K63" s="159">
        <v>2.3075473914859512</v>
      </c>
      <c r="L63" s="159">
        <v>1.649048500415103</v>
      </c>
      <c r="M63" s="159">
        <v>1.5754599334554313</v>
      </c>
      <c r="N63" s="159">
        <v>1.698406140954636</v>
      </c>
      <c r="O63" s="159">
        <v>1.404985157339008</v>
      </c>
      <c r="P63" s="159">
        <v>1.0786072701607503</v>
      </c>
      <c r="Q63" s="159">
        <v>0.85544707602438652</v>
      </c>
    </row>
    <row r="64" spans="1:17" x14ac:dyDescent="0.25">
      <c r="A64" s="76" t="s">
        <v>80</v>
      </c>
      <c r="B64" s="159">
        <v>5.9772253691234871</v>
      </c>
      <c r="C64" s="159">
        <v>7.4481956470925361</v>
      </c>
      <c r="D64" s="159">
        <v>7.1131129398604687</v>
      </c>
      <c r="E64" s="159">
        <v>6.6581459620155385</v>
      </c>
      <c r="F64" s="159">
        <v>6.6998662030151621</v>
      </c>
      <c r="G64" s="159">
        <v>7.1388365827811908</v>
      </c>
      <c r="H64" s="159">
        <v>6.9671993161471173</v>
      </c>
      <c r="I64" s="159">
        <v>7.7496026119624393</v>
      </c>
      <c r="J64" s="159">
        <v>6.9425042769469254</v>
      </c>
      <c r="K64" s="159">
        <v>13.476016246572041</v>
      </c>
      <c r="L64" s="159">
        <v>9.630399993071812</v>
      </c>
      <c r="M64" s="159">
        <v>9.2006446920238467</v>
      </c>
      <c r="N64" s="159">
        <v>9.9186473193271105</v>
      </c>
      <c r="O64" s="159">
        <v>8.2050764705208046</v>
      </c>
      <c r="P64" s="159">
        <v>6.2990381692646062</v>
      </c>
      <c r="Q64" s="159">
        <v>4.9957884882978192</v>
      </c>
    </row>
    <row r="65" spans="1:17" x14ac:dyDescent="0.25">
      <c r="A65" s="129" t="s">
        <v>79</v>
      </c>
      <c r="B65" s="158">
        <v>2.640159676376185</v>
      </c>
      <c r="C65" s="158">
        <v>3.2898919807833806</v>
      </c>
      <c r="D65" s="158">
        <v>3.1418848709201619</v>
      </c>
      <c r="E65" s="158">
        <v>2.9409244930174196</v>
      </c>
      <c r="F65" s="158">
        <v>2.9593524576956285</v>
      </c>
      <c r="G65" s="158">
        <v>3.1532470867602438</v>
      </c>
      <c r="H65" s="158">
        <v>3.1139766119523959</v>
      </c>
      <c r="I65" s="158">
        <v>3.4736877258273555</v>
      </c>
      <c r="J65" s="158">
        <v>3.1995359934930305</v>
      </c>
      <c r="K65" s="158">
        <v>6.0380824513747378</v>
      </c>
      <c r="L65" s="158">
        <v>4.3635206069543244</v>
      </c>
      <c r="M65" s="158">
        <v>4.2015267321932219</v>
      </c>
      <c r="N65" s="158">
        <v>4.506940784501472</v>
      </c>
      <c r="O65" s="158">
        <v>3.7453072999971075</v>
      </c>
      <c r="P65" s="158">
        <v>2.8850511069543452</v>
      </c>
      <c r="Q65" s="158">
        <v>2.3259586363990969</v>
      </c>
    </row>
    <row r="66" spans="1:17" x14ac:dyDescent="0.25">
      <c r="A66" s="92" t="s">
        <v>125</v>
      </c>
      <c r="B66" s="91">
        <v>0.43139886170423708</v>
      </c>
      <c r="C66" s="91">
        <v>0.53756432549863109</v>
      </c>
      <c r="D66" s="91">
        <v>0.51338014478772609</v>
      </c>
      <c r="E66" s="91">
        <v>0.48054346485104488</v>
      </c>
      <c r="F66" s="91">
        <v>0.48355457173857108</v>
      </c>
      <c r="G66" s="91">
        <v>0.51523671695785211</v>
      </c>
      <c r="H66" s="91">
        <v>0.40727572075830015</v>
      </c>
      <c r="I66" s="91">
        <v>0.42681223257007062</v>
      </c>
      <c r="J66" s="91">
        <v>0.15319115576686923</v>
      </c>
      <c r="K66" s="91">
        <v>0.74851869135600502</v>
      </c>
      <c r="L66" s="91">
        <v>0.40804114359641919</v>
      </c>
      <c r="M66" s="91">
        <v>0.30423588569564514</v>
      </c>
      <c r="N66" s="91">
        <v>0.38673574257127041</v>
      </c>
      <c r="O66" s="91">
        <v>0.27546771333068876</v>
      </c>
      <c r="P66" s="91">
        <v>0.18590237394386441</v>
      </c>
      <c r="Q66" s="91">
        <v>4.8538178701298444E-2</v>
      </c>
    </row>
    <row r="67" spans="1:17" x14ac:dyDescent="0.25">
      <c r="A67" s="92" t="s">
        <v>26</v>
      </c>
      <c r="B67" s="91">
        <v>0.71790240320180887</v>
      </c>
      <c r="C67" s="91">
        <v>0.89457519573987376</v>
      </c>
      <c r="D67" s="91">
        <v>0.85432965270983952</v>
      </c>
      <c r="E67" s="91">
        <v>0.79968525391243694</v>
      </c>
      <c r="F67" s="91">
        <v>0.80469611755336723</v>
      </c>
      <c r="G67" s="91">
        <v>0.85741922419685246</v>
      </c>
      <c r="H67" s="91">
        <v>0.83680450773792425</v>
      </c>
      <c r="I67" s="91">
        <v>0.93077607006855856</v>
      </c>
      <c r="J67" s="91">
        <v>0.83383847803448374</v>
      </c>
      <c r="K67" s="91">
        <v>1.6185544046868303</v>
      </c>
      <c r="L67" s="91">
        <v>1.1566716782229636</v>
      </c>
      <c r="M67" s="91">
        <v>1.1050553605574487</v>
      </c>
      <c r="N67" s="91">
        <v>1.1912919970926734</v>
      </c>
      <c r="O67" s="91">
        <v>0.98548134843128532</v>
      </c>
      <c r="P67" s="91">
        <v>0.75655414683453914</v>
      </c>
      <c r="Q67" s="91">
        <v>0.60002565407080621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1.4908584114701393</v>
      </c>
      <c r="C69" s="157">
        <v>1.8577524595448758</v>
      </c>
      <c r="D69" s="157">
        <v>1.7741750734225965</v>
      </c>
      <c r="E69" s="157">
        <v>1.6606957742539379</v>
      </c>
      <c r="F69" s="157">
        <v>1.6711017684036902</v>
      </c>
      <c r="G69" s="157">
        <v>1.7805911456055394</v>
      </c>
      <c r="H69" s="157">
        <v>1.8698963834561715</v>
      </c>
      <c r="I69" s="157">
        <v>2.1160994231887265</v>
      </c>
      <c r="J69" s="157">
        <v>2.2125063596916776</v>
      </c>
      <c r="K69" s="157">
        <v>3.6710093553319019</v>
      </c>
      <c r="L69" s="157">
        <v>2.7988077851349411</v>
      </c>
      <c r="M69" s="157">
        <v>2.7922354859401284</v>
      </c>
      <c r="N69" s="157">
        <v>2.9289130448375285</v>
      </c>
      <c r="O69" s="157">
        <v>2.4843582382351332</v>
      </c>
      <c r="P69" s="157">
        <v>1.9425945861759417</v>
      </c>
      <c r="Q69" s="157">
        <v>1.6773948036269926</v>
      </c>
    </row>
    <row r="70" spans="1:17" x14ac:dyDescent="0.25">
      <c r="A70" s="156" t="s">
        <v>183</v>
      </c>
      <c r="B70" s="204">
        <v>4.3788849491665331</v>
      </c>
      <c r="C70" s="204">
        <v>4.8729228469773291</v>
      </c>
      <c r="D70" s="204">
        <v>4.9590872893544322</v>
      </c>
      <c r="E70" s="204">
        <v>4.9089402253902481</v>
      </c>
      <c r="F70" s="204">
        <v>5.0193720131953912</v>
      </c>
      <c r="G70" s="204">
        <v>5.7504858399114012</v>
      </c>
      <c r="H70" s="204">
        <v>5.6493674812111374</v>
      </c>
      <c r="I70" s="204">
        <v>6.0135481914197761</v>
      </c>
      <c r="J70" s="204">
        <v>5.6293434593518139</v>
      </c>
      <c r="K70" s="204">
        <v>10.927054689424001</v>
      </c>
      <c r="L70" s="204">
        <v>7.3722149889900148</v>
      </c>
      <c r="M70" s="204">
        <v>7.0967998120526747</v>
      </c>
      <c r="N70" s="204">
        <v>7.8510472926959372</v>
      </c>
      <c r="O70" s="204">
        <v>6.5407925115071279</v>
      </c>
      <c r="P70" s="204">
        <v>4.7568346250406401</v>
      </c>
      <c r="Q70" s="204">
        <v>3.7741794869154415</v>
      </c>
    </row>
    <row r="71" spans="1:17" x14ac:dyDescent="0.25">
      <c r="A71" s="152" t="s">
        <v>192</v>
      </c>
      <c r="B71" s="151">
        <v>3.9831443647231652</v>
      </c>
      <c r="C71" s="151">
        <v>4.3797921523150363</v>
      </c>
      <c r="D71" s="151">
        <v>4.4881417756427995</v>
      </c>
      <c r="E71" s="151">
        <v>4.4681171993875211</v>
      </c>
      <c r="F71" s="151">
        <v>4.5757867703551334</v>
      </c>
      <c r="G71" s="151">
        <v>5.2778372133246805</v>
      </c>
      <c r="H71" s="151">
        <v>5.1880826276152936</v>
      </c>
      <c r="I71" s="151">
        <v>5.5004619218766901</v>
      </c>
      <c r="J71" s="151">
        <v>5.1696936167589707</v>
      </c>
      <c r="K71" s="151">
        <v>10.034833597521491</v>
      </c>
      <c r="L71" s="151">
        <v>6.7346047457208167</v>
      </c>
      <c r="M71" s="151">
        <v>6.4876428399087214</v>
      </c>
      <c r="N71" s="151">
        <v>7.1943527488839223</v>
      </c>
      <c r="O71" s="151">
        <v>5.9975501946589365</v>
      </c>
      <c r="P71" s="151">
        <v>4.3397874346481178</v>
      </c>
      <c r="Q71" s="151">
        <v>3.4434179489069887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5.2241460717595576E-16</v>
      </c>
      <c r="Q74" s="87">
        <v>0</v>
      </c>
    </row>
    <row r="75" spans="1:17" x14ac:dyDescent="0.25">
      <c r="A75" s="150" t="s">
        <v>125</v>
      </c>
      <c r="B75" s="87">
        <v>0.32824211852048496</v>
      </c>
      <c r="C75" s="87">
        <v>4.1580511137592306E-2</v>
      </c>
      <c r="D75" s="87">
        <v>6.100751339130156E-2</v>
      </c>
      <c r="E75" s="87">
        <v>0.3106000241791867</v>
      </c>
      <c r="F75" s="87">
        <v>0.35641262159910841</v>
      </c>
      <c r="G75" s="87">
        <v>0.48461370579456775</v>
      </c>
      <c r="H75" s="87">
        <v>6.2194722251284779E-2</v>
      </c>
      <c r="I75" s="87">
        <v>2.7915964413591844E-3</v>
      </c>
      <c r="J75" s="87">
        <v>1.7504798381162624E-2</v>
      </c>
      <c r="K75" s="87">
        <v>0</v>
      </c>
      <c r="L75" s="87">
        <v>4.066425480353604E-2</v>
      </c>
      <c r="M75" s="87">
        <v>4.1706439019192861E-2</v>
      </c>
      <c r="N75" s="87">
        <v>4.1619147981963006E-2</v>
      </c>
      <c r="O75" s="87">
        <v>3.1619878793788858E-2</v>
      </c>
      <c r="P75" s="87">
        <v>8.4898643888971823E-2</v>
      </c>
      <c r="Q75" s="87">
        <v>4.2074538482631992E-2</v>
      </c>
    </row>
    <row r="76" spans="1:17" x14ac:dyDescent="0.25">
      <c r="A76" s="150" t="s">
        <v>29</v>
      </c>
      <c r="B76" s="87">
        <v>0.87535595610967953</v>
      </c>
      <c r="C76" s="87">
        <v>4.0805724823007905</v>
      </c>
      <c r="D76" s="87">
        <v>3.3774320774326787</v>
      </c>
      <c r="E76" s="87">
        <v>1.6857343511106886</v>
      </c>
      <c r="F76" s="87">
        <v>1.4792619051083642</v>
      </c>
      <c r="G76" s="87">
        <v>0.16442304768749066</v>
      </c>
      <c r="H76" s="87">
        <v>0.10912903412770568</v>
      </c>
      <c r="I76" s="87">
        <v>2.498015904816894</v>
      </c>
      <c r="J76" s="87">
        <v>0.44437704385148885</v>
      </c>
      <c r="K76" s="87">
        <v>0.58264845317794978</v>
      </c>
      <c r="L76" s="87">
        <v>0.82231810734310107</v>
      </c>
      <c r="M76" s="87">
        <v>0.4124843499745785</v>
      </c>
      <c r="N76" s="87">
        <v>0.15013053354173989</v>
      </c>
      <c r="O76" s="87">
        <v>0.13385874278939305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1.7910433850911449</v>
      </c>
      <c r="C78" s="87">
        <v>0.25763915887665323</v>
      </c>
      <c r="D78" s="87">
        <v>0.15627730201314519</v>
      </c>
      <c r="E78" s="87">
        <v>0.86454958343264265</v>
      </c>
      <c r="F78" s="87">
        <v>0.88059798397703326</v>
      </c>
      <c r="G78" s="87">
        <v>1.4248205301591066</v>
      </c>
      <c r="H78" s="87">
        <v>1.2777837220032191</v>
      </c>
      <c r="I78" s="87">
        <v>0.1076183522580088</v>
      </c>
      <c r="J78" s="87">
        <v>1.4075867202732655</v>
      </c>
      <c r="K78" s="87">
        <v>0</v>
      </c>
      <c r="L78" s="87">
        <v>3.1799142910990246</v>
      </c>
      <c r="M78" s="87">
        <v>3.887239490158183</v>
      </c>
      <c r="N78" s="87">
        <v>3.6989263550984801</v>
      </c>
      <c r="O78" s="87">
        <v>2.6867238146768333</v>
      </c>
      <c r="P78" s="87">
        <v>4.2548887907591455</v>
      </c>
      <c r="Q78" s="87">
        <v>3.4013434104243565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0.98850290500185567</v>
      </c>
      <c r="C81" s="87">
        <v>0</v>
      </c>
      <c r="D81" s="87">
        <v>0.89342488280567367</v>
      </c>
      <c r="E81" s="87">
        <v>1.6072332406650032</v>
      </c>
      <c r="F81" s="87">
        <v>1.8595142596706276</v>
      </c>
      <c r="G81" s="87">
        <v>3.2039799296835159</v>
      </c>
      <c r="H81" s="87">
        <v>3.738975149233084</v>
      </c>
      <c r="I81" s="87">
        <v>2.8920360683604276</v>
      </c>
      <c r="J81" s="87">
        <v>3.3002250542530538</v>
      </c>
      <c r="K81" s="87">
        <v>9.4521851443435416</v>
      </c>
      <c r="L81" s="87">
        <v>2.6917080924751549</v>
      </c>
      <c r="M81" s="87">
        <v>2.146212560756767</v>
      </c>
      <c r="N81" s="87">
        <v>3.3036767122617388</v>
      </c>
      <c r="O81" s="87">
        <v>3.1453477583989211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0.39574058444336768</v>
      </c>
      <c r="C82" s="151">
        <v>0.4931306946622932</v>
      </c>
      <c r="D82" s="151">
        <v>0.47094551371163279</v>
      </c>
      <c r="E82" s="151">
        <v>0.44082302600272671</v>
      </c>
      <c r="F82" s="151">
        <v>0.44358524284025763</v>
      </c>
      <c r="G82" s="151">
        <v>0.47264862658672108</v>
      </c>
      <c r="H82" s="151">
        <v>0.46128485359584415</v>
      </c>
      <c r="I82" s="151">
        <v>0.51308626954308623</v>
      </c>
      <c r="J82" s="151">
        <v>0.45964984259284331</v>
      </c>
      <c r="K82" s="151">
        <v>0.89222109190250976</v>
      </c>
      <c r="L82" s="151">
        <v>0.63761024326919769</v>
      </c>
      <c r="M82" s="151">
        <v>0.60915697214395359</v>
      </c>
      <c r="N82" s="151">
        <v>0.65669454381201475</v>
      </c>
      <c r="O82" s="151">
        <v>0.54324231684819135</v>
      </c>
      <c r="P82" s="151">
        <v>0.41704719039252258</v>
      </c>
      <c r="Q82" s="151">
        <v>0.33076153800845298</v>
      </c>
    </row>
    <row r="83" spans="1:17" x14ac:dyDescent="0.25">
      <c r="A83" s="156" t="s">
        <v>181</v>
      </c>
      <c r="B83" s="204">
        <v>34.498168103166194</v>
      </c>
      <c r="C83" s="204">
        <v>37.770687893942792</v>
      </c>
      <c r="D83" s="204">
        <v>37.595600882732739</v>
      </c>
      <c r="E83" s="204">
        <v>36.033439228417052</v>
      </c>
      <c r="F83" s="204">
        <v>36.723712566672958</v>
      </c>
      <c r="G83" s="204">
        <v>40.39502934408354</v>
      </c>
      <c r="H83" s="204">
        <v>40.29147480129339</v>
      </c>
      <c r="I83" s="204">
        <v>42.77570497491422</v>
      </c>
      <c r="J83" s="204">
        <v>38.909896780040427</v>
      </c>
      <c r="K83" s="204">
        <v>65.856782304693112</v>
      </c>
      <c r="L83" s="204">
        <v>51.36687641625943</v>
      </c>
      <c r="M83" s="204">
        <v>48.557216533585368</v>
      </c>
      <c r="N83" s="204">
        <v>52.799975259674554</v>
      </c>
      <c r="O83" s="204">
        <v>44.597712341439887</v>
      </c>
      <c r="P83" s="204">
        <v>36.259202582930563</v>
      </c>
      <c r="Q83" s="204">
        <v>29.514199060299845</v>
      </c>
    </row>
    <row r="84" spans="1:17" x14ac:dyDescent="0.25">
      <c r="A84" s="152" t="s">
        <v>190</v>
      </c>
      <c r="B84" s="151">
        <v>6.8371608003873492</v>
      </c>
      <c r="C84" s="151">
        <v>21.476693177655832</v>
      </c>
      <c r="D84" s="151">
        <v>19.246253211769147</v>
      </c>
      <c r="E84" s="151">
        <v>15.87991679589998</v>
      </c>
      <c r="F84" s="151">
        <v>14.046066052875645</v>
      </c>
      <c r="G84" s="151">
        <v>10.698984287932682</v>
      </c>
      <c r="H84" s="151">
        <v>7.8727168687836393</v>
      </c>
      <c r="I84" s="151">
        <v>16.725432529622864</v>
      </c>
      <c r="J84" s="151">
        <v>12.621598250619243</v>
      </c>
      <c r="K84" s="151">
        <v>52.142936458662867</v>
      </c>
      <c r="L84" s="151">
        <v>29.212230384181641</v>
      </c>
      <c r="M84" s="151">
        <v>28.655539137891314</v>
      </c>
      <c r="N84" s="151">
        <v>30.061511774299255</v>
      </c>
      <c r="O84" s="151">
        <v>21.274784018081395</v>
      </c>
      <c r="P84" s="151">
        <v>7.8914780578578592</v>
      </c>
      <c r="Q84" s="151">
        <v>3.0913441795638117</v>
      </c>
    </row>
    <row r="85" spans="1:17" x14ac:dyDescent="0.25">
      <c r="A85" s="154" t="s">
        <v>33</v>
      </c>
      <c r="B85" s="83">
        <v>0</v>
      </c>
      <c r="C85" s="83">
        <v>0.77246852689660073</v>
      </c>
      <c r="D85" s="83">
        <v>0.19858586725093458</v>
      </c>
      <c r="E85" s="83">
        <v>0</v>
      </c>
      <c r="F85" s="83">
        <v>0</v>
      </c>
      <c r="G85" s="83">
        <v>0</v>
      </c>
      <c r="H85" s="83">
        <v>0</v>
      </c>
      <c r="I85" s="83">
        <v>0.13818703260734</v>
      </c>
      <c r="J85" s="83">
        <v>0</v>
      </c>
      <c r="K85" s="83">
        <v>3.7233526782485455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0.29197921265542837</v>
      </c>
      <c r="C86" s="208">
        <v>0.28102113530676065</v>
      </c>
      <c r="D86" s="208">
        <v>0.28024861094659759</v>
      </c>
      <c r="E86" s="208">
        <v>0.26886935886385044</v>
      </c>
      <c r="F86" s="208">
        <v>0.56879275323729928</v>
      </c>
      <c r="G86" s="208">
        <v>0.30647290643590663</v>
      </c>
      <c r="H86" s="208">
        <v>0.93345026740152115</v>
      </c>
      <c r="I86" s="208">
        <v>1.1690453295700991</v>
      </c>
      <c r="J86" s="208">
        <v>1.7638542550715313</v>
      </c>
      <c r="K86" s="208">
        <v>0</v>
      </c>
      <c r="L86" s="208">
        <v>0.33182394224622541</v>
      </c>
      <c r="M86" s="208">
        <v>3.594878641368203</v>
      </c>
      <c r="N86" s="208">
        <v>1.4152766965148447</v>
      </c>
      <c r="O86" s="208">
        <v>0.66260394756346974</v>
      </c>
      <c r="P86" s="208">
        <v>0.66416414798464596</v>
      </c>
      <c r="Q86" s="208">
        <v>0.60108471237882155</v>
      </c>
    </row>
    <row r="87" spans="1:17" x14ac:dyDescent="0.25">
      <c r="A87" s="154" t="s">
        <v>125</v>
      </c>
      <c r="B87" s="208">
        <v>0.97756817016233799</v>
      </c>
      <c r="C87" s="208">
        <v>1.907969948205869</v>
      </c>
      <c r="D87" s="208">
        <v>6.1184631429562382</v>
      </c>
      <c r="E87" s="208">
        <v>5.0344386129966647</v>
      </c>
      <c r="F87" s="208">
        <v>4.788997041417586</v>
      </c>
      <c r="G87" s="208">
        <v>3.1160438939835902</v>
      </c>
      <c r="H87" s="208">
        <v>0</v>
      </c>
      <c r="I87" s="208">
        <v>6.4545106957497016E-18</v>
      </c>
      <c r="J87" s="208">
        <v>1.4836087801574526E-17</v>
      </c>
      <c r="K87" s="208">
        <v>6.9067348719397327E-17</v>
      </c>
      <c r="L87" s="208">
        <v>1.6766123249570429E-17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9.1420641840335346</v>
      </c>
      <c r="D88" s="208">
        <v>1.1184663818274905</v>
      </c>
      <c r="E88" s="208">
        <v>0</v>
      </c>
      <c r="F88" s="208">
        <v>0</v>
      </c>
      <c r="G88" s="208">
        <v>0</v>
      </c>
      <c r="H88" s="208">
        <v>0</v>
      </c>
      <c r="I88" s="208">
        <v>0.34372868750370988</v>
      </c>
      <c r="J88" s="208">
        <v>0</v>
      </c>
      <c r="K88" s="208">
        <v>12.058917381836492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5.5676134175695831</v>
      </c>
      <c r="C89" s="208">
        <v>9.3731693832130691</v>
      </c>
      <c r="D89" s="208">
        <v>11.530489208787886</v>
      </c>
      <c r="E89" s="208">
        <v>10.576608824039466</v>
      </c>
      <c r="F89" s="208">
        <v>8.6882762582207604</v>
      </c>
      <c r="G89" s="208">
        <v>7.2764674875131856</v>
      </c>
      <c r="H89" s="208">
        <v>6.9392666013821183</v>
      </c>
      <c r="I89" s="208">
        <v>15.074471479941714</v>
      </c>
      <c r="J89" s="208">
        <v>10.857743995547713</v>
      </c>
      <c r="K89" s="208">
        <v>36.360666398577827</v>
      </c>
      <c r="L89" s="208">
        <v>28.880406441935417</v>
      </c>
      <c r="M89" s="208">
        <v>25.060660496523109</v>
      </c>
      <c r="N89" s="208">
        <v>28.646235077784411</v>
      </c>
      <c r="O89" s="208">
        <v>20.612180070517926</v>
      </c>
      <c r="P89" s="208">
        <v>7.2273139098732129</v>
      </c>
      <c r="Q89" s="208">
        <v>2.4902594671849902</v>
      </c>
    </row>
    <row r="90" spans="1:17" x14ac:dyDescent="0.25">
      <c r="A90" s="152" t="s">
        <v>189</v>
      </c>
      <c r="B90" s="151">
        <v>27.661007302778845</v>
      </c>
      <c r="C90" s="151">
        <v>16.293994716286964</v>
      </c>
      <c r="D90" s="151">
        <v>18.349347670963589</v>
      </c>
      <c r="E90" s="151">
        <v>20.153522432517068</v>
      </c>
      <c r="F90" s="151">
        <v>22.67764651379731</v>
      </c>
      <c r="G90" s="151">
        <v>29.696045056150858</v>
      </c>
      <c r="H90" s="151">
        <v>32.418757932509749</v>
      </c>
      <c r="I90" s="151">
        <v>26.050272445291355</v>
      </c>
      <c r="J90" s="151">
        <v>26.288298529421187</v>
      </c>
      <c r="K90" s="151">
        <v>13.713845846030251</v>
      </c>
      <c r="L90" s="151">
        <v>22.154646032077789</v>
      </c>
      <c r="M90" s="151">
        <v>19.901677395694055</v>
      </c>
      <c r="N90" s="151">
        <v>22.738463485375298</v>
      </c>
      <c r="O90" s="151">
        <v>23.322928323358493</v>
      </c>
      <c r="P90" s="151">
        <v>28.367724525072703</v>
      </c>
      <c r="Q90" s="151">
        <v>26.422854880736033</v>
      </c>
    </row>
    <row r="91" spans="1:17" x14ac:dyDescent="0.25">
      <c r="A91" s="156" t="s">
        <v>180</v>
      </c>
      <c r="B91" s="155">
        <v>9.6495989185628339</v>
      </c>
      <c r="C91" s="155">
        <v>10.234001519774655</v>
      </c>
      <c r="D91" s="155">
        <v>9.9669585358630854</v>
      </c>
      <c r="E91" s="155">
        <v>9.7710254640634275</v>
      </c>
      <c r="F91" s="155">
        <v>10.023856853490045</v>
      </c>
      <c r="G91" s="155">
        <v>11.23143168407552</v>
      </c>
      <c r="H91" s="155">
        <v>11.316985547416959</v>
      </c>
      <c r="I91" s="155">
        <v>11.296735994309902</v>
      </c>
      <c r="J91" s="155">
        <v>10.671267463112365</v>
      </c>
      <c r="K91" s="155">
        <v>18.319964221543252</v>
      </c>
      <c r="L91" s="155">
        <v>13.867647724468789</v>
      </c>
      <c r="M91" s="155">
        <v>13.152468538955414</v>
      </c>
      <c r="N91" s="155">
        <v>14.277052685949496</v>
      </c>
      <c r="O91" s="155">
        <v>12.156065596622001</v>
      </c>
      <c r="P91" s="155">
        <v>10.132256646554479</v>
      </c>
      <c r="Q91" s="155">
        <v>8.3375173041644004</v>
      </c>
    </row>
    <row r="92" spans="1:17" x14ac:dyDescent="0.25">
      <c r="A92" s="152" t="s">
        <v>193</v>
      </c>
      <c r="B92" s="151">
        <v>1.1488193965165305</v>
      </c>
      <c r="C92" s="151">
        <v>3.8542298801416042</v>
      </c>
      <c r="D92" s="151">
        <v>3.3091318450700493</v>
      </c>
      <c r="E92" s="151">
        <v>2.70051932555435</v>
      </c>
      <c r="F92" s="151">
        <v>2.3978006928448541</v>
      </c>
      <c r="G92" s="151">
        <v>1.8173921324885871</v>
      </c>
      <c r="H92" s="151">
        <v>1.3155751560347606</v>
      </c>
      <c r="I92" s="151">
        <v>2.7975514956834875</v>
      </c>
      <c r="J92" s="151">
        <v>2.1128052316259378</v>
      </c>
      <c r="K92" s="151">
        <v>9.0752321568654271</v>
      </c>
      <c r="L92" s="151">
        <v>4.8385890767888666</v>
      </c>
      <c r="M92" s="151">
        <v>4.7912058253426091</v>
      </c>
      <c r="N92" s="151">
        <v>4.9939827989891112</v>
      </c>
      <c r="O92" s="151">
        <v>3.5296356743158661</v>
      </c>
      <c r="P92" s="151">
        <v>1.3149877183910088</v>
      </c>
      <c r="Q92" s="151">
        <v>0.51979675977463213</v>
      </c>
    </row>
    <row r="93" spans="1:17" x14ac:dyDescent="0.25">
      <c r="A93" s="152" t="s">
        <v>187</v>
      </c>
      <c r="B93" s="151">
        <v>2.6947385103489179</v>
      </c>
      <c r="C93" s="151">
        <v>2.9596647530107902</v>
      </c>
      <c r="D93" s="151">
        <v>2.8063015474984279</v>
      </c>
      <c r="E93" s="151">
        <v>2.8402850011319796</v>
      </c>
      <c r="F93" s="151">
        <v>2.8660217820469791</v>
      </c>
      <c r="G93" s="151">
        <v>3.1808444407239866</v>
      </c>
      <c r="H93" s="151">
        <v>3.1967182829522818</v>
      </c>
      <c r="I93" s="151">
        <v>3.0312364760662467</v>
      </c>
      <c r="J93" s="151">
        <v>3.0405525719119502</v>
      </c>
      <c r="K93" s="151">
        <v>6.3661980135281961</v>
      </c>
      <c r="L93" s="151">
        <v>4.3788019866016397</v>
      </c>
      <c r="M93" s="151">
        <v>4.1839038092115803</v>
      </c>
      <c r="N93" s="151">
        <v>4.5102700357485439</v>
      </c>
      <c r="O93" s="151">
        <v>3.7309509950186897</v>
      </c>
      <c r="P93" s="151">
        <v>2.8628880844636972</v>
      </c>
      <c r="Q93" s="151">
        <v>2.2715675281809187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3.4462852767697711E-16</v>
      </c>
      <c r="Q96" s="87">
        <v>0</v>
      </c>
    </row>
    <row r="97" spans="1:17" x14ac:dyDescent="0.25">
      <c r="A97" s="150" t="s">
        <v>125</v>
      </c>
      <c r="B97" s="87">
        <v>0.22206744132336781</v>
      </c>
      <c r="C97" s="87">
        <v>2.8098222232088375E-2</v>
      </c>
      <c r="D97" s="87">
        <v>3.8146183386669044E-2</v>
      </c>
      <c r="E97" s="87">
        <v>0.19744168531396239</v>
      </c>
      <c r="F97" s="87">
        <v>0.22323731156297594</v>
      </c>
      <c r="G97" s="87">
        <v>0.29206675948314653</v>
      </c>
      <c r="H97" s="87">
        <v>3.8322251204238919E-2</v>
      </c>
      <c r="I97" s="87">
        <v>1.5384142422383254E-3</v>
      </c>
      <c r="J97" s="87">
        <v>1.0295437928101427E-2</v>
      </c>
      <c r="K97" s="87">
        <v>0</v>
      </c>
      <c r="L97" s="87">
        <v>2.6439668910122616E-2</v>
      </c>
      <c r="M97" s="87">
        <v>2.6896630006763227E-2</v>
      </c>
      <c r="N97" s="87">
        <v>2.6091797637466788E-2</v>
      </c>
      <c r="O97" s="87">
        <v>1.967006768082008E-2</v>
      </c>
      <c r="P97" s="87">
        <v>5.6006272112857899E-2</v>
      </c>
      <c r="Q97" s="87">
        <v>2.7755897424732535E-2</v>
      </c>
    </row>
    <row r="98" spans="1:17" x14ac:dyDescent="0.25">
      <c r="A98" s="150" t="s">
        <v>29</v>
      </c>
      <c r="B98" s="87">
        <v>0.59220936757485432</v>
      </c>
      <c r="C98" s="87">
        <v>2.7574656805546729</v>
      </c>
      <c r="D98" s="87">
        <v>2.1118078125133843</v>
      </c>
      <c r="E98" s="87">
        <v>1.0715846920955792</v>
      </c>
      <c r="F98" s="87">
        <v>0.92652849753832434</v>
      </c>
      <c r="G98" s="87">
        <v>9.9094404776874923E-2</v>
      </c>
      <c r="H98" s="87">
        <v>6.7241561793959251E-2</v>
      </c>
      <c r="I98" s="87">
        <v>1.3766256427225843</v>
      </c>
      <c r="J98" s="87">
        <v>0.26136012378009149</v>
      </c>
      <c r="K98" s="87">
        <v>0.36963796052611109</v>
      </c>
      <c r="L98" s="87">
        <v>0.53466659113742476</v>
      </c>
      <c r="M98" s="87">
        <v>0.2660126159354177</v>
      </c>
      <c r="N98" s="87">
        <v>9.411955050289908E-2</v>
      </c>
      <c r="O98" s="87">
        <v>8.3270734448673916E-2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1.2117044077678658</v>
      </c>
      <c r="C100" s="87">
        <v>0.17410085022402899</v>
      </c>
      <c r="D100" s="87">
        <v>9.7715548305190719E-2</v>
      </c>
      <c r="E100" s="87">
        <v>0.54957538152652741</v>
      </c>
      <c r="F100" s="87">
        <v>0.55155826308509504</v>
      </c>
      <c r="G100" s="87">
        <v>0.85871016463788563</v>
      </c>
      <c r="H100" s="87">
        <v>0.78732643232092259</v>
      </c>
      <c r="I100" s="87">
        <v>5.9307141744074018E-2</v>
      </c>
      <c r="J100" s="87">
        <v>0.82787138654440029</v>
      </c>
      <c r="K100" s="87">
        <v>0</v>
      </c>
      <c r="L100" s="87">
        <v>2.0675623204071232</v>
      </c>
      <c r="M100" s="87">
        <v>2.5068944933502739</v>
      </c>
      <c r="N100" s="87">
        <v>2.3189239235495305</v>
      </c>
      <c r="O100" s="87">
        <v>1.6713548973105308</v>
      </c>
      <c r="P100" s="87">
        <v>2.8068818123508388</v>
      </c>
      <c r="Q100" s="87">
        <v>2.2438116307561859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0.66875729368282988</v>
      </c>
      <c r="C103" s="87">
        <v>0</v>
      </c>
      <c r="D103" s="87">
        <v>0.55863200329318374</v>
      </c>
      <c r="E103" s="87">
        <v>1.0216832421959106</v>
      </c>
      <c r="F103" s="87">
        <v>1.164697709860584</v>
      </c>
      <c r="G103" s="87">
        <v>1.9309731118260793</v>
      </c>
      <c r="H103" s="87">
        <v>2.3038280376331612</v>
      </c>
      <c r="I103" s="87">
        <v>1.5937652773573499</v>
      </c>
      <c r="J103" s="87">
        <v>1.9410256236593568</v>
      </c>
      <c r="K103" s="87">
        <v>5.9965600530020851</v>
      </c>
      <c r="L103" s="87">
        <v>1.7501334061469693</v>
      </c>
      <c r="M103" s="87">
        <v>1.3841000699191262</v>
      </c>
      <c r="N103" s="87">
        <v>2.0711347640586473</v>
      </c>
      <c r="O103" s="87">
        <v>1.9566552955786647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5.8060410116973866</v>
      </c>
      <c r="C104" s="151">
        <v>3.4201068866222615</v>
      </c>
      <c r="D104" s="151">
        <v>3.8515251432946096</v>
      </c>
      <c r="E104" s="151">
        <v>4.2302211373770975</v>
      </c>
      <c r="F104" s="151">
        <v>4.7600343785982124</v>
      </c>
      <c r="G104" s="151">
        <v>6.2331951108629475</v>
      </c>
      <c r="H104" s="151">
        <v>6.8046921084299168</v>
      </c>
      <c r="I104" s="151">
        <v>5.4679480225601669</v>
      </c>
      <c r="J104" s="151">
        <v>5.5179096595744763</v>
      </c>
      <c r="K104" s="151">
        <v>2.8785340511496296</v>
      </c>
      <c r="L104" s="151">
        <v>4.6502566610782834</v>
      </c>
      <c r="M104" s="151">
        <v>4.177358904401224</v>
      </c>
      <c r="N104" s="151">
        <v>4.7727998512118406</v>
      </c>
      <c r="O104" s="151">
        <v>4.8954789272874457</v>
      </c>
      <c r="P104" s="151">
        <v>5.9543808436997736</v>
      </c>
      <c r="Q104" s="151">
        <v>5.5461530162088488</v>
      </c>
    </row>
    <row r="105" spans="1:17" x14ac:dyDescent="0.25">
      <c r="A105" s="243" t="s">
        <v>179</v>
      </c>
      <c r="B105" s="242">
        <v>13.104151340567789</v>
      </c>
      <c r="C105" s="242">
        <v>16.329028428113535</v>
      </c>
      <c r="D105" s="242">
        <v>15.594410903089523</v>
      </c>
      <c r="E105" s="242">
        <v>14.596965472398837</v>
      </c>
      <c r="F105" s="242">
        <v>14.688430712248778</v>
      </c>
      <c r="G105" s="242">
        <v>15.650806051180338</v>
      </c>
      <c r="H105" s="242">
        <v>15.274517626575713</v>
      </c>
      <c r="I105" s="242">
        <v>16.989817044711334</v>
      </c>
      <c r="J105" s="242">
        <v>15.22037753463402</v>
      </c>
      <c r="K105" s="242">
        <v>29.544102063684786</v>
      </c>
      <c r="L105" s="242">
        <v>21.113177299841709</v>
      </c>
      <c r="M105" s="242">
        <v>20.171004609911897</v>
      </c>
      <c r="N105" s="242">
        <v>21.745115423887604</v>
      </c>
      <c r="O105" s="242">
        <v>17.988373733748549</v>
      </c>
      <c r="P105" s="242">
        <v>13.809676626290706</v>
      </c>
      <c r="Q105" s="242">
        <v>10.952501264934069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1.9483565549714301</v>
      </c>
      <c r="C108" s="96">
        <v>2.2806171345806052</v>
      </c>
      <c r="D108" s="96">
        <v>2.3937265859320109</v>
      </c>
      <c r="E108" s="96">
        <v>2.2438919320976418</v>
      </c>
      <c r="F108" s="96">
        <v>2.1878224075234982</v>
      </c>
      <c r="G108" s="96">
        <v>2.3489531971460105</v>
      </c>
      <c r="H108" s="96">
        <v>2.204930405581373</v>
      </c>
      <c r="I108" s="96">
        <v>2.5631530917076533</v>
      </c>
      <c r="J108" s="96">
        <v>2.6379423494630028</v>
      </c>
      <c r="K108" s="96">
        <v>4.0730417413894262</v>
      </c>
      <c r="L108" s="96">
        <v>3.0222364850641181</v>
      </c>
      <c r="M108" s="96">
        <v>2.828203295647473</v>
      </c>
      <c r="N108" s="96">
        <v>3.3707766505774868</v>
      </c>
      <c r="O108" s="96">
        <v>3.5127748572760429</v>
      </c>
      <c r="P108" s="96">
        <v>2.8333596219795929</v>
      </c>
      <c r="Q108" s="96">
        <v>2.3240999343422373</v>
      </c>
    </row>
    <row r="109" spans="1:17" x14ac:dyDescent="0.25">
      <c r="A109" s="132" t="s">
        <v>83</v>
      </c>
      <c r="B109" s="160">
        <v>1.6465636259764896E-2</v>
      </c>
      <c r="C109" s="160">
        <v>2.0204953700707035E-2</v>
      </c>
      <c r="D109" s="160">
        <v>2.0997796511581266E-2</v>
      </c>
      <c r="E109" s="160">
        <v>1.9510115509630367E-2</v>
      </c>
      <c r="F109" s="160">
        <v>1.8915991692768724E-2</v>
      </c>
      <c r="G109" s="160">
        <v>2.0032354333625983E-2</v>
      </c>
      <c r="H109" s="160">
        <v>1.8596161784109617E-2</v>
      </c>
      <c r="I109" s="160">
        <v>2.2072316241768048E-2</v>
      </c>
      <c r="J109" s="160">
        <v>2.2532163289722889E-2</v>
      </c>
      <c r="K109" s="160">
        <v>3.7539066355841984E-2</v>
      </c>
      <c r="L109" s="160">
        <v>2.6448576182255518E-2</v>
      </c>
      <c r="M109" s="160">
        <v>2.4823400871910324E-2</v>
      </c>
      <c r="N109" s="160">
        <v>2.950787437628102E-2</v>
      </c>
      <c r="O109" s="160">
        <v>3.0464020501940917E-2</v>
      </c>
      <c r="P109" s="160">
        <v>2.3923109767559923E-2</v>
      </c>
      <c r="Q109" s="160">
        <v>1.93684302561201E-2</v>
      </c>
    </row>
    <row r="110" spans="1:17" x14ac:dyDescent="0.25">
      <c r="A110" s="76" t="s">
        <v>82</v>
      </c>
      <c r="B110" s="159">
        <v>2.9915281870675724E-2</v>
      </c>
      <c r="C110" s="159">
        <v>3.6708990506342812E-2</v>
      </c>
      <c r="D110" s="159">
        <v>3.8149452070794995E-2</v>
      </c>
      <c r="E110" s="159">
        <v>3.5446586793990577E-2</v>
      </c>
      <c r="F110" s="159">
        <v>3.4367164100138868E-2</v>
      </c>
      <c r="G110" s="159">
        <v>3.6395406589179113E-2</v>
      </c>
      <c r="H110" s="159">
        <v>3.3786087139779347E-2</v>
      </c>
      <c r="I110" s="159">
        <v>4.0101673053757426E-2</v>
      </c>
      <c r="J110" s="159">
        <v>4.0937137522906564E-2</v>
      </c>
      <c r="K110" s="159">
        <v>6.8202147398405327E-2</v>
      </c>
      <c r="L110" s="159">
        <v>4.8052598702402756E-2</v>
      </c>
      <c r="M110" s="159">
        <v>4.5099929474731286E-2</v>
      </c>
      <c r="N110" s="159">
        <v>5.3610827145986077E-2</v>
      </c>
      <c r="O110" s="159">
        <v>5.534798326964982E-2</v>
      </c>
      <c r="P110" s="159">
        <v>4.3464252497090537E-2</v>
      </c>
      <c r="Q110" s="159">
        <v>3.5189168603231978E-2</v>
      </c>
    </row>
    <row r="111" spans="1:17" x14ac:dyDescent="0.25">
      <c r="A111" s="76" t="s">
        <v>81</v>
      </c>
      <c r="B111" s="159">
        <v>2.7435123147720557E-2</v>
      </c>
      <c r="C111" s="159">
        <v>3.3665592038336724E-2</v>
      </c>
      <c r="D111" s="159">
        <v>3.4986630582487716E-2</v>
      </c>
      <c r="E111" s="159">
        <v>3.2507849267927692E-2</v>
      </c>
      <c r="F111" s="159">
        <v>3.1517917277238516E-2</v>
      </c>
      <c r="G111" s="159">
        <v>3.3378006134191729E-2</v>
      </c>
      <c r="H111" s="159">
        <v>3.0985015129276688E-2</v>
      </c>
      <c r="I111" s="159">
        <v>3.6777000578353924E-2</v>
      </c>
      <c r="J111" s="159">
        <v>3.7543199964197589E-2</v>
      </c>
      <c r="K111" s="159">
        <v>6.2547774776222573E-2</v>
      </c>
      <c r="L111" s="159">
        <v>4.4068746156816267E-2</v>
      </c>
      <c r="M111" s="159">
        <v>4.1360871157481632E-2</v>
      </c>
      <c r="N111" s="159">
        <v>4.9166163673792763E-2</v>
      </c>
      <c r="O111" s="159">
        <v>5.0759298994581738E-2</v>
      </c>
      <c r="P111" s="159">
        <v>3.9860801744615641E-2</v>
      </c>
      <c r="Q111" s="159">
        <v>3.2271772610035721E-2</v>
      </c>
    </row>
    <row r="112" spans="1:17" x14ac:dyDescent="0.25">
      <c r="A112" s="76" t="s">
        <v>80</v>
      </c>
      <c r="B112" s="159">
        <v>0.16802620638793919</v>
      </c>
      <c r="C112" s="159">
        <v>0.20618466647836853</v>
      </c>
      <c r="D112" s="159">
        <v>0.21427535715508883</v>
      </c>
      <c r="E112" s="159">
        <v>0.19909407954579067</v>
      </c>
      <c r="F112" s="159">
        <v>0.19303124847767555</v>
      </c>
      <c r="G112" s="159">
        <v>0.20442334876078633</v>
      </c>
      <c r="H112" s="159">
        <v>0.18976749326083595</v>
      </c>
      <c r="I112" s="159">
        <v>0.22524046479526302</v>
      </c>
      <c r="J112" s="159">
        <v>0.22993304719946392</v>
      </c>
      <c r="K112" s="159">
        <v>0.38307337849617434</v>
      </c>
      <c r="L112" s="159">
        <v>0.26989870601758664</v>
      </c>
      <c r="M112" s="159">
        <v>0.25331434585047191</v>
      </c>
      <c r="N112" s="159">
        <v>0.30111780145015621</v>
      </c>
      <c r="O112" s="159">
        <v>0.31087494679896593</v>
      </c>
      <c r="P112" s="159">
        <v>0.24412718195821148</v>
      </c>
      <c r="Q112" s="159">
        <v>0.19764822982137897</v>
      </c>
    </row>
    <row r="113" spans="1:17" x14ac:dyDescent="0.25">
      <c r="A113" s="129" t="s">
        <v>79</v>
      </c>
      <c r="B113" s="158">
        <v>7.2770139345960147E-2</v>
      </c>
      <c r="C113" s="158">
        <v>8.9296111798118735E-2</v>
      </c>
      <c r="D113" s="158">
        <v>9.2800093115120386E-2</v>
      </c>
      <c r="E113" s="158">
        <v>8.6225263445231265E-2</v>
      </c>
      <c r="F113" s="158">
        <v>8.3599523858876951E-2</v>
      </c>
      <c r="G113" s="158">
        <v>8.8533306170971243E-2</v>
      </c>
      <c r="H113" s="158">
        <v>8.3161928889113765E-2</v>
      </c>
      <c r="I113" s="158">
        <v>9.899274737262094E-2</v>
      </c>
      <c r="J113" s="158">
        <v>0.1039005534038436</v>
      </c>
      <c r="K113" s="158">
        <v>0.1682926336442444</v>
      </c>
      <c r="L113" s="158">
        <v>0.11990550698383334</v>
      </c>
      <c r="M113" s="158">
        <v>0.11342121073006195</v>
      </c>
      <c r="N113" s="158">
        <v>0.13415641872674322</v>
      </c>
      <c r="O113" s="158">
        <v>0.13913492867124067</v>
      </c>
      <c r="P113" s="158">
        <v>0.10963293238394983</v>
      </c>
      <c r="Q113" s="158">
        <v>9.0226995317511716E-2</v>
      </c>
    </row>
    <row r="114" spans="1:17" x14ac:dyDescent="0.25">
      <c r="A114" s="92" t="s">
        <v>125</v>
      </c>
      <c r="B114" s="91">
        <v>1.1890551757458503E-2</v>
      </c>
      <c r="C114" s="91">
        <v>1.4590875441745003E-2</v>
      </c>
      <c r="D114" s="91">
        <v>1.5163421702909864E-2</v>
      </c>
      <c r="E114" s="91">
        <v>1.4089102577112695E-2</v>
      </c>
      <c r="F114" s="91">
        <v>1.3660059940479528E-2</v>
      </c>
      <c r="G114" s="91">
        <v>1.4466233935324948E-2</v>
      </c>
      <c r="H114" s="91">
        <v>1.0876714487180635E-2</v>
      </c>
      <c r="I114" s="91">
        <v>1.2163245187588071E-2</v>
      </c>
      <c r="J114" s="91">
        <v>4.9746731692102125E-3</v>
      </c>
      <c r="K114" s="91">
        <v>2.086261373783738E-2</v>
      </c>
      <c r="L114" s="91">
        <v>1.1212592903816192E-2</v>
      </c>
      <c r="M114" s="91">
        <v>8.2129198985531719E-3</v>
      </c>
      <c r="N114" s="91">
        <v>1.1511818037504631E-2</v>
      </c>
      <c r="O114" s="91">
        <v>1.0233387430058076E-2</v>
      </c>
      <c r="P114" s="91">
        <v>7.0643540225251078E-3</v>
      </c>
      <c r="Q114" s="91">
        <v>1.8828598040688271E-3</v>
      </c>
    </row>
    <row r="115" spans="1:17" x14ac:dyDescent="0.25">
      <c r="A115" s="92" t="s">
        <v>26</v>
      </c>
      <c r="B115" s="91">
        <v>1.9787385734752649E-2</v>
      </c>
      <c r="C115" s="91">
        <v>2.4281066721099583E-2</v>
      </c>
      <c r="D115" s="91">
        <v>2.5233856293169116E-2</v>
      </c>
      <c r="E115" s="91">
        <v>2.3446053054262513E-2</v>
      </c>
      <c r="F115" s="91">
        <v>2.2732071708326192E-2</v>
      </c>
      <c r="G115" s="91">
        <v>2.4073647451043657E-2</v>
      </c>
      <c r="H115" s="91">
        <v>2.2347719857458887E-2</v>
      </c>
      <c r="I115" s="91">
        <v>2.6525147807531266E-2</v>
      </c>
      <c r="J115" s="91">
        <v>2.7077763617410679E-2</v>
      </c>
      <c r="K115" s="91">
        <v>4.5112133803211239E-2</v>
      </c>
      <c r="L115" s="91">
        <v>3.1784266990770638E-2</v>
      </c>
      <c r="M115" s="91">
        <v>2.983123157537176E-2</v>
      </c>
      <c r="N115" s="91">
        <v>3.5460742803049942E-2</v>
      </c>
      <c r="O115" s="91">
        <v>3.6609780223089E-2</v>
      </c>
      <c r="P115" s="91">
        <v>2.8749317273713177E-2</v>
      </c>
      <c r="Q115" s="91">
        <v>2.3275784458509266E-2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4.1092201853748997E-2</v>
      </c>
      <c r="C117" s="157">
        <v>5.0424169635274151E-2</v>
      </c>
      <c r="D117" s="157">
        <v>5.24028151190414E-2</v>
      </c>
      <c r="E117" s="157">
        <v>4.8690107813856055E-2</v>
      </c>
      <c r="F117" s="157">
        <v>4.7207392210071239E-2</v>
      </c>
      <c r="G117" s="157">
        <v>4.9993424784602648E-2</v>
      </c>
      <c r="H117" s="157">
        <v>4.9937494544474242E-2</v>
      </c>
      <c r="I117" s="157">
        <v>6.0304354377501604E-2</v>
      </c>
      <c r="J117" s="157">
        <v>7.1848116617222707E-2</v>
      </c>
      <c r="K117" s="157">
        <v>0.1023178861031958</v>
      </c>
      <c r="L117" s="157">
        <v>7.690864708924651E-2</v>
      </c>
      <c r="M117" s="157">
        <v>7.5377059256137011E-2</v>
      </c>
      <c r="N117" s="157">
        <v>8.7183857886188654E-2</v>
      </c>
      <c r="O117" s="157">
        <v>9.2291761018093596E-2</v>
      </c>
      <c r="P117" s="157">
        <v>7.3819261087711543E-2</v>
      </c>
      <c r="Q117" s="157">
        <v>6.5068351054933624E-2</v>
      </c>
    </row>
    <row r="118" spans="1:17" x14ac:dyDescent="0.25">
      <c r="A118" s="156" t="s">
        <v>183</v>
      </c>
      <c r="B118" s="204">
        <v>0.22850264322245606</v>
      </c>
      <c r="C118" s="204">
        <v>0.2806264982241275</v>
      </c>
      <c r="D118" s="204">
        <v>0.28951306383371495</v>
      </c>
      <c r="E118" s="204">
        <v>0.26922881610058713</v>
      </c>
      <c r="F118" s="204">
        <v>0.26071120725434238</v>
      </c>
      <c r="G118" s="204">
        <v>0.27658477349633515</v>
      </c>
      <c r="H118" s="204">
        <v>0.25952758965396922</v>
      </c>
      <c r="I118" s="204">
        <v>0.30838057826172144</v>
      </c>
      <c r="J118" s="204">
        <v>0.31501916451228185</v>
      </c>
      <c r="K118" s="204">
        <v>0.45773706084230453</v>
      </c>
      <c r="L118" s="204">
        <v>0.36976737887936834</v>
      </c>
      <c r="M118" s="204">
        <v>0.3470829127180588</v>
      </c>
      <c r="N118" s="204">
        <v>0.41257059438402272</v>
      </c>
      <c r="O118" s="204">
        <v>0.42592789853582902</v>
      </c>
      <c r="P118" s="204">
        <v>0.33433859807652705</v>
      </c>
      <c r="Q118" s="204">
        <v>0.27078834785300887</v>
      </c>
    </row>
    <row r="119" spans="1:17" x14ac:dyDescent="0.25">
      <c r="A119" s="152" t="s">
        <v>192</v>
      </c>
      <c r="B119" s="151">
        <v>0.19867618200896053</v>
      </c>
      <c r="C119" s="151">
        <v>0.24402649939218338</v>
      </c>
      <c r="D119" s="151">
        <v>0.25147688027292897</v>
      </c>
      <c r="E119" s="151">
        <v>0.23388747281215494</v>
      </c>
      <c r="F119" s="151">
        <v>0.22644608177493217</v>
      </c>
      <c r="G119" s="151">
        <v>0.2402974275279974</v>
      </c>
      <c r="H119" s="151">
        <v>0.22584181587497568</v>
      </c>
      <c r="I119" s="151">
        <v>0.26839797000468091</v>
      </c>
      <c r="J119" s="151">
        <v>0.27420357234113157</v>
      </c>
      <c r="K119" s="151">
        <v>0.3897374106016801</v>
      </c>
      <c r="L119" s="151">
        <v>0.321857451852747</v>
      </c>
      <c r="M119" s="151">
        <v>0.30211688822847999</v>
      </c>
      <c r="N119" s="151">
        <v>0.35911894170009467</v>
      </c>
      <c r="O119" s="151">
        <v>0.37074424747166734</v>
      </c>
      <c r="P119" s="151">
        <v>0.29100339412015647</v>
      </c>
      <c r="Q119" s="151">
        <v>0.23570365846192254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3.5030384809268395E-17</v>
      </c>
      <c r="Q122" s="87">
        <v>0</v>
      </c>
    </row>
    <row r="123" spans="1:17" x14ac:dyDescent="0.25">
      <c r="A123" s="150" t="s">
        <v>125</v>
      </c>
      <c r="B123" s="87">
        <v>3.0771640145250308E-2</v>
      </c>
      <c r="C123" s="87">
        <v>3.3910693689894328E-2</v>
      </c>
      <c r="D123" s="87">
        <v>7.0607691164688152E-2</v>
      </c>
      <c r="E123" s="87">
        <v>6.1818047880981067E-2</v>
      </c>
      <c r="F123" s="87">
        <v>6.5244583427528119E-2</v>
      </c>
      <c r="G123" s="87">
        <v>6.0987398599293606E-2</v>
      </c>
      <c r="H123" s="87">
        <v>1.0482384303491153E-2</v>
      </c>
      <c r="I123" s="87">
        <v>6.7861531207955824E-3</v>
      </c>
      <c r="J123" s="87">
        <v>3.3681193006875041E-3</v>
      </c>
      <c r="K123" s="87">
        <v>2.1976159502971727E-4</v>
      </c>
      <c r="L123" s="87">
        <v>4.0638951188470464E-3</v>
      </c>
      <c r="M123" s="87">
        <v>3.207022901994371E-3</v>
      </c>
      <c r="N123" s="87">
        <v>3.9957338750280002E-3</v>
      </c>
      <c r="O123" s="87">
        <v>4.3125114004923647E-3</v>
      </c>
      <c r="P123" s="87">
        <v>5.692857979780864E-3</v>
      </c>
      <c r="Q123" s="87">
        <v>2.8800229294271991E-3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0.37460035901281108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0.16790454186371023</v>
      </c>
      <c r="C126" s="87">
        <v>0.21011580570228905</v>
      </c>
      <c r="D126" s="87">
        <v>0.18086918910824082</v>
      </c>
      <c r="E126" s="87">
        <v>0.17206942493117389</v>
      </c>
      <c r="F126" s="87">
        <v>0.16120149834740405</v>
      </c>
      <c r="G126" s="87">
        <v>0.17931002892870379</v>
      </c>
      <c r="H126" s="87">
        <v>0.21535943157148452</v>
      </c>
      <c r="I126" s="87">
        <v>0.26161181688388535</v>
      </c>
      <c r="J126" s="87">
        <v>0.2708354530404441</v>
      </c>
      <c r="K126" s="87">
        <v>1.4917289993839272E-2</v>
      </c>
      <c r="L126" s="87">
        <v>0.31779355673389997</v>
      </c>
      <c r="M126" s="87">
        <v>0.29890986532648561</v>
      </c>
      <c r="N126" s="87">
        <v>0.35512320782506668</v>
      </c>
      <c r="O126" s="87">
        <v>0.36643173607117496</v>
      </c>
      <c r="P126" s="87">
        <v>0.28531053614037555</v>
      </c>
      <c r="Q126" s="87">
        <v>0.23282363553249533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2.9826461213495522E-2</v>
      </c>
      <c r="C130" s="151">
        <v>3.6599998831944099E-2</v>
      </c>
      <c r="D130" s="151">
        <v>3.8036183560785954E-2</v>
      </c>
      <c r="E130" s="151">
        <v>3.534134328843222E-2</v>
      </c>
      <c r="F130" s="151">
        <v>3.4265125479410186E-2</v>
      </c>
      <c r="G130" s="151">
        <v>3.6287345968337721E-2</v>
      </c>
      <c r="H130" s="151">
        <v>3.3685773778993552E-2</v>
      </c>
      <c r="I130" s="151">
        <v>3.9982608257040544E-2</v>
      </c>
      <c r="J130" s="151">
        <v>4.0815592171150258E-2</v>
      </c>
      <c r="K130" s="151">
        <v>6.7999650240624446E-2</v>
      </c>
      <c r="L130" s="151">
        <v>4.7909927026621328E-2</v>
      </c>
      <c r="M130" s="151">
        <v>4.4966024489578822E-2</v>
      </c>
      <c r="N130" s="151">
        <v>5.3451652683928041E-2</v>
      </c>
      <c r="O130" s="151">
        <v>5.5183651064161669E-2</v>
      </c>
      <c r="P130" s="151">
        <v>4.3335203956370576E-2</v>
      </c>
      <c r="Q130" s="151">
        <v>3.5084689391086325E-2</v>
      </c>
    </row>
    <row r="131" spans="1:17" x14ac:dyDescent="0.25">
      <c r="A131" s="156" t="s">
        <v>181</v>
      </c>
      <c r="B131" s="204">
        <v>0.36836090939547161</v>
      </c>
      <c r="C131" s="204">
        <v>0.39715523748684423</v>
      </c>
      <c r="D131" s="204">
        <v>0.43017945496970317</v>
      </c>
      <c r="E131" s="204">
        <v>0.40927089453006776</v>
      </c>
      <c r="F131" s="204">
        <v>0.40189090729775878</v>
      </c>
      <c r="G131" s="204">
        <v>0.43937070506056758</v>
      </c>
      <c r="H131" s="204">
        <v>0.41684717385227549</v>
      </c>
      <c r="I131" s="204">
        <v>0.47224162945628823</v>
      </c>
      <c r="J131" s="204">
        <v>0.48949180896908173</v>
      </c>
      <c r="K131" s="204">
        <v>0.71108425906978756</v>
      </c>
      <c r="L131" s="204">
        <v>0.54681415125545207</v>
      </c>
      <c r="M131" s="204">
        <v>0.50780318548082348</v>
      </c>
      <c r="N131" s="204">
        <v>0.60886051813290809</v>
      </c>
      <c r="O131" s="204">
        <v>0.64182375072492093</v>
      </c>
      <c r="P131" s="204">
        <v>0.53377749349196513</v>
      </c>
      <c r="Q131" s="204">
        <v>0.44352693514553243</v>
      </c>
    </row>
    <row r="132" spans="1:17" x14ac:dyDescent="0.25">
      <c r="A132" s="152" t="s">
        <v>190</v>
      </c>
      <c r="B132" s="151">
        <v>7.3005116172606438E-2</v>
      </c>
      <c r="C132" s="151">
        <v>0.22582541264152778</v>
      </c>
      <c r="D132" s="151">
        <v>0.22022105040088258</v>
      </c>
      <c r="E132" s="151">
        <v>0.18036545751079958</v>
      </c>
      <c r="F132" s="151">
        <v>0.1537150204981538</v>
      </c>
      <c r="G132" s="151">
        <v>0.11637125523488255</v>
      </c>
      <c r="H132" s="151">
        <v>8.1449482638105128E-2</v>
      </c>
      <c r="I132" s="151">
        <v>0.18464793311489189</v>
      </c>
      <c r="J132" s="151">
        <v>0.15878142763272041</v>
      </c>
      <c r="K132" s="151">
        <v>0.56300991393545541</v>
      </c>
      <c r="L132" s="151">
        <v>0.31097201306071209</v>
      </c>
      <c r="M132" s="151">
        <v>0.29967479799479302</v>
      </c>
      <c r="N132" s="151">
        <v>0.34665295854290473</v>
      </c>
      <c r="O132" s="151">
        <v>0.30617403802705334</v>
      </c>
      <c r="P132" s="151">
        <v>0.11617170477028618</v>
      </c>
      <c r="Q132" s="151">
        <v>4.6455416480747566E-2</v>
      </c>
    </row>
    <row r="133" spans="1:17" x14ac:dyDescent="0.25">
      <c r="A133" s="154" t="s">
        <v>33</v>
      </c>
      <c r="B133" s="83">
        <v>0</v>
      </c>
      <c r="C133" s="83">
        <v>8.1224340449444505E-3</v>
      </c>
      <c r="D133" s="83">
        <v>2.2722754293821872E-3</v>
      </c>
      <c r="E133" s="83">
        <v>0</v>
      </c>
      <c r="F133" s="83">
        <v>0</v>
      </c>
      <c r="G133" s="83">
        <v>0</v>
      </c>
      <c r="H133" s="83">
        <v>0</v>
      </c>
      <c r="I133" s="83">
        <v>1.5255778832047244E-3</v>
      </c>
      <c r="J133" s="83">
        <v>0</v>
      </c>
      <c r="K133" s="83">
        <v>4.0202654727624014E-2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3.1176649141684788E-3</v>
      </c>
      <c r="C134" s="208">
        <v>2.9549108569314037E-3</v>
      </c>
      <c r="D134" s="208">
        <v>3.2066835449461955E-3</v>
      </c>
      <c r="E134" s="208">
        <v>3.0538412477472514E-3</v>
      </c>
      <c r="F134" s="208">
        <v>6.2246602994703209E-3</v>
      </c>
      <c r="G134" s="208">
        <v>3.33346006103169E-3</v>
      </c>
      <c r="H134" s="208">
        <v>9.6572812937957865E-3</v>
      </c>
      <c r="I134" s="208">
        <v>1.2906201584946623E-2</v>
      </c>
      <c r="J134" s="208">
        <v>2.2189527126056759E-2</v>
      </c>
      <c r="K134" s="208">
        <v>0</v>
      </c>
      <c r="L134" s="208">
        <v>3.53235470023974E-3</v>
      </c>
      <c r="M134" s="208">
        <v>3.7594634862175812E-2</v>
      </c>
      <c r="N134" s="208">
        <v>1.6320198986903275E-2</v>
      </c>
      <c r="O134" s="208">
        <v>9.5358019176952774E-3</v>
      </c>
      <c r="P134" s="208">
        <v>9.7772661538167212E-3</v>
      </c>
      <c r="Q134" s="208">
        <v>9.032847535504292E-3</v>
      </c>
    </row>
    <row r="135" spans="1:17" x14ac:dyDescent="0.25">
      <c r="A135" s="154" t="s">
        <v>125</v>
      </c>
      <c r="B135" s="208">
        <v>1.0438174545390328E-2</v>
      </c>
      <c r="C135" s="208">
        <v>2.006212489497667E-2</v>
      </c>
      <c r="D135" s="208">
        <v>7.0009178688190579E-2</v>
      </c>
      <c r="E135" s="208">
        <v>5.7181585735866326E-2</v>
      </c>
      <c r="F135" s="208">
        <v>5.2409035783823062E-2</v>
      </c>
      <c r="G135" s="208">
        <v>3.3892744353205204E-2</v>
      </c>
      <c r="H135" s="208">
        <v>0</v>
      </c>
      <c r="I135" s="208">
        <v>7.1257473140218909E-20</v>
      </c>
      <c r="J135" s="208">
        <v>1.866400082495745E-19</v>
      </c>
      <c r="K135" s="208">
        <v>7.4575013797094375E-19</v>
      </c>
      <c r="L135" s="208">
        <v>1.7847987057387384E-19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9.6127946685135093E-2</v>
      </c>
      <c r="D136" s="208">
        <v>1.2797807382764002E-2</v>
      </c>
      <c r="E136" s="208">
        <v>0</v>
      </c>
      <c r="F136" s="208">
        <v>0</v>
      </c>
      <c r="G136" s="208">
        <v>0</v>
      </c>
      <c r="H136" s="208">
        <v>0</v>
      </c>
      <c r="I136" s="208">
        <v>3.7947474056317107E-3</v>
      </c>
      <c r="J136" s="208">
        <v>0</v>
      </c>
      <c r="K136" s="208">
        <v>0.13020536430058649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5.9449276713047637E-2</v>
      </c>
      <c r="C137" s="208">
        <v>9.8557996159540154E-2</v>
      </c>
      <c r="D137" s="208">
        <v>0.1319351053555996</v>
      </c>
      <c r="E137" s="208">
        <v>0.12013003052718599</v>
      </c>
      <c r="F137" s="208">
        <v>9.5081324414860419E-2</v>
      </c>
      <c r="G137" s="208">
        <v>7.9145050820645657E-2</v>
      </c>
      <c r="H137" s="208">
        <v>7.1792201344309345E-2</v>
      </c>
      <c r="I137" s="208">
        <v>0.16642140624110882</v>
      </c>
      <c r="J137" s="208">
        <v>0.13659190050666364</v>
      </c>
      <c r="K137" s="208">
        <v>0.39260189490724495</v>
      </c>
      <c r="L137" s="208">
        <v>0.30743965836047238</v>
      </c>
      <c r="M137" s="208">
        <v>0.26208016313261723</v>
      </c>
      <c r="N137" s="208">
        <v>0.33033275955600144</v>
      </c>
      <c r="O137" s="208">
        <v>0.29663823610935808</v>
      </c>
      <c r="P137" s="208">
        <v>0.10639443861646947</v>
      </c>
      <c r="Q137" s="208">
        <v>3.7422568945243276E-2</v>
      </c>
    </row>
    <row r="138" spans="1:17" x14ac:dyDescent="0.25">
      <c r="A138" s="152" t="s">
        <v>189</v>
      </c>
      <c r="B138" s="151">
        <v>0.29535579322286515</v>
      </c>
      <c r="C138" s="151">
        <v>0.17132982484531642</v>
      </c>
      <c r="D138" s="151">
        <v>0.20995840456882059</v>
      </c>
      <c r="E138" s="151">
        <v>0.22890543701926819</v>
      </c>
      <c r="F138" s="151">
        <v>0.24817588679960498</v>
      </c>
      <c r="G138" s="151">
        <v>0.32299944982568501</v>
      </c>
      <c r="H138" s="151">
        <v>0.33539769121417035</v>
      </c>
      <c r="I138" s="151">
        <v>0.28759369634139631</v>
      </c>
      <c r="J138" s="151">
        <v>0.33071038133636133</v>
      </c>
      <c r="K138" s="151">
        <v>0.14807434513433218</v>
      </c>
      <c r="L138" s="151">
        <v>0.23584213819473995</v>
      </c>
      <c r="M138" s="151">
        <v>0.20812838748603049</v>
      </c>
      <c r="N138" s="151">
        <v>0.26220755959000336</v>
      </c>
      <c r="O138" s="151">
        <v>0.33564971269786753</v>
      </c>
      <c r="P138" s="151">
        <v>0.41760578872167892</v>
      </c>
      <c r="Q138" s="151">
        <v>0.39707151866478485</v>
      </c>
    </row>
    <row r="139" spans="1:17" x14ac:dyDescent="0.25">
      <c r="A139" s="156" t="s">
        <v>180</v>
      </c>
      <c r="B139" s="155">
        <v>0.37544980440635889</v>
      </c>
      <c r="C139" s="155">
        <v>0.40513448326021462</v>
      </c>
      <c r="D139" s="155">
        <v>0.42933534224009628</v>
      </c>
      <c r="E139" s="155">
        <v>0.4088796376884789</v>
      </c>
      <c r="F139" s="155">
        <v>0.40392593587042125</v>
      </c>
      <c r="G139" s="155">
        <v>0.44552807710427778</v>
      </c>
      <c r="H139" s="155">
        <v>0.42524413208413125</v>
      </c>
      <c r="I139" s="155">
        <v>0.4726934241759454</v>
      </c>
      <c r="J139" s="155">
        <v>0.49345978769512011</v>
      </c>
      <c r="K139" s="155">
        <v>0.67660698483860349</v>
      </c>
      <c r="L139" s="155">
        <v>0.5348315528277281</v>
      </c>
      <c r="M139" s="155">
        <v>0.49813207570317075</v>
      </c>
      <c r="N139" s="155">
        <v>0.59644402377906436</v>
      </c>
      <c r="O139" s="155">
        <v>0.63469085083543564</v>
      </c>
      <c r="P139" s="155">
        <v>0.54323492118803196</v>
      </c>
      <c r="Q139" s="155">
        <v>0.45704291552388737</v>
      </c>
    </row>
    <row r="140" spans="1:17" x14ac:dyDescent="0.25">
      <c r="A140" s="152" t="s">
        <v>193</v>
      </c>
      <c r="B140" s="151">
        <v>4.6667617961679508E-2</v>
      </c>
      <c r="C140" s="151">
        <v>0.15418047728003809</v>
      </c>
      <c r="D140" s="151">
        <v>0.14404993861561924</v>
      </c>
      <c r="E140" s="151">
        <v>0.11669138828984212</v>
      </c>
      <c r="F140" s="151">
        <v>9.982999613228255E-2</v>
      </c>
      <c r="G140" s="151">
        <v>7.5203522767883307E-2</v>
      </c>
      <c r="H140" s="151">
        <v>5.1780439532851052E-2</v>
      </c>
      <c r="I140" s="151">
        <v>0.11749829224610309</v>
      </c>
      <c r="J140" s="151">
        <v>0.10111863203468119</v>
      </c>
      <c r="K140" s="151">
        <v>0.37279035964500956</v>
      </c>
      <c r="L140" s="151">
        <v>0.19595741449523096</v>
      </c>
      <c r="M140" s="151">
        <v>0.19062191908517928</v>
      </c>
      <c r="N140" s="151">
        <v>0.21908745378082348</v>
      </c>
      <c r="O140" s="151">
        <v>0.19324997856776988</v>
      </c>
      <c r="P140" s="151">
        <v>7.3646155035386102E-2</v>
      </c>
      <c r="Q140" s="151">
        <v>2.9717271859702552E-2</v>
      </c>
    </row>
    <row r="141" spans="1:17" x14ac:dyDescent="0.25">
      <c r="A141" s="152" t="s">
        <v>187</v>
      </c>
      <c r="B141" s="151">
        <v>9.2927791380208458E-2</v>
      </c>
      <c r="C141" s="151">
        <v>0.11413971920266025</v>
      </c>
      <c r="D141" s="151">
        <v>0.11762452263097348</v>
      </c>
      <c r="E141" s="151">
        <v>0.10939734224886527</v>
      </c>
      <c r="F141" s="151">
        <v>0.10591674368444144</v>
      </c>
      <c r="G141" s="151">
        <v>0.11239550201098275</v>
      </c>
      <c r="H141" s="151">
        <v>0.10563410741208348</v>
      </c>
      <c r="I141" s="151">
        <v>0.12553910746252181</v>
      </c>
      <c r="J141" s="151">
        <v>0.12825459050282806</v>
      </c>
      <c r="K141" s="151">
        <v>0.1855728463425281</v>
      </c>
      <c r="L141" s="151">
        <v>0.1505439748111759</v>
      </c>
      <c r="M141" s="151">
        <v>0.14131062353748938</v>
      </c>
      <c r="N141" s="151">
        <v>0.16797247539960522</v>
      </c>
      <c r="O141" s="151">
        <v>0.17341003705670968</v>
      </c>
      <c r="P141" s="151">
        <v>0.13611245407620531</v>
      </c>
      <c r="Q141" s="151">
        <v>0.11024683572846974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1.6384934815071572E-17</v>
      </c>
      <c r="Q144" s="87">
        <v>0</v>
      </c>
    </row>
    <row r="145" spans="1:17" x14ac:dyDescent="0.25">
      <c r="A145" s="150" t="s">
        <v>125</v>
      </c>
      <c r="B145" s="87">
        <v>1.4392971149987666E-2</v>
      </c>
      <c r="C145" s="87">
        <v>1.5861216160427953E-2</v>
      </c>
      <c r="D145" s="87">
        <v>3.3025683944814255E-2</v>
      </c>
      <c r="E145" s="87">
        <v>2.8914460701466749E-2</v>
      </c>
      <c r="F145" s="87">
        <v>3.0517171087818082E-2</v>
      </c>
      <c r="G145" s="87">
        <v>2.8525937012425388E-2</v>
      </c>
      <c r="H145" s="87">
        <v>4.9029773567828248E-3</v>
      </c>
      <c r="I145" s="87">
        <v>3.1741208991775396E-3</v>
      </c>
      <c r="J145" s="87">
        <v>1.5753870673024385E-3</v>
      </c>
      <c r="K145" s="87">
        <v>1.0463913290612603E-4</v>
      </c>
      <c r="L145" s="87">
        <v>1.9008257254421838E-3</v>
      </c>
      <c r="M145" s="87">
        <v>1.5000366534859344E-3</v>
      </c>
      <c r="N145" s="87">
        <v>1.8689443303912838E-3</v>
      </c>
      <c r="O145" s="87">
        <v>2.0171122461556581E-3</v>
      </c>
      <c r="P145" s="87">
        <v>2.6627485657962314E-3</v>
      </c>
      <c r="Q145" s="87">
        <v>1.3470873420748379E-3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0.17836536337535924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7.8534820230220792E-2</v>
      </c>
      <c r="C148" s="87">
        <v>9.827850304223229E-2</v>
      </c>
      <c r="D148" s="87">
        <v>8.4598838686159222E-2</v>
      </c>
      <c r="E148" s="87">
        <v>8.0482881547398522E-2</v>
      </c>
      <c r="F148" s="87">
        <v>7.539957259662336E-2</v>
      </c>
      <c r="G148" s="87">
        <v>8.3869564998557355E-2</v>
      </c>
      <c r="H148" s="87">
        <v>0.10073113005530066</v>
      </c>
      <c r="I148" s="87">
        <v>0.12236498656334427</v>
      </c>
      <c r="J148" s="87">
        <v>0.12667920343552563</v>
      </c>
      <c r="K148" s="87">
        <v>7.1028438342627363E-3</v>
      </c>
      <c r="L148" s="87">
        <v>0.14864314908573373</v>
      </c>
      <c r="M148" s="87">
        <v>0.13981058688400344</v>
      </c>
      <c r="N148" s="87">
        <v>0.16610353106921394</v>
      </c>
      <c r="O148" s="87">
        <v>0.17139292481055401</v>
      </c>
      <c r="P148" s="87">
        <v>0.13344970551040908</v>
      </c>
      <c r="Q148" s="87">
        <v>0.10889974838639491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0.23585439506447092</v>
      </c>
      <c r="C152" s="151">
        <v>0.13681428677751625</v>
      </c>
      <c r="D152" s="151">
        <v>0.16766088099350357</v>
      </c>
      <c r="E152" s="151">
        <v>0.1827909071497715</v>
      </c>
      <c r="F152" s="151">
        <v>0.1981791960536973</v>
      </c>
      <c r="G152" s="151">
        <v>0.25792905232541175</v>
      </c>
      <c r="H152" s="151">
        <v>0.26782958513919675</v>
      </c>
      <c r="I152" s="151">
        <v>0.22965602446732047</v>
      </c>
      <c r="J152" s="151">
        <v>0.26408656515761086</v>
      </c>
      <c r="K152" s="151">
        <v>0.11824377885106584</v>
      </c>
      <c r="L152" s="151">
        <v>0.18833016352132123</v>
      </c>
      <c r="M152" s="151">
        <v>0.16619953308050203</v>
      </c>
      <c r="N152" s="151">
        <v>0.20938409459863563</v>
      </c>
      <c r="O152" s="151">
        <v>0.26803083521095611</v>
      </c>
      <c r="P152" s="151">
        <v>0.33347631207644052</v>
      </c>
      <c r="Q152" s="151">
        <v>0.31707880793571508</v>
      </c>
    </row>
    <row r="153" spans="1:17" x14ac:dyDescent="0.25">
      <c r="A153" s="243" t="s">
        <v>179</v>
      </c>
      <c r="B153" s="242">
        <v>0.66143081093508316</v>
      </c>
      <c r="C153" s="242">
        <v>0.81164060108754532</v>
      </c>
      <c r="D153" s="242">
        <v>0.84348939545342339</v>
      </c>
      <c r="E153" s="242">
        <v>0.78372868921593786</v>
      </c>
      <c r="F153" s="242">
        <v>0.75986251169427721</v>
      </c>
      <c r="G153" s="242">
        <v>0.80470721949607527</v>
      </c>
      <c r="H153" s="242">
        <v>0.74701482378788164</v>
      </c>
      <c r="I153" s="242">
        <v>0.88665325777193538</v>
      </c>
      <c r="J153" s="242">
        <v>0.90512548690638472</v>
      </c>
      <c r="K153" s="242">
        <v>1.507958435967842</v>
      </c>
      <c r="L153" s="242">
        <v>1.0624492680586752</v>
      </c>
      <c r="M153" s="242">
        <v>0.99716536366076247</v>
      </c>
      <c r="N153" s="242">
        <v>1.1853424289085321</v>
      </c>
      <c r="O153" s="242">
        <v>1.2237511789434787</v>
      </c>
      <c r="P153" s="242">
        <v>0.96100033087164205</v>
      </c>
      <c r="Q153" s="242">
        <v>0.77803713921153028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1</v>
      </c>
      <c r="D157" s="77">
        <f t="shared" si="0"/>
        <v>1.0000000000000002</v>
      </c>
      <c r="E157" s="77">
        <f t="shared" si="0"/>
        <v>1</v>
      </c>
      <c r="F157" s="77">
        <f t="shared" si="0"/>
        <v>1</v>
      </c>
      <c r="G157" s="77">
        <f t="shared" si="0"/>
        <v>0.99999999999999989</v>
      </c>
      <c r="H157" s="77">
        <f t="shared" si="0"/>
        <v>0.99999999999999989</v>
      </c>
      <c r="I157" s="77">
        <f t="shared" si="0"/>
        <v>1.0000000000000002</v>
      </c>
      <c r="J157" s="77">
        <f t="shared" si="0"/>
        <v>1.0000000000000002</v>
      </c>
      <c r="K157" s="77">
        <f t="shared" si="0"/>
        <v>1.0000000000000002</v>
      </c>
      <c r="L157" s="77">
        <f t="shared" si="0"/>
        <v>0.99999999999999989</v>
      </c>
      <c r="M157" s="77">
        <f t="shared" si="0"/>
        <v>1</v>
      </c>
      <c r="N157" s="77">
        <f t="shared" si="0"/>
        <v>1.0000000000000002</v>
      </c>
      <c r="O157" s="77">
        <f t="shared" si="0"/>
        <v>1</v>
      </c>
      <c r="P157" s="77">
        <f t="shared" si="0"/>
        <v>1</v>
      </c>
      <c r="Q157" s="77">
        <f t="shared" si="0"/>
        <v>0.99999999999999989</v>
      </c>
    </row>
    <row r="158" spans="1:17" x14ac:dyDescent="0.25">
      <c r="A158" s="132" t="s">
        <v>83</v>
      </c>
      <c r="B158" s="240">
        <f t="shared" ref="B158:Q158" si="1">IF(B$6=0,0,B$6/B$5)</f>
        <v>3.8504828474296963E-4</v>
      </c>
      <c r="C158" s="240">
        <f t="shared" si="1"/>
        <v>6.7987517883400937E-4</v>
      </c>
      <c r="D158" s="240">
        <f t="shared" si="1"/>
        <v>6.2510835426924066E-4</v>
      </c>
      <c r="E158" s="240">
        <f t="shared" si="1"/>
        <v>6.1997294123135945E-4</v>
      </c>
      <c r="F158" s="240">
        <f t="shared" si="1"/>
        <v>5.4377355695062776E-4</v>
      </c>
      <c r="G158" s="240">
        <f t="shared" si="1"/>
        <v>4.4718284547083426E-4</v>
      </c>
      <c r="H158" s="240">
        <f t="shared" si="1"/>
        <v>5.3652604157195124E-4</v>
      </c>
      <c r="I158" s="240">
        <f t="shared" si="1"/>
        <v>5.5351238431554188E-4</v>
      </c>
      <c r="J158" s="240">
        <f t="shared" si="1"/>
        <v>6.0472219169669804E-4</v>
      </c>
      <c r="K158" s="240">
        <f t="shared" si="1"/>
        <v>5.7378714804882523E-4</v>
      </c>
      <c r="L158" s="240">
        <f t="shared" si="1"/>
        <v>7.5562243525101064E-4</v>
      </c>
      <c r="M158" s="240">
        <f t="shared" si="1"/>
        <v>7.5645239952663521E-4</v>
      </c>
      <c r="N158" s="240">
        <f t="shared" si="1"/>
        <v>7.6161716384278615E-4</v>
      </c>
      <c r="O158" s="240">
        <f t="shared" si="1"/>
        <v>7.7727162855019752E-4</v>
      </c>
      <c r="P158" s="240">
        <f t="shared" si="1"/>
        <v>5.5105157394902675E-4</v>
      </c>
      <c r="Q158" s="240">
        <f t="shared" si="1"/>
        <v>7.1872977218619073E-4</v>
      </c>
    </row>
    <row r="159" spans="1:17" x14ac:dyDescent="0.25">
      <c r="A159" s="76" t="s">
        <v>82</v>
      </c>
      <c r="B159" s="239">
        <f t="shared" ref="B159:Q159" si="2">IF(B$7=0,0,B$7/B$5)</f>
        <v>6.5709556471090175E-4</v>
      </c>
      <c r="C159" s="239">
        <f t="shared" si="2"/>
        <v>1.1602258269169329E-3</v>
      </c>
      <c r="D159" s="239">
        <f t="shared" si="2"/>
        <v>1.0667647236196366E-3</v>
      </c>
      <c r="E159" s="239">
        <f t="shared" si="2"/>
        <v>1.0580009990067535E-3</v>
      </c>
      <c r="F159" s="239">
        <f t="shared" si="2"/>
        <v>9.2796463881885218E-4</v>
      </c>
      <c r="G159" s="239">
        <f t="shared" si="2"/>
        <v>7.6312991387517354E-4</v>
      </c>
      <c r="H159" s="239">
        <f t="shared" si="2"/>
        <v>9.1559655305090387E-4</v>
      </c>
      <c r="I159" s="239">
        <f t="shared" si="2"/>
        <v>9.4458421750686532E-4</v>
      </c>
      <c r="J159" s="239">
        <f t="shared" si="2"/>
        <v>1.0319751724420869E-3</v>
      </c>
      <c r="K159" s="239">
        <f t="shared" si="2"/>
        <v>9.7918366347919325E-4</v>
      </c>
      <c r="L159" s="239">
        <f t="shared" si="2"/>
        <v>1.2894906183803095E-3</v>
      </c>
      <c r="M159" s="239">
        <f t="shared" si="2"/>
        <v>1.2909069754087421E-3</v>
      </c>
      <c r="N159" s="239">
        <f t="shared" si="2"/>
        <v>1.2997207887910955E-3</v>
      </c>
      <c r="O159" s="239">
        <f t="shared" si="2"/>
        <v>1.3264355664819761E-3</v>
      </c>
      <c r="P159" s="239">
        <f t="shared" si="2"/>
        <v>9.4038477644582772E-4</v>
      </c>
      <c r="Q159" s="239">
        <f t="shared" si="2"/>
        <v>1.2265322668414918E-3</v>
      </c>
    </row>
    <row r="160" spans="1:17" x14ac:dyDescent="0.25">
      <c r="A160" s="76" t="s">
        <v>81</v>
      </c>
      <c r="B160" s="239">
        <f t="shared" ref="B160:Q160" si="3">IF(B$8=0,0,B$8/B$5)</f>
        <v>6.5817682788843002E-4</v>
      </c>
      <c r="C160" s="239">
        <f t="shared" si="3"/>
        <v>1.1621350004552061E-3</v>
      </c>
      <c r="D160" s="239">
        <f t="shared" si="3"/>
        <v>1.0685201051450675E-3</v>
      </c>
      <c r="E160" s="239">
        <f t="shared" si="3"/>
        <v>1.0597419596576102E-3</v>
      </c>
      <c r="F160" s="239">
        <f t="shared" si="3"/>
        <v>9.2949162218000853E-4</v>
      </c>
      <c r="G160" s="239">
        <f t="shared" si="3"/>
        <v>7.643856585793805E-4</v>
      </c>
      <c r="H160" s="239">
        <f t="shared" si="3"/>
        <v>9.1710318449304633E-4</v>
      </c>
      <c r="I160" s="239">
        <f t="shared" si="3"/>
        <v>9.4613854869903208E-4</v>
      </c>
      <c r="J160" s="239">
        <f t="shared" si="3"/>
        <v>1.0336733071031785E-3</v>
      </c>
      <c r="K160" s="239">
        <f t="shared" si="3"/>
        <v>9.8079492871398929E-4</v>
      </c>
      <c r="L160" s="239">
        <f t="shared" si="3"/>
        <v>1.2916124995773566E-3</v>
      </c>
      <c r="M160" s="239">
        <f t="shared" si="3"/>
        <v>1.2930311872480624E-3</v>
      </c>
      <c r="N160" s="239">
        <f t="shared" si="3"/>
        <v>1.3018595039270076E-3</v>
      </c>
      <c r="O160" s="239">
        <f t="shared" si="3"/>
        <v>1.3286182412897598E-3</v>
      </c>
      <c r="P160" s="239">
        <f t="shared" si="3"/>
        <v>9.4193219737831652E-4</v>
      </c>
      <c r="Q160" s="239">
        <f t="shared" si="3"/>
        <v>1.2285505488805275E-3</v>
      </c>
    </row>
    <row r="161" spans="1:17" x14ac:dyDescent="0.25">
      <c r="A161" s="76" t="s">
        <v>80</v>
      </c>
      <c r="B161" s="239">
        <f t="shared" ref="B161:Q161" si="4">IF(B$9=0,0,B$9/B$5)</f>
        <v>3.6934160988741365E-3</v>
      </c>
      <c r="C161" s="239">
        <f t="shared" si="4"/>
        <v>6.521420897658759E-3</v>
      </c>
      <c r="D161" s="239">
        <f t="shared" si="4"/>
        <v>5.9960928296042375E-3</v>
      </c>
      <c r="E161" s="239">
        <f t="shared" si="4"/>
        <v>5.9468335082670703E-3</v>
      </c>
      <c r="F161" s="239">
        <f t="shared" si="4"/>
        <v>5.2159224932638018E-3</v>
      </c>
      <c r="G161" s="239">
        <f t="shared" si="4"/>
        <v>4.2894161227203867E-3</v>
      </c>
      <c r="H161" s="239">
        <f t="shared" si="4"/>
        <v>5.146403705524466E-3</v>
      </c>
      <c r="I161" s="239">
        <f t="shared" si="4"/>
        <v>5.3093381587763508E-3</v>
      </c>
      <c r="J161" s="239">
        <f t="shared" si="4"/>
        <v>5.800547013603637E-3</v>
      </c>
      <c r="K161" s="239">
        <f t="shared" si="4"/>
        <v>5.5038154275774947E-3</v>
      </c>
      <c r="L161" s="239">
        <f t="shared" si="4"/>
        <v>7.2479950635009772E-3</v>
      </c>
      <c r="M161" s="239">
        <f t="shared" si="4"/>
        <v>7.2559561518593602E-3</v>
      </c>
      <c r="N161" s="239">
        <f t="shared" si="4"/>
        <v>7.3054970131695082E-3</v>
      </c>
      <c r="O161" s="239">
        <f t="shared" si="4"/>
        <v>7.4556559783190484E-3</v>
      </c>
      <c r="P161" s="239">
        <f t="shared" si="4"/>
        <v>5.2857338551497808E-3</v>
      </c>
      <c r="Q161" s="239">
        <f t="shared" si="4"/>
        <v>6.8941174821869821E-3</v>
      </c>
    </row>
    <row r="162" spans="1:17" x14ac:dyDescent="0.25">
      <c r="A162" s="129" t="s">
        <v>79</v>
      </c>
      <c r="B162" s="238">
        <f t="shared" ref="B162:Q162" si="5">IF(B$10=0,0,B$10/B$5)</f>
        <v>1.6940067810681061E-3</v>
      </c>
      <c r="C162" s="238">
        <f t="shared" si="5"/>
        <v>2.9910876346157561E-3</v>
      </c>
      <c r="D162" s="238">
        <f t="shared" si="5"/>
        <v>2.7501428599825809E-3</v>
      </c>
      <c r="E162" s="238">
        <f t="shared" si="5"/>
        <v>2.7275497856735671E-3</v>
      </c>
      <c r="F162" s="238">
        <f t="shared" si="5"/>
        <v>2.3923131963950565E-3</v>
      </c>
      <c r="G162" s="238">
        <f t="shared" si="5"/>
        <v>1.9673656593759328E-3</v>
      </c>
      <c r="H162" s="238">
        <f t="shared" si="5"/>
        <v>2.388456337603853E-3</v>
      </c>
      <c r="I162" s="238">
        <f t="shared" si="5"/>
        <v>2.4712010051728029E-3</v>
      </c>
      <c r="J162" s="238">
        <f t="shared" si="5"/>
        <v>2.7758509270173143E-3</v>
      </c>
      <c r="K162" s="238">
        <f t="shared" si="5"/>
        <v>2.5606942037214057E-3</v>
      </c>
      <c r="L162" s="238">
        <f t="shared" si="5"/>
        <v>3.4100986159369562E-3</v>
      </c>
      <c r="M162" s="238">
        <f t="shared" si="5"/>
        <v>3.4406449993344321E-3</v>
      </c>
      <c r="N162" s="238">
        <f t="shared" si="5"/>
        <v>3.4469542189955469E-3</v>
      </c>
      <c r="O162" s="238">
        <f t="shared" si="5"/>
        <v>3.533841189567075E-3</v>
      </c>
      <c r="P162" s="238">
        <f t="shared" si="5"/>
        <v>2.5138589530193977E-3</v>
      </c>
      <c r="Q162" s="238">
        <f t="shared" si="5"/>
        <v>3.3329819993069732E-3</v>
      </c>
    </row>
    <row r="163" spans="1:17" x14ac:dyDescent="0.25">
      <c r="A163" s="232" t="s">
        <v>185</v>
      </c>
      <c r="B163" s="241">
        <f t="shared" ref="B163:Q163" si="6">IF(B$15=0,0,B$15/B$5)</f>
        <v>0.93141113696926181</v>
      </c>
      <c r="C163" s="241">
        <f t="shared" si="6"/>
        <v>0.88424019719846181</v>
      </c>
      <c r="D163" s="241">
        <f t="shared" si="6"/>
        <v>0.89150130485204793</v>
      </c>
      <c r="E163" s="241">
        <f t="shared" si="6"/>
        <v>0.89055453654154271</v>
      </c>
      <c r="F163" s="241">
        <f t="shared" si="6"/>
        <v>0.90335640848255083</v>
      </c>
      <c r="G163" s="241">
        <f t="shared" si="6"/>
        <v>0.91731580272756497</v>
      </c>
      <c r="H163" s="241">
        <f t="shared" si="6"/>
        <v>0.90020092657160034</v>
      </c>
      <c r="I163" s="241">
        <f t="shared" si="6"/>
        <v>0.900614053138312</v>
      </c>
      <c r="J163" s="241">
        <f t="shared" si="6"/>
        <v>0.88903963097289163</v>
      </c>
      <c r="K163" s="241">
        <f t="shared" si="6"/>
        <v>0.89512349808185199</v>
      </c>
      <c r="L163" s="241">
        <f t="shared" si="6"/>
        <v>0.86387684836328793</v>
      </c>
      <c r="M163" s="241">
        <f t="shared" si="6"/>
        <v>0.86270345953926142</v>
      </c>
      <c r="N163" s="241">
        <f t="shared" si="6"/>
        <v>0.85743418105713631</v>
      </c>
      <c r="O163" s="241">
        <f t="shared" si="6"/>
        <v>0.85398644647972044</v>
      </c>
      <c r="P163" s="241">
        <f t="shared" si="6"/>
        <v>0.89612620071193894</v>
      </c>
      <c r="Q163" s="241">
        <f t="shared" si="6"/>
        <v>0.86392203503456677</v>
      </c>
    </row>
    <row r="164" spans="1:17" x14ac:dyDescent="0.25">
      <c r="A164" s="127" t="s">
        <v>184</v>
      </c>
      <c r="B164" s="237">
        <f t="shared" ref="B164:Q164" si="7">IF(B$24=0,0,B$24/B$5)</f>
        <v>4.6008547026514676E-2</v>
      </c>
      <c r="C164" s="237">
        <f t="shared" si="7"/>
        <v>7.8374153300667729E-2</v>
      </c>
      <c r="D164" s="237">
        <f t="shared" si="7"/>
        <v>7.3579136268733331E-2</v>
      </c>
      <c r="E164" s="237">
        <f t="shared" si="7"/>
        <v>7.4376702481106602E-2</v>
      </c>
      <c r="F164" s="237">
        <f t="shared" si="7"/>
        <v>6.5640008489132595E-2</v>
      </c>
      <c r="G164" s="237">
        <f t="shared" si="7"/>
        <v>5.6754903870871121E-2</v>
      </c>
      <c r="H164" s="237">
        <f t="shared" si="7"/>
        <v>6.8330578489128671E-2</v>
      </c>
      <c r="I164" s="237">
        <f t="shared" si="7"/>
        <v>6.7738694616155212E-2</v>
      </c>
      <c r="J164" s="237">
        <f t="shared" si="7"/>
        <v>7.6008800893345635E-2</v>
      </c>
      <c r="K164" s="237">
        <f t="shared" si="7"/>
        <v>7.3956145635338894E-2</v>
      </c>
      <c r="L164" s="237">
        <f t="shared" si="7"/>
        <v>9.3880888041034657E-2</v>
      </c>
      <c r="M164" s="237">
        <f t="shared" si="7"/>
        <v>9.5173658587174081E-2</v>
      </c>
      <c r="N164" s="237">
        <f t="shared" si="7"/>
        <v>0.10007865875820192</v>
      </c>
      <c r="O164" s="237">
        <f t="shared" si="7"/>
        <v>0.10204240273441031</v>
      </c>
      <c r="P164" s="237">
        <f t="shared" si="7"/>
        <v>7.1427093088034396E-2</v>
      </c>
      <c r="Q164" s="237">
        <f t="shared" si="7"/>
        <v>9.2988024570556785E-2</v>
      </c>
    </row>
    <row r="165" spans="1:17" x14ac:dyDescent="0.25">
      <c r="A165" s="127" t="s">
        <v>181</v>
      </c>
      <c r="B165" s="237">
        <f t="shared" ref="B165:Q165" si="8">IF(B$35=0,0,B$35/B$5)</f>
        <v>5.8232658731343151E-3</v>
      </c>
      <c r="C165" s="237">
        <f t="shared" si="8"/>
        <v>9.034165191884564E-3</v>
      </c>
      <c r="D165" s="237">
        <f t="shared" si="8"/>
        <v>8.657403357306066E-3</v>
      </c>
      <c r="E165" s="237">
        <f t="shared" si="8"/>
        <v>8.7918478162449399E-3</v>
      </c>
      <c r="F165" s="237">
        <f t="shared" si="8"/>
        <v>7.8100453783334772E-3</v>
      </c>
      <c r="G165" s="237">
        <f t="shared" si="8"/>
        <v>6.6304139871388749E-3</v>
      </c>
      <c r="H165" s="237">
        <f t="shared" si="8"/>
        <v>8.1301911925552028E-3</v>
      </c>
      <c r="I165" s="237">
        <f t="shared" si="8"/>
        <v>8.0057146790999852E-3</v>
      </c>
      <c r="J165" s="237">
        <f t="shared" si="8"/>
        <v>8.8808564895283531E-3</v>
      </c>
      <c r="K165" s="237">
        <f t="shared" si="8"/>
        <v>7.347588425303914E-3</v>
      </c>
      <c r="L165" s="237">
        <f t="shared" si="8"/>
        <v>1.056084573613323E-2</v>
      </c>
      <c r="M165" s="237">
        <f t="shared" si="8"/>
        <v>1.0460974702001165E-2</v>
      </c>
      <c r="N165" s="237">
        <f t="shared" si="8"/>
        <v>1.0623631956603746E-2</v>
      </c>
      <c r="O165" s="237">
        <f t="shared" si="8"/>
        <v>1.1070259150702973E-2</v>
      </c>
      <c r="P165" s="237">
        <f t="shared" si="8"/>
        <v>8.311727167069528E-3</v>
      </c>
      <c r="Q165" s="237">
        <f t="shared" si="8"/>
        <v>1.1126219341376071E-2</v>
      </c>
    </row>
    <row r="166" spans="1:17" x14ac:dyDescent="0.25">
      <c r="A166" s="142" t="s">
        <v>190</v>
      </c>
      <c r="B166" s="235">
        <f t="shared" ref="B166:Q166" si="9">IF(B$36=0,0,B$36/B$5)</f>
        <v>1.1541078076656834E-3</v>
      </c>
      <c r="C166" s="235">
        <f t="shared" si="9"/>
        <v>5.1368933096259074E-3</v>
      </c>
      <c r="D166" s="235">
        <f t="shared" si="9"/>
        <v>4.4319700512530143E-3</v>
      </c>
      <c r="E166" s="235">
        <f t="shared" si="9"/>
        <v>3.8745624840073826E-3</v>
      </c>
      <c r="F166" s="235">
        <f t="shared" si="9"/>
        <v>2.9871820029324083E-3</v>
      </c>
      <c r="G166" s="235">
        <f t="shared" si="9"/>
        <v>1.756124360416585E-3</v>
      </c>
      <c r="H166" s="235">
        <f t="shared" si="9"/>
        <v>1.5885914740954292E-3</v>
      </c>
      <c r="I166" s="235">
        <f t="shared" si="9"/>
        <v>3.1302591224439927E-3</v>
      </c>
      <c r="J166" s="235">
        <f t="shared" si="9"/>
        <v>2.8807735822555715E-3</v>
      </c>
      <c r="K166" s="235">
        <f t="shared" si="9"/>
        <v>5.8175456342896099E-3</v>
      </c>
      <c r="L166" s="235">
        <f t="shared" si="9"/>
        <v>6.0059298952831264E-3</v>
      </c>
      <c r="M166" s="235">
        <f t="shared" si="9"/>
        <v>6.1734360285324056E-3</v>
      </c>
      <c r="N166" s="235">
        <f t="shared" si="9"/>
        <v>6.0485338407568357E-3</v>
      </c>
      <c r="O166" s="235">
        <f t="shared" si="9"/>
        <v>5.2809294488532273E-3</v>
      </c>
      <c r="P166" s="235">
        <f t="shared" si="9"/>
        <v>1.8089700790250788E-3</v>
      </c>
      <c r="Q166" s="235">
        <f t="shared" si="9"/>
        <v>1.1653703809221309E-3</v>
      </c>
    </row>
    <row r="167" spans="1:17" x14ac:dyDescent="0.25">
      <c r="A167" s="142" t="s">
        <v>189</v>
      </c>
      <c r="B167" s="235">
        <f t="shared" ref="B167:Q167" si="10">IF(B$42=0,0,B$42/B$5)</f>
        <v>4.6691580654686319E-3</v>
      </c>
      <c r="C167" s="235">
        <f t="shared" si="10"/>
        <v>3.8972718822586567E-3</v>
      </c>
      <c r="D167" s="235">
        <f t="shared" si="10"/>
        <v>4.2254333060530525E-3</v>
      </c>
      <c r="E167" s="235">
        <f t="shared" si="10"/>
        <v>4.9172853322375582E-3</v>
      </c>
      <c r="F167" s="235">
        <f t="shared" si="10"/>
        <v>4.8228633754010689E-3</v>
      </c>
      <c r="G167" s="235">
        <f t="shared" si="10"/>
        <v>4.8742896267222899E-3</v>
      </c>
      <c r="H167" s="235">
        <f t="shared" si="10"/>
        <v>6.5415997184597729E-3</v>
      </c>
      <c r="I167" s="235">
        <f t="shared" si="10"/>
        <v>4.875455556655992E-3</v>
      </c>
      <c r="J167" s="235">
        <f t="shared" si="10"/>
        <v>6.0000829072727815E-3</v>
      </c>
      <c r="K167" s="235">
        <f t="shared" si="10"/>
        <v>1.5300427910143037E-3</v>
      </c>
      <c r="L167" s="235">
        <f t="shared" si="10"/>
        <v>4.5549158408501036E-3</v>
      </c>
      <c r="M167" s="235">
        <f t="shared" si="10"/>
        <v>4.2875386734687604E-3</v>
      </c>
      <c r="N167" s="235">
        <f t="shared" si="10"/>
        <v>4.5750981158469107E-3</v>
      </c>
      <c r="O167" s="235">
        <f t="shared" si="10"/>
        <v>5.789329701849746E-3</v>
      </c>
      <c r="P167" s="235">
        <f t="shared" si="10"/>
        <v>6.502757088044449E-3</v>
      </c>
      <c r="Q167" s="235">
        <f t="shared" si="10"/>
        <v>9.9608489604539417E-3</v>
      </c>
    </row>
    <row r="168" spans="1:17" x14ac:dyDescent="0.25">
      <c r="A168" s="127" t="s">
        <v>180</v>
      </c>
      <c r="B168" s="236">
        <f t="shared" ref="B168:Q168" si="11">IF(B$43=0,0,B$43/B$5)</f>
        <v>5.9272730675683435E-3</v>
      </c>
      <c r="C168" s="236">
        <f t="shared" si="11"/>
        <v>9.2294756946412759E-3</v>
      </c>
      <c r="D168" s="236">
        <f t="shared" si="11"/>
        <v>8.6805056729870982E-3</v>
      </c>
      <c r="E168" s="236">
        <f t="shared" si="11"/>
        <v>8.8397007257021345E-3</v>
      </c>
      <c r="F168" s="236">
        <f t="shared" si="11"/>
        <v>7.8994910897081227E-3</v>
      </c>
      <c r="G168" s="236">
        <f t="shared" si="11"/>
        <v>6.7215203792775008E-3</v>
      </c>
      <c r="H168" s="236">
        <f t="shared" si="11"/>
        <v>8.2200707536282981E-3</v>
      </c>
      <c r="I168" s="236">
        <f t="shared" si="11"/>
        <v>8.0375368788125016E-3</v>
      </c>
      <c r="J168" s="236">
        <f t="shared" si="11"/>
        <v>8.9470418930658307E-3</v>
      </c>
      <c r="K168" s="236">
        <f t="shared" si="11"/>
        <v>7.3982288885828234E-3</v>
      </c>
      <c r="L168" s="236">
        <f t="shared" si="11"/>
        <v>1.0343196298380127E-2</v>
      </c>
      <c r="M168" s="236">
        <f t="shared" si="11"/>
        <v>1.0273447247410904E-2</v>
      </c>
      <c r="N168" s="236">
        <f t="shared" si="11"/>
        <v>1.0346218347861509E-2</v>
      </c>
      <c r="O168" s="236">
        <f t="shared" si="11"/>
        <v>1.0925272292392672E-2</v>
      </c>
      <c r="P168" s="236">
        <f t="shared" si="11"/>
        <v>8.546706317147431E-3</v>
      </c>
      <c r="Q168" s="236">
        <f t="shared" si="11"/>
        <v>1.1577942420556323E-2</v>
      </c>
    </row>
    <row r="169" spans="1:17" x14ac:dyDescent="0.25">
      <c r="A169" s="142" t="s">
        <v>188</v>
      </c>
      <c r="B169" s="235">
        <f t="shared" ref="B169:Q169" si="12">IF(B$44=0,0,B$44/B$5)</f>
        <v>7.6917955626803732E-4</v>
      </c>
      <c r="C169" s="235">
        <f t="shared" si="12"/>
        <v>3.6565888883257147E-3</v>
      </c>
      <c r="D169" s="235">
        <f t="shared" si="12"/>
        <v>3.02252624744688E-3</v>
      </c>
      <c r="E169" s="235">
        <f t="shared" si="12"/>
        <v>2.6135278008118526E-3</v>
      </c>
      <c r="F169" s="235">
        <f t="shared" si="12"/>
        <v>2.0226719286592803E-3</v>
      </c>
      <c r="G169" s="235">
        <f t="shared" si="12"/>
        <v>1.183223398737162E-3</v>
      </c>
      <c r="H169" s="235">
        <f t="shared" si="12"/>
        <v>1.0529521751463985E-3</v>
      </c>
      <c r="I169" s="235">
        <f t="shared" si="12"/>
        <v>2.076760475813498E-3</v>
      </c>
      <c r="J169" s="235">
        <f t="shared" si="12"/>
        <v>1.9127562299514752E-3</v>
      </c>
      <c r="K169" s="235">
        <f t="shared" si="12"/>
        <v>4.0161270708474733E-3</v>
      </c>
      <c r="L169" s="235">
        <f t="shared" si="12"/>
        <v>3.9458418104942657E-3</v>
      </c>
      <c r="M169" s="235">
        <f t="shared" si="12"/>
        <v>4.0941955751215104E-3</v>
      </c>
      <c r="N169" s="235">
        <f t="shared" si="12"/>
        <v>3.9855818085819568E-3</v>
      </c>
      <c r="O169" s="235">
        <f t="shared" si="12"/>
        <v>3.4752053655932452E-3</v>
      </c>
      <c r="P169" s="235">
        <f t="shared" si="12"/>
        <v>1.1956391167660581E-3</v>
      </c>
      <c r="Q169" s="235">
        <f t="shared" si="12"/>
        <v>7.7724076644404517E-4</v>
      </c>
    </row>
    <row r="170" spans="1:17" x14ac:dyDescent="0.25">
      <c r="A170" s="142" t="s">
        <v>187</v>
      </c>
      <c r="B170" s="235">
        <f t="shared" ref="B170:Q170" si="13">IF(B$45=0,0,B$45/B$5)</f>
        <v>1.2707217776814594E-3</v>
      </c>
      <c r="C170" s="235">
        <f t="shared" si="13"/>
        <v>2.3281595255313261E-3</v>
      </c>
      <c r="D170" s="235">
        <f t="shared" si="13"/>
        <v>2.1400368401902738E-3</v>
      </c>
      <c r="E170" s="235">
        <f t="shared" si="13"/>
        <v>2.1322194243547877E-3</v>
      </c>
      <c r="F170" s="235">
        <f t="shared" si="13"/>
        <v>1.8614779586819906E-3</v>
      </c>
      <c r="G170" s="235">
        <f t="shared" si="13"/>
        <v>1.4801401456870709E-3</v>
      </c>
      <c r="H170" s="235">
        <f t="shared" si="13"/>
        <v>1.7208198064917904E-3</v>
      </c>
      <c r="I170" s="235">
        <f t="shared" si="13"/>
        <v>1.9016488571515697E-3</v>
      </c>
      <c r="J170" s="235">
        <f t="shared" si="13"/>
        <v>2.0388341564280487E-3</v>
      </c>
      <c r="K170" s="235">
        <f t="shared" si="13"/>
        <v>2.1082436588085074E-3</v>
      </c>
      <c r="L170" s="235">
        <f t="shared" si="13"/>
        <v>2.6050966888438304E-3</v>
      </c>
      <c r="M170" s="235">
        <f t="shared" si="13"/>
        <v>2.6096024095443675E-3</v>
      </c>
      <c r="N170" s="235">
        <f t="shared" si="13"/>
        <v>2.5515757097462374E-3</v>
      </c>
      <c r="O170" s="235">
        <f t="shared" si="13"/>
        <v>2.6300808984806531E-3</v>
      </c>
      <c r="P170" s="235">
        <f t="shared" si="13"/>
        <v>1.9371073943073318E-3</v>
      </c>
      <c r="Q170" s="235">
        <f t="shared" si="13"/>
        <v>2.5076599217953971E-3</v>
      </c>
    </row>
    <row r="171" spans="1:17" x14ac:dyDescent="0.25">
      <c r="A171" s="142" t="s">
        <v>186</v>
      </c>
      <c r="B171" s="235">
        <f t="shared" ref="B171:Q171" si="14">IF(B$56=0,0,B$56/B$5)</f>
        <v>3.8873717336188464E-3</v>
      </c>
      <c r="C171" s="235">
        <f t="shared" si="14"/>
        <v>3.2447272807842359E-3</v>
      </c>
      <c r="D171" s="235">
        <f t="shared" si="14"/>
        <v>3.5179425853499452E-3</v>
      </c>
      <c r="E171" s="235">
        <f t="shared" si="14"/>
        <v>4.0939535005354941E-3</v>
      </c>
      <c r="F171" s="235">
        <f t="shared" si="14"/>
        <v>4.0153412023668511E-3</v>
      </c>
      <c r="G171" s="235">
        <f t="shared" si="14"/>
        <v>4.0581568348532684E-3</v>
      </c>
      <c r="H171" s="235">
        <f t="shared" si="14"/>
        <v>5.4462987719901086E-3</v>
      </c>
      <c r="I171" s="235">
        <f t="shared" si="14"/>
        <v>4.0591275458474333E-3</v>
      </c>
      <c r="J171" s="235">
        <f t="shared" si="14"/>
        <v>4.9954515066863063E-3</v>
      </c>
      <c r="K171" s="235">
        <f t="shared" si="14"/>
        <v>1.2738581589268423E-3</v>
      </c>
      <c r="L171" s="235">
        <f t="shared" si="14"/>
        <v>3.7922577990420294E-3</v>
      </c>
      <c r="M171" s="235">
        <f t="shared" si="14"/>
        <v>3.5696492627450269E-3</v>
      </c>
      <c r="N171" s="235">
        <f t="shared" si="14"/>
        <v>3.8090608295333144E-3</v>
      </c>
      <c r="O171" s="235">
        <f t="shared" si="14"/>
        <v>4.8199860283187753E-3</v>
      </c>
      <c r="P171" s="235">
        <f t="shared" si="14"/>
        <v>5.413959806074042E-3</v>
      </c>
      <c r="Q171" s="235">
        <f t="shared" si="14"/>
        <v>8.29304173231688E-3</v>
      </c>
    </row>
    <row r="172" spans="1:17" x14ac:dyDescent="0.25">
      <c r="A172" s="72" t="s">
        <v>179</v>
      </c>
      <c r="B172" s="234">
        <f t="shared" ref="B172:Q172" si="15">IF(B$57=0,0,B$57/B$5)</f>
        <v>3.7420335062362735E-3</v>
      </c>
      <c r="C172" s="234">
        <f t="shared" si="15"/>
        <v>6.6072640758639122E-3</v>
      </c>
      <c r="D172" s="234">
        <f t="shared" si="15"/>
        <v>6.0750209763047727E-3</v>
      </c>
      <c r="E172" s="234">
        <f t="shared" si="15"/>
        <v>6.0251132415671876E-3</v>
      </c>
      <c r="F172" s="234">
        <f t="shared" si="15"/>
        <v>5.284581052666746E-3</v>
      </c>
      <c r="G172" s="234">
        <f t="shared" si="15"/>
        <v>4.3458788351257351E-3</v>
      </c>
      <c r="H172" s="234">
        <f t="shared" si="15"/>
        <v>5.2141471708431362E-3</v>
      </c>
      <c r="I172" s="234">
        <f t="shared" si="15"/>
        <v>5.3792263731498287E-3</v>
      </c>
      <c r="J172" s="234">
        <f t="shared" si="15"/>
        <v>5.8769011393057392E-3</v>
      </c>
      <c r="K172" s="234">
        <f t="shared" si="15"/>
        <v>5.5762635973816282E-3</v>
      </c>
      <c r="L172" s="234">
        <f t="shared" si="15"/>
        <v>7.3434023285173389E-3</v>
      </c>
      <c r="M172" s="234">
        <f t="shared" si="15"/>
        <v>7.3514682107753025E-3</v>
      </c>
      <c r="N172" s="234">
        <f t="shared" si="15"/>
        <v>7.4016611914705689E-3</v>
      </c>
      <c r="O172" s="234">
        <f t="shared" si="15"/>
        <v>7.5537967385654724E-3</v>
      </c>
      <c r="P172" s="234">
        <f t="shared" si="15"/>
        <v>5.355311359867429E-3</v>
      </c>
      <c r="Q172" s="234">
        <f t="shared" si="15"/>
        <v>6.9848665635417985E-3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0.99999999999999989</v>
      </c>
      <c r="C175" s="77">
        <f t="shared" si="16"/>
        <v>1</v>
      </c>
      <c r="D175" s="77">
        <f t="shared" si="16"/>
        <v>0.99999999999999989</v>
      </c>
      <c r="E175" s="77">
        <f t="shared" si="16"/>
        <v>1</v>
      </c>
      <c r="F175" s="77">
        <f t="shared" si="16"/>
        <v>0.99999999999999978</v>
      </c>
      <c r="G175" s="77">
        <f t="shared" si="16"/>
        <v>1</v>
      </c>
      <c r="H175" s="77">
        <f t="shared" si="16"/>
        <v>1</v>
      </c>
      <c r="I175" s="77">
        <f t="shared" si="16"/>
        <v>0.99999999999999978</v>
      </c>
      <c r="J175" s="77">
        <f t="shared" si="16"/>
        <v>0.99999999999999978</v>
      </c>
      <c r="K175" s="77">
        <f t="shared" si="16"/>
        <v>1</v>
      </c>
      <c r="L175" s="77">
        <f t="shared" si="16"/>
        <v>1</v>
      </c>
      <c r="M175" s="77">
        <f t="shared" si="16"/>
        <v>0.99999999999999978</v>
      </c>
      <c r="N175" s="77">
        <f t="shared" si="16"/>
        <v>1.0000000000000002</v>
      </c>
      <c r="O175" s="77">
        <f t="shared" si="16"/>
        <v>0.99999999999999989</v>
      </c>
      <c r="P175" s="77">
        <f t="shared" si="16"/>
        <v>1</v>
      </c>
      <c r="Q175" s="77">
        <f t="shared" si="16"/>
        <v>0.99999999999999978</v>
      </c>
    </row>
    <row r="176" spans="1:17" x14ac:dyDescent="0.25">
      <c r="A176" s="132" t="s">
        <v>83</v>
      </c>
      <c r="B176" s="240">
        <f t="shared" ref="B176:Q176" si="17">IF(B$61=0,0,B$61/B$60)</f>
        <v>8.1987215372788594E-3</v>
      </c>
      <c r="C176" s="240">
        <f t="shared" si="17"/>
        <v>8.9461839054278836E-3</v>
      </c>
      <c r="D176" s="240">
        <f t="shared" si="17"/>
        <v>8.7242481529301759E-3</v>
      </c>
      <c r="E176" s="240">
        <f t="shared" si="17"/>
        <v>8.5504849048072731E-3</v>
      </c>
      <c r="F176" s="240">
        <f t="shared" si="17"/>
        <v>8.4709534700384698E-3</v>
      </c>
      <c r="G176" s="240">
        <f t="shared" si="17"/>
        <v>8.2537267391334258E-3</v>
      </c>
      <c r="H176" s="240">
        <f t="shared" si="17"/>
        <v>8.1288508799246088E-3</v>
      </c>
      <c r="I176" s="240">
        <f t="shared" si="17"/>
        <v>8.4470555615560761E-3</v>
      </c>
      <c r="J176" s="240">
        <f t="shared" si="17"/>
        <v>8.2986555014927417E-3</v>
      </c>
      <c r="K176" s="240">
        <f t="shared" si="17"/>
        <v>8.9748951160805012E-3</v>
      </c>
      <c r="L176" s="240">
        <f t="shared" si="17"/>
        <v>8.5990224567919892E-3</v>
      </c>
      <c r="M176" s="240">
        <f t="shared" si="17"/>
        <v>8.6416175213182966E-3</v>
      </c>
      <c r="N176" s="240">
        <f t="shared" si="17"/>
        <v>8.5870411614097641E-3</v>
      </c>
      <c r="O176" s="240">
        <f t="shared" si="17"/>
        <v>8.4693251581450264E-3</v>
      </c>
      <c r="P176" s="240">
        <f t="shared" si="17"/>
        <v>8.1868183124897843E-3</v>
      </c>
      <c r="Q176" s="240">
        <f t="shared" si="17"/>
        <v>8.0421543785520033E-3</v>
      </c>
    </row>
    <row r="177" spans="1:17" x14ac:dyDescent="0.25">
      <c r="A177" s="76" t="s">
        <v>82</v>
      </c>
      <c r="B177" s="239">
        <f t="shared" ref="B177:Q177" si="18">IF(B$62=0,0,B$62/B$60)</f>
        <v>1.432346501693953E-2</v>
      </c>
      <c r="C177" s="239">
        <f t="shared" si="18"/>
        <v>1.5629308987000094E-2</v>
      </c>
      <c r="D177" s="239">
        <f t="shared" si="18"/>
        <v>1.524157914735925E-2</v>
      </c>
      <c r="E177" s="239">
        <f t="shared" si="18"/>
        <v>1.4938008426680256E-2</v>
      </c>
      <c r="F177" s="239">
        <f t="shared" si="18"/>
        <v>1.4799064114633765E-2</v>
      </c>
      <c r="G177" s="239">
        <f t="shared" si="18"/>
        <v>1.4419561107156911E-2</v>
      </c>
      <c r="H177" s="239">
        <f t="shared" si="18"/>
        <v>1.4201398434756719E-2</v>
      </c>
      <c r="I177" s="239">
        <f t="shared" si="18"/>
        <v>1.4757313598462529E-2</v>
      </c>
      <c r="J177" s="239">
        <f t="shared" si="18"/>
        <v>1.4498053290722597E-2</v>
      </c>
      <c r="K177" s="239">
        <f t="shared" si="18"/>
        <v>1.5679468517300874E-2</v>
      </c>
      <c r="L177" s="239">
        <f t="shared" si="18"/>
        <v>1.5022805297106924E-2</v>
      </c>
      <c r="M177" s="239">
        <f t="shared" si="18"/>
        <v>1.5097220425595274E-2</v>
      </c>
      <c r="N177" s="239">
        <f t="shared" si="18"/>
        <v>1.500187353787048E-2</v>
      </c>
      <c r="O177" s="239">
        <f t="shared" si="18"/>
        <v>1.4796219394473877E-2</v>
      </c>
      <c r="P177" s="239">
        <f t="shared" si="18"/>
        <v>1.4302669649871641E-2</v>
      </c>
      <c r="Q177" s="239">
        <f t="shared" si="18"/>
        <v>1.404993649049441E-2</v>
      </c>
    </row>
    <row r="178" spans="1:17" x14ac:dyDescent="0.25">
      <c r="A178" s="76" t="s">
        <v>81</v>
      </c>
      <c r="B178" s="239">
        <f t="shared" ref="B178:Q178" si="19">IF(B$63=0,0,B$63/B$60)</f>
        <v>1.4037138446301623E-2</v>
      </c>
      <c r="C178" s="239">
        <f t="shared" si="19"/>
        <v>1.5316878549365384E-2</v>
      </c>
      <c r="D178" s="239">
        <f t="shared" si="19"/>
        <v>1.4936899442887716E-2</v>
      </c>
      <c r="E178" s="239">
        <f t="shared" si="19"/>
        <v>1.4639397111616955E-2</v>
      </c>
      <c r="F178" s="239">
        <f t="shared" si="19"/>
        <v>1.4503230301266523E-2</v>
      </c>
      <c r="G178" s="239">
        <f t="shared" si="19"/>
        <v>1.4131313572287861E-2</v>
      </c>
      <c r="H178" s="239">
        <f t="shared" si="19"/>
        <v>1.3917511979399902E-2</v>
      </c>
      <c r="I178" s="239">
        <f t="shared" si="19"/>
        <v>1.4462314379385393E-2</v>
      </c>
      <c r="J178" s="239">
        <f t="shared" si="19"/>
        <v>1.420823669433696E-2</v>
      </c>
      <c r="K178" s="239">
        <f t="shared" si="19"/>
        <v>1.5366035388887159E-2</v>
      </c>
      <c r="L178" s="239">
        <f t="shared" si="19"/>
        <v>1.4722498889614426E-2</v>
      </c>
      <c r="M178" s="239">
        <f t="shared" si="19"/>
        <v>1.4795426457060919E-2</v>
      </c>
      <c r="N178" s="239">
        <f t="shared" si="19"/>
        <v>1.4701985556983033E-2</v>
      </c>
      <c r="O178" s="239">
        <f t="shared" si="19"/>
        <v>1.4500442447162913E-2</v>
      </c>
      <c r="P178" s="239">
        <f t="shared" si="19"/>
        <v>1.4016758779354531E-2</v>
      </c>
      <c r="Q178" s="239">
        <f t="shared" si="19"/>
        <v>1.3769077764742925E-2</v>
      </c>
    </row>
    <row r="179" spans="1:17" x14ac:dyDescent="0.25">
      <c r="A179" s="76" t="s">
        <v>80</v>
      </c>
      <c r="B179" s="239">
        <f t="shared" ref="B179:Q179" si="20">IF(B$64=0,0,B$64/B$60)</f>
        <v>8.1976520376436768E-2</v>
      </c>
      <c r="C179" s="239">
        <f t="shared" si="20"/>
        <v>8.9450169014773748E-2</v>
      </c>
      <c r="D179" s="239">
        <f t="shared" si="20"/>
        <v>8.7231100998600306E-2</v>
      </c>
      <c r="E179" s="239">
        <f t="shared" si="20"/>
        <v>8.5493695186528912E-2</v>
      </c>
      <c r="F179" s="239">
        <f t="shared" si="20"/>
        <v>8.4698484585309292E-2</v>
      </c>
      <c r="G179" s="239">
        <f t="shared" si="20"/>
        <v>8.2526500642279232E-2</v>
      </c>
      <c r="H179" s="239">
        <f t="shared" si="20"/>
        <v>8.1277904947156476E-2</v>
      </c>
      <c r="I179" s="239">
        <f t="shared" si="20"/>
        <v>8.4459536674619334E-2</v>
      </c>
      <c r="J179" s="239">
        <f t="shared" si="20"/>
        <v>8.2975729657594574E-2</v>
      </c>
      <c r="K179" s="239">
        <f t="shared" si="20"/>
        <v>8.9737243668351743E-2</v>
      </c>
      <c r="L179" s="239">
        <f t="shared" si="20"/>
        <v>8.5979007390536044E-2</v>
      </c>
      <c r="M179" s="239">
        <f t="shared" si="20"/>
        <v>8.6404902471762982E-2</v>
      </c>
      <c r="N179" s="239">
        <f t="shared" si="20"/>
        <v>8.5859210065968888E-2</v>
      </c>
      <c r="O179" s="239">
        <f t="shared" si="20"/>
        <v>8.4682203590460844E-2</v>
      </c>
      <c r="P179" s="239">
        <f t="shared" si="20"/>
        <v>8.1857503655960284E-2</v>
      </c>
      <c r="Q179" s="239">
        <f t="shared" si="20"/>
        <v>8.0411053026522031E-2</v>
      </c>
    </row>
    <row r="180" spans="1:17" x14ac:dyDescent="0.25">
      <c r="A180" s="129" t="s">
        <v>79</v>
      </c>
      <c r="B180" s="238">
        <f t="shared" ref="B180:Q180" si="21">IF(B$65=0,0,B$65/B$60)</f>
        <v>3.6209292797543778E-2</v>
      </c>
      <c r="C180" s="238">
        <f t="shared" si="21"/>
        <v>3.951042744645105E-2</v>
      </c>
      <c r="D180" s="238">
        <f t="shared" si="21"/>
        <v>3.8530257964185667E-2</v>
      </c>
      <c r="E180" s="238">
        <f t="shared" si="21"/>
        <v>3.7762840227148743E-2</v>
      </c>
      <c r="F180" s="238">
        <f t="shared" si="21"/>
        <v>3.7411593146118104E-2</v>
      </c>
      <c r="G180" s="238">
        <f t="shared" si="21"/>
        <v>3.6452220850446165E-2</v>
      </c>
      <c r="H180" s="238">
        <f t="shared" si="21"/>
        <v>3.6327006532934802E-2</v>
      </c>
      <c r="I180" s="238">
        <f t="shared" si="21"/>
        <v>3.7858206486977034E-2</v>
      </c>
      <c r="J180" s="238">
        <f t="shared" si="21"/>
        <v>3.8240355790255511E-2</v>
      </c>
      <c r="K180" s="238">
        <f t="shared" si="21"/>
        <v>4.0207793335544854E-2</v>
      </c>
      <c r="L180" s="238">
        <f t="shared" si="21"/>
        <v>3.8956966562550197E-2</v>
      </c>
      <c r="M180" s="238">
        <f t="shared" si="21"/>
        <v>3.9457290187760188E-2</v>
      </c>
      <c r="N180" s="238">
        <f t="shared" si="21"/>
        <v>3.9013623845398145E-2</v>
      </c>
      <c r="O180" s="238">
        <f t="shared" si="21"/>
        <v>3.8654225396520039E-2</v>
      </c>
      <c r="P180" s="238">
        <f t="shared" si="21"/>
        <v>3.7491927368765082E-2</v>
      </c>
      <c r="Q180" s="238">
        <f t="shared" si="21"/>
        <v>3.7438090841334051E-2</v>
      </c>
    </row>
    <row r="181" spans="1:17" x14ac:dyDescent="0.25">
      <c r="A181" s="127" t="s">
        <v>183</v>
      </c>
      <c r="B181" s="237">
        <f t="shared" ref="B181:Q181" si="22">IF(B$70=0,0,B$70/B$60)</f>
        <v>6.0055582497479443E-2</v>
      </c>
      <c r="C181" s="237">
        <f t="shared" si="22"/>
        <v>5.8522062645900735E-2</v>
      </c>
      <c r="D181" s="237">
        <f t="shared" si="22"/>
        <v>6.0815376875913506E-2</v>
      </c>
      <c r="E181" s="237">
        <f t="shared" si="22"/>
        <v>6.3033078834961259E-2</v>
      </c>
      <c r="F181" s="237">
        <f t="shared" si="22"/>
        <v>6.3453984035716809E-2</v>
      </c>
      <c r="G181" s="237">
        <f t="shared" si="22"/>
        <v>6.6476864662446303E-2</v>
      </c>
      <c r="H181" s="237">
        <f t="shared" si="22"/>
        <v>6.5904351564231883E-2</v>
      </c>
      <c r="I181" s="237">
        <f t="shared" si="22"/>
        <v>6.5539037218992707E-2</v>
      </c>
      <c r="J181" s="237">
        <f t="shared" si="22"/>
        <v>6.7281036121786653E-2</v>
      </c>
      <c r="K181" s="237">
        <f t="shared" si="22"/>
        <v>7.2763623262303345E-2</v>
      </c>
      <c r="L181" s="237">
        <f t="shared" si="22"/>
        <v>6.5818213934934588E-2</v>
      </c>
      <c r="M181" s="237">
        <f t="shared" si="22"/>
        <v>6.6647318329076055E-2</v>
      </c>
      <c r="N181" s="237">
        <f t="shared" si="22"/>
        <v>6.7961355721151626E-2</v>
      </c>
      <c r="O181" s="237">
        <f t="shared" si="22"/>
        <v>6.7505613761482841E-2</v>
      </c>
      <c r="P181" s="237">
        <f t="shared" si="22"/>
        <v>6.181620070346739E-2</v>
      </c>
      <c r="Q181" s="237">
        <f t="shared" si="22"/>
        <v>6.0748317821072102E-2</v>
      </c>
    </row>
    <row r="182" spans="1:17" x14ac:dyDescent="0.25">
      <c r="A182" s="142" t="s">
        <v>192</v>
      </c>
      <c r="B182" s="235">
        <f t="shared" ref="B182:Q182" si="23">IF(B$71=0,0,B$71/B$60)</f>
        <v>5.4628074903071637E-2</v>
      </c>
      <c r="C182" s="235">
        <f t="shared" si="23"/>
        <v>5.2599739163281985E-2</v>
      </c>
      <c r="D182" s="235">
        <f t="shared" si="23"/>
        <v>5.5039973614535942E-2</v>
      </c>
      <c r="E182" s="235">
        <f t="shared" si="23"/>
        <v>5.7372705867578644E-2</v>
      </c>
      <c r="F182" s="235">
        <f t="shared" si="23"/>
        <v>5.7846260431315862E-2</v>
      </c>
      <c r="G182" s="235">
        <f t="shared" si="23"/>
        <v>6.1012943933449144E-2</v>
      </c>
      <c r="H182" s="235">
        <f t="shared" si="23"/>
        <v>6.0523097952434927E-2</v>
      </c>
      <c r="I182" s="235">
        <f t="shared" si="23"/>
        <v>5.994713389574035E-2</v>
      </c>
      <c r="J182" s="235">
        <f t="shared" si="23"/>
        <v>6.1787372804533031E-2</v>
      </c>
      <c r="K182" s="235">
        <f t="shared" si="23"/>
        <v>6.6822293119542131E-2</v>
      </c>
      <c r="L182" s="235">
        <f t="shared" si="23"/>
        <v>6.0125709380838957E-2</v>
      </c>
      <c r="M182" s="235">
        <f t="shared" si="23"/>
        <v>6.0926616081577907E-2</v>
      </c>
      <c r="N182" s="235">
        <f t="shared" si="23"/>
        <v>6.2276782717283957E-2</v>
      </c>
      <c r="O182" s="235">
        <f t="shared" si="23"/>
        <v>6.1898968090406944E-2</v>
      </c>
      <c r="P182" s="235">
        <f t="shared" si="23"/>
        <v>5.6396572976993485E-2</v>
      </c>
      <c r="Q182" s="235">
        <f t="shared" si="23"/>
        <v>5.5424456806092696E-2</v>
      </c>
    </row>
    <row r="183" spans="1:17" x14ac:dyDescent="0.25">
      <c r="A183" s="142" t="s">
        <v>191</v>
      </c>
      <c r="B183" s="235">
        <f t="shared" ref="B183:Q183" si="24">IF(B$82=0,0,B$82/B$60)</f>
        <v>5.4275075944078058E-3</v>
      </c>
      <c r="C183" s="235">
        <f t="shared" si="24"/>
        <v>5.9223234826187542E-3</v>
      </c>
      <c r="D183" s="235">
        <f t="shared" si="24"/>
        <v>5.7754032613775699E-3</v>
      </c>
      <c r="E183" s="235">
        <f t="shared" si="24"/>
        <v>5.6603729673826084E-3</v>
      </c>
      <c r="F183" s="235">
        <f t="shared" si="24"/>
        <v>5.6077236044009418E-3</v>
      </c>
      <c r="G183" s="235">
        <f t="shared" si="24"/>
        <v>5.4639207289971653E-3</v>
      </c>
      <c r="H183" s="235">
        <f t="shared" si="24"/>
        <v>5.3812536117969637E-3</v>
      </c>
      <c r="I183" s="235">
        <f t="shared" si="24"/>
        <v>5.5919033232523577E-3</v>
      </c>
      <c r="J183" s="235">
        <f t="shared" si="24"/>
        <v>5.4936633172536168E-3</v>
      </c>
      <c r="K183" s="235">
        <f t="shared" si="24"/>
        <v>5.9413301427612194E-3</v>
      </c>
      <c r="L183" s="235">
        <f t="shared" si="24"/>
        <v>5.6925045540956324E-3</v>
      </c>
      <c r="M183" s="235">
        <f t="shared" si="24"/>
        <v>5.7207022474981507E-3</v>
      </c>
      <c r="N183" s="235">
        <f t="shared" si="24"/>
        <v>5.6845730038676762E-3</v>
      </c>
      <c r="O183" s="235">
        <f t="shared" si="24"/>
        <v>5.6066456710758984E-3</v>
      </c>
      <c r="P183" s="235">
        <f t="shared" si="24"/>
        <v>5.4196277264739042E-3</v>
      </c>
      <c r="Q183" s="235">
        <f t="shared" si="24"/>
        <v>5.3238610149794127E-3</v>
      </c>
    </row>
    <row r="184" spans="1:17" x14ac:dyDescent="0.25">
      <c r="A184" s="127" t="s">
        <v>181</v>
      </c>
      <c r="B184" s="237">
        <f t="shared" ref="B184:Q184" si="25">IF(B$83=0,0,B$83/B$60)</f>
        <v>0.47313587924385964</v>
      </c>
      <c r="C184" s="237">
        <f t="shared" si="25"/>
        <v>0.45361246884489576</v>
      </c>
      <c r="D184" s="237">
        <f t="shared" si="25"/>
        <v>0.4610506940395997</v>
      </c>
      <c r="E184" s="237">
        <f t="shared" si="25"/>
        <v>0.46268614228217358</v>
      </c>
      <c r="F184" s="237">
        <f t="shared" si="25"/>
        <v>0.46425446546139626</v>
      </c>
      <c r="G184" s="237">
        <f t="shared" si="25"/>
        <v>0.46697530843473256</v>
      </c>
      <c r="H184" s="237">
        <f t="shared" si="25"/>
        <v>0.47003200432211156</v>
      </c>
      <c r="I184" s="237">
        <f t="shared" si="25"/>
        <v>0.4661937397324929</v>
      </c>
      <c r="J184" s="237">
        <f t="shared" si="25"/>
        <v>0.46504502517143015</v>
      </c>
      <c r="K184" s="237">
        <f t="shared" si="25"/>
        <v>0.43854251974452368</v>
      </c>
      <c r="L184" s="237">
        <f t="shared" si="25"/>
        <v>0.45859705206425155</v>
      </c>
      <c r="M184" s="237">
        <f t="shared" si="25"/>
        <v>0.45600951882447133</v>
      </c>
      <c r="N184" s="237">
        <f t="shared" si="25"/>
        <v>0.45705467906544189</v>
      </c>
      <c r="O184" s="237">
        <f t="shared" si="25"/>
        <v>0.46027999491964572</v>
      </c>
      <c r="P184" s="237">
        <f t="shared" si="25"/>
        <v>0.47119698726019288</v>
      </c>
      <c r="Q184" s="237">
        <f t="shared" si="25"/>
        <v>0.4750537039813158</v>
      </c>
    </row>
    <row r="185" spans="1:17" x14ac:dyDescent="0.25">
      <c r="A185" s="142" t="s">
        <v>190</v>
      </c>
      <c r="B185" s="235">
        <f t="shared" ref="B185:Q185" si="26">IF(B$84=0,0,B$84/B$60)</f>
        <v>9.3770372883249548E-2</v>
      </c>
      <c r="C185" s="235">
        <f t="shared" si="26"/>
        <v>0.25792741297950023</v>
      </c>
      <c r="D185" s="235">
        <f t="shared" si="26"/>
        <v>0.23602491229295774</v>
      </c>
      <c r="E185" s="235">
        <f t="shared" si="26"/>
        <v>0.20390552773720422</v>
      </c>
      <c r="F185" s="235">
        <f t="shared" si="26"/>
        <v>0.17756780105971789</v>
      </c>
      <c r="G185" s="235">
        <f t="shared" si="26"/>
        <v>0.12368258097397532</v>
      </c>
      <c r="H185" s="235">
        <f t="shared" si="26"/>
        <v>9.1841485265664324E-2</v>
      </c>
      <c r="I185" s="235">
        <f t="shared" si="26"/>
        <v>0.18228318958626369</v>
      </c>
      <c r="J185" s="235">
        <f t="shared" si="26"/>
        <v>0.15085137617671177</v>
      </c>
      <c r="K185" s="235">
        <f t="shared" si="26"/>
        <v>0.34722156080545491</v>
      </c>
      <c r="L185" s="235">
        <f t="shared" si="26"/>
        <v>0.26080314150009226</v>
      </c>
      <c r="M185" s="235">
        <f t="shared" si="26"/>
        <v>0.26910930128969585</v>
      </c>
      <c r="N185" s="235">
        <f t="shared" si="26"/>
        <v>0.26022274723901145</v>
      </c>
      <c r="O185" s="235">
        <f t="shared" si="26"/>
        <v>0.21957084714993494</v>
      </c>
      <c r="P185" s="235">
        <f t="shared" si="26"/>
        <v>0.10255163988749824</v>
      </c>
      <c r="Q185" s="235">
        <f t="shared" si="26"/>
        <v>4.975755905767585E-2</v>
      </c>
    </row>
    <row r="186" spans="1:17" x14ac:dyDescent="0.25">
      <c r="A186" s="142" t="s">
        <v>189</v>
      </c>
      <c r="B186" s="235">
        <f t="shared" ref="B186:Q186" si="27">IF(B$90=0,0,B$90/B$60)</f>
        <v>0.37936550636061012</v>
      </c>
      <c r="C186" s="235">
        <f t="shared" si="27"/>
        <v>0.19568505586539559</v>
      </c>
      <c r="D186" s="235">
        <f t="shared" si="27"/>
        <v>0.2250257817466419</v>
      </c>
      <c r="E186" s="235">
        <f t="shared" si="27"/>
        <v>0.25878061454496931</v>
      </c>
      <c r="F186" s="235">
        <f t="shared" si="27"/>
        <v>0.28668666440167828</v>
      </c>
      <c r="G186" s="235">
        <f t="shared" si="27"/>
        <v>0.34329272746075723</v>
      </c>
      <c r="H186" s="235">
        <f t="shared" si="27"/>
        <v>0.37819051905644718</v>
      </c>
      <c r="I186" s="235">
        <f t="shared" si="27"/>
        <v>0.28391055014622918</v>
      </c>
      <c r="J186" s="235">
        <f t="shared" si="27"/>
        <v>0.31419364899471841</v>
      </c>
      <c r="K186" s="235">
        <f t="shared" si="27"/>
        <v>9.1320958939068858E-2</v>
      </c>
      <c r="L186" s="235">
        <f t="shared" si="27"/>
        <v>0.19779391056415929</v>
      </c>
      <c r="M186" s="235">
        <f t="shared" si="27"/>
        <v>0.18690021753477551</v>
      </c>
      <c r="N186" s="235">
        <f t="shared" si="27"/>
        <v>0.19683193182643044</v>
      </c>
      <c r="O186" s="235">
        <f t="shared" si="27"/>
        <v>0.24070914776971081</v>
      </c>
      <c r="P186" s="235">
        <f t="shared" si="27"/>
        <v>0.36864534737269461</v>
      </c>
      <c r="Q186" s="235">
        <f t="shared" si="27"/>
        <v>0.42529614492363998</v>
      </c>
    </row>
    <row r="187" spans="1:17" x14ac:dyDescent="0.25">
      <c r="A187" s="127" t="s">
        <v>180</v>
      </c>
      <c r="B187" s="236">
        <f t="shared" ref="B187:Q187" si="28">IF(B$91=0,0,B$91/B$60)</f>
        <v>0.13234243206861185</v>
      </c>
      <c r="C187" s="236">
        <f t="shared" si="28"/>
        <v>0.12290670237678854</v>
      </c>
      <c r="D187" s="236">
        <f t="shared" si="28"/>
        <v>0.12222901197289143</v>
      </c>
      <c r="E187" s="236">
        <f t="shared" si="28"/>
        <v>0.12546451781774581</v>
      </c>
      <c r="F187" s="236">
        <f t="shared" si="28"/>
        <v>0.12671976715125935</v>
      </c>
      <c r="G187" s="236">
        <f t="shared" si="28"/>
        <v>0.12983778846054914</v>
      </c>
      <c r="H187" s="236">
        <f t="shared" si="28"/>
        <v>0.13202161067497103</v>
      </c>
      <c r="I187" s="236">
        <f t="shared" si="28"/>
        <v>0.12311819531779805</v>
      </c>
      <c r="J187" s="236">
        <f t="shared" si="28"/>
        <v>0.12754132641492444</v>
      </c>
      <c r="K187" s="236">
        <f t="shared" si="28"/>
        <v>0.12199325551884078</v>
      </c>
      <c r="L187" s="236">
        <f t="shared" si="28"/>
        <v>0.12380862550353276</v>
      </c>
      <c r="M187" s="236">
        <f t="shared" si="28"/>
        <v>0.12351718813319305</v>
      </c>
      <c r="N187" s="236">
        <f t="shared" si="28"/>
        <v>0.12358706043487022</v>
      </c>
      <c r="O187" s="236">
        <f t="shared" si="28"/>
        <v>0.12545921118597467</v>
      </c>
      <c r="P187" s="236">
        <f t="shared" si="28"/>
        <v>0.13167109218918915</v>
      </c>
      <c r="Q187" s="236">
        <f t="shared" si="28"/>
        <v>0.13419874512804666</v>
      </c>
    </row>
    <row r="188" spans="1:17" x14ac:dyDescent="0.25">
      <c r="A188" s="142" t="s">
        <v>188</v>
      </c>
      <c r="B188" s="235">
        <f t="shared" ref="B188:Q188" si="29">IF(B$92=0,0,B$92/B$60)</f>
        <v>1.5755841691007438E-2</v>
      </c>
      <c r="C188" s="235">
        <f t="shared" si="29"/>
        <v>4.6287924020234093E-2</v>
      </c>
      <c r="D188" s="235">
        <f t="shared" si="29"/>
        <v>4.0581278075510555E-2</v>
      </c>
      <c r="E188" s="235">
        <f t="shared" si="29"/>
        <v>3.4675925908116252E-2</v>
      </c>
      <c r="F188" s="235">
        <f t="shared" si="29"/>
        <v>3.0312558320965653E-2</v>
      </c>
      <c r="G188" s="235">
        <f t="shared" si="29"/>
        <v>2.1009447582936734E-2</v>
      </c>
      <c r="H188" s="235">
        <f t="shared" si="29"/>
        <v>1.5347227434016468E-2</v>
      </c>
      <c r="I188" s="235">
        <f t="shared" si="29"/>
        <v>3.0489292803748336E-2</v>
      </c>
      <c r="J188" s="235">
        <f t="shared" si="29"/>
        <v>2.5251919008632041E-2</v>
      </c>
      <c r="K188" s="235">
        <f t="shared" si="29"/>
        <v>6.0432274977009884E-2</v>
      </c>
      <c r="L188" s="235">
        <f t="shared" si="29"/>
        <v>4.3198318480258666E-2</v>
      </c>
      <c r="M188" s="235">
        <f t="shared" si="29"/>
        <v>4.4995072184426207E-2</v>
      </c>
      <c r="N188" s="235">
        <f t="shared" si="29"/>
        <v>4.3229626419797954E-2</v>
      </c>
      <c r="O188" s="235">
        <f t="shared" si="29"/>
        <v>3.6428341386755859E-2</v>
      </c>
      <c r="P188" s="235">
        <f t="shared" si="29"/>
        <v>1.7088579093068382E-2</v>
      </c>
      <c r="Q188" s="235">
        <f t="shared" si="29"/>
        <v>8.3665281088578722E-3</v>
      </c>
    </row>
    <row r="189" spans="1:17" x14ac:dyDescent="0.25">
      <c r="A189" s="142" t="s">
        <v>187</v>
      </c>
      <c r="B189" s="235">
        <f t="shared" ref="B189:Q189" si="30">IF(B$93=0,0,B$93/B$60)</f>
        <v>3.6957831227832881E-2</v>
      </c>
      <c r="C189" s="235">
        <f t="shared" si="30"/>
        <v>3.5544516407437304E-2</v>
      </c>
      <c r="D189" s="235">
        <f t="shared" si="30"/>
        <v>3.4414858275421345E-2</v>
      </c>
      <c r="E189" s="235">
        <f t="shared" si="30"/>
        <v>3.6470582278454511E-2</v>
      </c>
      <c r="F189" s="235">
        <f t="shared" si="30"/>
        <v>3.62317237945173E-2</v>
      </c>
      <c r="G189" s="235">
        <f t="shared" si="30"/>
        <v>3.6771252253281102E-2</v>
      </c>
      <c r="H189" s="235">
        <f t="shared" si="30"/>
        <v>3.7292253738524517E-2</v>
      </c>
      <c r="I189" s="235">
        <f t="shared" si="30"/>
        <v>3.3036123416776031E-2</v>
      </c>
      <c r="J189" s="235">
        <f t="shared" si="30"/>
        <v>3.6340210700974783E-2</v>
      </c>
      <c r="K189" s="235">
        <f t="shared" si="30"/>
        <v>4.2392725856669783E-2</v>
      </c>
      <c r="L189" s="235">
        <f t="shared" si="30"/>
        <v>3.9093396809952101E-2</v>
      </c>
      <c r="M189" s="235">
        <f t="shared" si="30"/>
        <v>3.9291790161135293E-2</v>
      </c>
      <c r="N189" s="235">
        <f t="shared" si="30"/>
        <v>3.9042442985043092E-2</v>
      </c>
      <c r="O189" s="235">
        <f t="shared" si="30"/>
        <v>3.8506058155744524E-2</v>
      </c>
      <c r="P189" s="235">
        <f t="shared" si="30"/>
        <v>3.7203913604472054E-2</v>
      </c>
      <c r="Q189" s="235">
        <f t="shared" si="30"/>
        <v>3.6562624176292462E-2</v>
      </c>
    </row>
    <row r="190" spans="1:17" x14ac:dyDescent="0.25">
      <c r="A190" s="142" t="s">
        <v>186</v>
      </c>
      <c r="B190" s="235">
        <f t="shared" ref="B190:Q190" si="31">IF(B$104=0,0,B$104/B$60)</f>
        <v>7.9628759149771536E-2</v>
      </c>
      <c r="C190" s="235">
        <f t="shared" si="31"/>
        <v>4.1074261949117147E-2</v>
      </c>
      <c r="D190" s="235">
        <f t="shared" si="31"/>
        <v>4.7232875621959554E-2</v>
      </c>
      <c r="E190" s="235">
        <f t="shared" si="31"/>
        <v>5.4318009631175036E-2</v>
      </c>
      <c r="F190" s="235">
        <f t="shared" si="31"/>
        <v>6.0175485035776403E-2</v>
      </c>
      <c r="G190" s="235">
        <f t="shared" si="31"/>
        <v>7.2057088624331328E-2</v>
      </c>
      <c r="H190" s="235">
        <f t="shared" si="31"/>
        <v>7.9382129502430052E-2</v>
      </c>
      <c r="I190" s="235">
        <f t="shared" si="31"/>
        <v>5.9592779097273674E-2</v>
      </c>
      <c r="J190" s="235">
        <f t="shared" si="31"/>
        <v>6.5949196705317598E-2</v>
      </c>
      <c r="K190" s="235">
        <f t="shared" si="31"/>
        <v>1.9168254685161128E-2</v>
      </c>
      <c r="L190" s="235">
        <f t="shared" si="31"/>
        <v>4.1516910213321996E-2</v>
      </c>
      <c r="M190" s="235">
        <f t="shared" si="31"/>
        <v>3.9230325787631547E-2</v>
      </c>
      <c r="N190" s="235">
        <f t="shared" si="31"/>
        <v>4.1314991030029176E-2</v>
      </c>
      <c r="O190" s="235">
        <f t="shared" si="31"/>
        <v>5.052481164347427E-2</v>
      </c>
      <c r="P190" s="235">
        <f t="shared" si="31"/>
        <v>7.7378599491648714E-2</v>
      </c>
      <c r="Q190" s="235">
        <f t="shared" si="31"/>
        <v>8.9269592842896317E-2</v>
      </c>
    </row>
    <row r="191" spans="1:17" x14ac:dyDescent="0.25">
      <c r="A191" s="72" t="s">
        <v>179</v>
      </c>
      <c r="B191" s="234">
        <f t="shared" ref="B191:Q191" si="32">IF(B$105=0,0,B$105/B$60)</f>
        <v>0.17972096801554838</v>
      </c>
      <c r="C191" s="234">
        <f t="shared" si="32"/>
        <v>0.19610579822939686</v>
      </c>
      <c r="D191" s="234">
        <f t="shared" si="32"/>
        <v>0.19124083140563211</v>
      </c>
      <c r="E191" s="234">
        <f t="shared" si="32"/>
        <v>0.18743183520833734</v>
      </c>
      <c r="F191" s="234">
        <f t="shared" si="32"/>
        <v>0.18568845773426129</v>
      </c>
      <c r="G191" s="234">
        <f t="shared" si="32"/>
        <v>0.18092671553096823</v>
      </c>
      <c r="H191" s="234">
        <f t="shared" si="32"/>
        <v>0.17818936066451299</v>
      </c>
      <c r="I191" s="234">
        <f t="shared" si="32"/>
        <v>0.18516460102971594</v>
      </c>
      <c r="J191" s="234">
        <f t="shared" si="32"/>
        <v>0.18191158135745622</v>
      </c>
      <c r="K191" s="234">
        <f t="shared" si="32"/>
        <v>0.19673516544816688</v>
      </c>
      <c r="L191" s="234">
        <f t="shared" si="32"/>
        <v>0.18849580790068146</v>
      </c>
      <c r="M191" s="234">
        <f t="shared" si="32"/>
        <v>0.18942951764976185</v>
      </c>
      <c r="N191" s="234">
        <f t="shared" si="32"/>
        <v>0.18823317061090605</v>
      </c>
      <c r="O191" s="234">
        <f t="shared" si="32"/>
        <v>0.18565276414613405</v>
      </c>
      <c r="P191" s="234">
        <f t="shared" si="32"/>
        <v>0.17946004208070937</v>
      </c>
      <c r="Q191" s="234">
        <f t="shared" si="32"/>
        <v>0.17628892056791992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1</v>
      </c>
      <c r="G194" s="77">
        <f t="shared" si="33"/>
        <v>0.99999999999999978</v>
      </c>
      <c r="H194" s="77">
        <f t="shared" si="33"/>
        <v>0.99999999999999989</v>
      </c>
      <c r="I194" s="77">
        <f t="shared" si="33"/>
        <v>1.0000000000000002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0.99999999999999978</v>
      </c>
      <c r="N194" s="77">
        <f t="shared" si="33"/>
        <v>0.99999999999999978</v>
      </c>
      <c r="O194" s="77">
        <f t="shared" si="33"/>
        <v>1</v>
      </c>
      <c r="P194" s="77">
        <f t="shared" si="33"/>
        <v>1.0000000000000002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8.4510385010131486E-3</v>
      </c>
      <c r="C195" s="240">
        <f t="shared" si="34"/>
        <v>8.8594237911935325E-3</v>
      </c>
      <c r="D195" s="240">
        <f t="shared" si="34"/>
        <v>8.7720112376182911E-3</v>
      </c>
      <c r="E195" s="240">
        <f t="shared" si="34"/>
        <v>8.6947661028362721E-3</v>
      </c>
      <c r="F195" s="240">
        <f t="shared" si="34"/>
        <v>8.6460361808711195E-3</v>
      </c>
      <c r="G195" s="240">
        <f t="shared" si="34"/>
        <v>8.5282049714593671E-3</v>
      </c>
      <c r="H195" s="240">
        <f t="shared" si="34"/>
        <v>8.4338996537200797E-3</v>
      </c>
      <c r="I195" s="240">
        <f t="shared" si="34"/>
        <v>8.6113920831247647E-3</v>
      </c>
      <c r="J195" s="240">
        <f t="shared" si="34"/>
        <v>8.5415677466604556E-3</v>
      </c>
      <c r="K195" s="240">
        <f t="shared" si="34"/>
        <v>9.2164698373644414E-3</v>
      </c>
      <c r="L195" s="240">
        <f t="shared" si="34"/>
        <v>8.7513258187981932E-3</v>
      </c>
      <c r="M195" s="240">
        <f t="shared" si="34"/>
        <v>8.7770921242164082E-3</v>
      </c>
      <c r="N195" s="240">
        <f t="shared" si="34"/>
        <v>8.7540283546302857E-3</v>
      </c>
      <c r="O195" s="240">
        <f t="shared" si="34"/>
        <v>8.6723521260807564E-3</v>
      </c>
      <c r="P195" s="240">
        <f t="shared" si="34"/>
        <v>8.4433721656714672E-3</v>
      </c>
      <c r="Q195" s="240">
        <f t="shared" si="34"/>
        <v>8.3337338338687738E-3</v>
      </c>
    </row>
    <row r="196" spans="1:17" x14ac:dyDescent="0.25">
      <c r="A196" s="76" t="s">
        <v>82</v>
      </c>
      <c r="B196" s="239">
        <f t="shared" ref="B196:Q196" si="35">IF(B$110=0,0,B$110/B$108)</f>
        <v>1.5354110516549876E-2</v>
      </c>
      <c r="C196" s="239">
        <f t="shared" si="35"/>
        <v>1.6096077657985947E-2</v>
      </c>
      <c r="D196" s="239">
        <f t="shared" si="35"/>
        <v>1.5937263802390904E-2</v>
      </c>
      <c r="E196" s="239">
        <f t="shared" si="35"/>
        <v>1.5796922430597757E-2</v>
      </c>
      <c r="F196" s="239">
        <f t="shared" si="35"/>
        <v>1.5708388387447189E-2</v>
      </c>
      <c r="G196" s="239">
        <f t="shared" si="35"/>
        <v>1.5494308968522535E-2</v>
      </c>
      <c r="H196" s="239">
        <f t="shared" si="35"/>
        <v>1.5322972123862107E-2</v>
      </c>
      <c r="I196" s="239">
        <f t="shared" si="35"/>
        <v>1.5645445909374233E-2</v>
      </c>
      <c r="J196" s="239">
        <f t="shared" si="35"/>
        <v>1.5518586875577474E-2</v>
      </c>
      <c r="K196" s="239">
        <f t="shared" si="35"/>
        <v>1.6744770058540991E-2</v>
      </c>
      <c r="L196" s="239">
        <f t="shared" si="35"/>
        <v>1.5899681887859712E-2</v>
      </c>
      <c r="M196" s="239">
        <f t="shared" si="35"/>
        <v>1.5946494915743445E-2</v>
      </c>
      <c r="N196" s="239">
        <f t="shared" si="35"/>
        <v>1.5904591939309116E-2</v>
      </c>
      <c r="O196" s="239">
        <f t="shared" si="35"/>
        <v>1.5756200018058952E-2</v>
      </c>
      <c r="P196" s="239">
        <f t="shared" si="35"/>
        <v>1.5340182079224812E-2</v>
      </c>
      <c r="Q196" s="239">
        <f t="shared" si="35"/>
        <v>1.5140987736050668E-2</v>
      </c>
    </row>
    <row r="197" spans="1:17" x14ac:dyDescent="0.25">
      <c r="A197" s="76" t="s">
        <v>81</v>
      </c>
      <c r="B197" s="239">
        <f t="shared" ref="B197:Q197" si="36">IF(B$111=0,0,B$111/B$108)</f>
        <v>1.4081161416639601E-2</v>
      </c>
      <c r="C197" s="239">
        <f t="shared" si="36"/>
        <v>1.4761614971610599E-2</v>
      </c>
      <c r="D197" s="239">
        <f t="shared" si="36"/>
        <v>1.4615967750078472E-2</v>
      </c>
      <c r="E197" s="239">
        <f t="shared" si="36"/>
        <v>1.4487261531146291E-2</v>
      </c>
      <c r="F197" s="239">
        <f t="shared" si="36"/>
        <v>1.4406067498373951E-2</v>
      </c>
      <c r="G197" s="239">
        <f t="shared" si="36"/>
        <v>1.420973656467322E-2</v>
      </c>
      <c r="H197" s="239">
        <f t="shared" si="36"/>
        <v>1.4052604585996846E-2</v>
      </c>
      <c r="I197" s="239">
        <f t="shared" si="36"/>
        <v>1.4348343334362416E-2</v>
      </c>
      <c r="J197" s="239">
        <f t="shared" si="36"/>
        <v>1.42320016856472E-2</v>
      </c>
      <c r="K197" s="239">
        <f t="shared" si="36"/>
        <v>1.5356526828739499E-2</v>
      </c>
      <c r="L197" s="239">
        <f t="shared" si="36"/>
        <v>1.4581501604723473E-2</v>
      </c>
      <c r="M197" s="239">
        <f t="shared" si="36"/>
        <v>1.4624433548017879E-2</v>
      </c>
      <c r="N197" s="239">
        <f t="shared" si="36"/>
        <v>1.4586004583059378E-2</v>
      </c>
      <c r="O197" s="239">
        <f t="shared" si="36"/>
        <v>1.4449915254159696E-2</v>
      </c>
      <c r="P197" s="239">
        <f t="shared" si="36"/>
        <v>1.4068387731440162E-2</v>
      </c>
      <c r="Q197" s="239">
        <f t="shared" si="36"/>
        <v>1.3885707810223412E-2</v>
      </c>
    </row>
    <row r="198" spans="1:17" x14ac:dyDescent="0.25">
      <c r="A198" s="76" t="s">
        <v>80</v>
      </c>
      <c r="B198" s="239">
        <f t="shared" ref="B198:Q198" si="37">IF(B$112=0,0,B$112/B$108)</f>
        <v>8.6239967709813292E-2</v>
      </c>
      <c r="C198" s="239">
        <f t="shared" si="37"/>
        <v>9.0407400414574596E-2</v>
      </c>
      <c r="D198" s="239">
        <f t="shared" si="37"/>
        <v>8.9515385096355732E-2</v>
      </c>
      <c r="E198" s="239">
        <f t="shared" si="37"/>
        <v>8.872712482177024E-2</v>
      </c>
      <c r="F198" s="239">
        <f t="shared" si="37"/>
        <v>8.8229852575729378E-2</v>
      </c>
      <c r="G198" s="239">
        <f t="shared" si="37"/>
        <v>8.7027425241661557E-2</v>
      </c>
      <c r="H198" s="239">
        <f t="shared" si="37"/>
        <v>8.606507161426713E-2</v>
      </c>
      <c r="I198" s="239">
        <f t="shared" si="37"/>
        <v>8.7876321365260607E-2</v>
      </c>
      <c r="J198" s="239">
        <f t="shared" si="37"/>
        <v>8.7163787808429788E-2</v>
      </c>
      <c r="K198" s="239">
        <f t="shared" si="37"/>
        <v>9.4050933631114109E-2</v>
      </c>
      <c r="L198" s="239">
        <f t="shared" si="37"/>
        <v>8.9304297447081016E-2</v>
      </c>
      <c r="M198" s="239">
        <f t="shared" si="37"/>
        <v>8.9567233812475833E-2</v>
      </c>
      <c r="N198" s="239">
        <f t="shared" si="37"/>
        <v>8.9331875904197999E-2</v>
      </c>
      <c r="O198" s="239">
        <f t="shared" si="37"/>
        <v>8.8498397827873249E-2</v>
      </c>
      <c r="P198" s="239">
        <f t="shared" si="37"/>
        <v>8.6161735370410317E-2</v>
      </c>
      <c r="Q198" s="239">
        <f t="shared" si="37"/>
        <v>8.5042913560133562E-2</v>
      </c>
    </row>
    <row r="199" spans="1:17" x14ac:dyDescent="0.25">
      <c r="A199" s="129" t="s">
        <v>79</v>
      </c>
      <c r="B199" s="238">
        <f t="shared" ref="B199:Q199" si="38">IF(B$113=0,0,B$113/B$108)</f>
        <v>3.7349498047613373E-2</v>
      </c>
      <c r="C199" s="238">
        <f t="shared" si="38"/>
        <v>3.9154363283576694E-2</v>
      </c>
      <c r="D199" s="238">
        <f t="shared" si="38"/>
        <v>3.8768042123318837E-2</v>
      </c>
      <c r="E199" s="238">
        <f t="shared" si="38"/>
        <v>3.842665603090159E-2</v>
      </c>
      <c r="F199" s="238">
        <f t="shared" si="38"/>
        <v>3.8211293371616613E-2</v>
      </c>
      <c r="G199" s="238">
        <f t="shared" si="38"/>
        <v>3.7690536481756909E-2</v>
      </c>
      <c r="H199" s="238">
        <f t="shared" si="38"/>
        <v>3.7716350900964833E-2</v>
      </c>
      <c r="I199" s="238">
        <f t="shared" si="38"/>
        <v>3.8621472784003262E-2</v>
      </c>
      <c r="J199" s="238">
        <f t="shared" si="38"/>
        <v>3.9386968947594435E-2</v>
      </c>
      <c r="K199" s="238">
        <f t="shared" si="38"/>
        <v>4.1318661661158225E-2</v>
      </c>
      <c r="L199" s="238">
        <f t="shared" si="38"/>
        <v>3.967442904498239E-2</v>
      </c>
      <c r="M199" s="238">
        <f t="shared" si="38"/>
        <v>4.0103627240875531E-2</v>
      </c>
      <c r="N199" s="238">
        <f t="shared" si="38"/>
        <v>3.9799854049588045E-2</v>
      </c>
      <c r="O199" s="238">
        <f t="shared" si="38"/>
        <v>3.9608268199440452E-2</v>
      </c>
      <c r="P199" s="238">
        <f t="shared" si="38"/>
        <v>3.8693617122754161E-2</v>
      </c>
      <c r="Q199" s="238">
        <f t="shared" si="38"/>
        <v>3.8822338912482095E-2</v>
      </c>
    </row>
    <row r="200" spans="1:17" x14ac:dyDescent="0.25">
      <c r="A200" s="127" t="s">
        <v>183</v>
      </c>
      <c r="B200" s="237">
        <f t="shared" ref="B200:Q200" si="39">IF(B$118=0,0,B$118/B$108)</f>
        <v>0.11727968509634866</v>
      </c>
      <c r="C200" s="237">
        <f t="shared" si="39"/>
        <v>0.1230484915547797</v>
      </c>
      <c r="D200" s="237">
        <f t="shared" si="39"/>
        <v>0.12094658827586668</v>
      </c>
      <c r="E200" s="237">
        <f t="shared" si="39"/>
        <v>0.11998296898768464</v>
      </c>
      <c r="F200" s="237">
        <f t="shared" si="39"/>
        <v>0.1191647029291806</v>
      </c>
      <c r="G200" s="237">
        <f t="shared" si="39"/>
        <v>0.11774809895420095</v>
      </c>
      <c r="H200" s="237">
        <f t="shared" si="39"/>
        <v>0.11770330210741491</v>
      </c>
      <c r="I200" s="237">
        <f t="shared" si="39"/>
        <v>0.12031297672362933</v>
      </c>
      <c r="J200" s="237">
        <f t="shared" si="39"/>
        <v>0.11941851745790019</v>
      </c>
      <c r="K200" s="237">
        <f t="shared" si="39"/>
        <v>0.11238211879610099</v>
      </c>
      <c r="L200" s="237">
        <f t="shared" si="39"/>
        <v>0.12234892296044912</v>
      </c>
      <c r="M200" s="237">
        <f t="shared" si="39"/>
        <v>0.12272205228393937</v>
      </c>
      <c r="N200" s="237">
        <f t="shared" si="39"/>
        <v>0.12239630125399749</v>
      </c>
      <c r="O200" s="237">
        <f t="shared" si="39"/>
        <v>0.12125112363907999</v>
      </c>
      <c r="P200" s="237">
        <f t="shared" si="39"/>
        <v>0.11800076329277735</v>
      </c>
      <c r="Q200" s="237">
        <f t="shared" si="39"/>
        <v>0.1165132117821977</v>
      </c>
    </row>
    <row r="201" spans="1:17" x14ac:dyDescent="0.25">
      <c r="A201" s="142" t="s">
        <v>192</v>
      </c>
      <c r="B201" s="235">
        <f t="shared" ref="B201:Q201" si="40">IF(B$119=0,0,B$119/B$108)</f>
        <v>0.10197116205553754</v>
      </c>
      <c r="C201" s="235">
        <f t="shared" si="40"/>
        <v>0.10700020432717598</v>
      </c>
      <c r="D201" s="235">
        <f t="shared" si="40"/>
        <v>0.10505664337391943</v>
      </c>
      <c r="E201" s="235">
        <f t="shared" si="40"/>
        <v>0.10423294877374578</v>
      </c>
      <c r="F201" s="235">
        <f t="shared" si="40"/>
        <v>0.10350295389435078</v>
      </c>
      <c r="G201" s="235">
        <f t="shared" si="40"/>
        <v>0.10229979372086252</v>
      </c>
      <c r="H201" s="235">
        <f t="shared" si="40"/>
        <v>0.102425825007129</v>
      </c>
      <c r="I201" s="235">
        <f t="shared" si="40"/>
        <v>0.10471398328605715</v>
      </c>
      <c r="J201" s="235">
        <f t="shared" si="40"/>
        <v>0.10394600640038638</v>
      </c>
      <c r="K201" s="235">
        <f t="shared" si="40"/>
        <v>9.5687065183066355E-2</v>
      </c>
      <c r="L201" s="235">
        <f t="shared" si="40"/>
        <v>0.10649644838958347</v>
      </c>
      <c r="M201" s="235">
        <f t="shared" si="40"/>
        <v>0.10682290367648944</v>
      </c>
      <c r="N201" s="235">
        <f t="shared" si="40"/>
        <v>0.10653893120998387</v>
      </c>
      <c r="O201" s="235">
        <f t="shared" si="40"/>
        <v>0.10554170492986233</v>
      </c>
      <c r="P201" s="235">
        <f t="shared" si="40"/>
        <v>0.10270612733474339</v>
      </c>
      <c r="Q201" s="235">
        <f t="shared" si="40"/>
        <v>0.1014171787447819</v>
      </c>
    </row>
    <row r="202" spans="1:17" x14ac:dyDescent="0.25">
      <c r="A202" s="142" t="s">
        <v>191</v>
      </c>
      <c r="B202" s="235">
        <f t="shared" ref="B202:Q202" si="41">IF(B$130=0,0,B$130/B$108)</f>
        <v>1.5308523040811123E-2</v>
      </c>
      <c r="C202" s="235">
        <f t="shared" si="41"/>
        <v>1.6048287227603712E-2</v>
      </c>
      <c r="D202" s="235">
        <f t="shared" si="41"/>
        <v>1.5889944901947249E-2</v>
      </c>
      <c r="E202" s="235">
        <f t="shared" si="41"/>
        <v>1.5750020213938877E-2</v>
      </c>
      <c r="F202" s="235">
        <f t="shared" si="41"/>
        <v>1.5661749034829812E-2</v>
      </c>
      <c r="G202" s="235">
        <f t="shared" si="41"/>
        <v>1.5448305233338417E-2</v>
      </c>
      <c r="H202" s="235">
        <f t="shared" si="41"/>
        <v>1.5277477100285911E-2</v>
      </c>
      <c r="I202" s="235">
        <f t="shared" si="41"/>
        <v>1.5598993437572187E-2</v>
      </c>
      <c r="J202" s="235">
        <f t="shared" si="41"/>
        <v>1.5472511057513806E-2</v>
      </c>
      <c r="K202" s="235">
        <f t="shared" si="41"/>
        <v>1.6695053613034642E-2</v>
      </c>
      <c r="L202" s="235">
        <f t="shared" si="41"/>
        <v>1.5852474570865655E-2</v>
      </c>
      <c r="M202" s="235">
        <f t="shared" si="41"/>
        <v>1.5899148607449929E-2</v>
      </c>
      <c r="N202" s="235">
        <f t="shared" si="41"/>
        <v>1.5857370044013632E-2</v>
      </c>
      <c r="O202" s="235">
        <f t="shared" si="41"/>
        <v>1.5709418709217663E-2</v>
      </c>
      <c r="P202" s="235">
        <f t="shared" si="41"/>
        <v>1.5294635958033955E-2</v>
      </c>
      <c r="Q202" s="235">
        <f t="shared" si="41"/>
        <v>1.5096033037415808E-2</v>
      </c>
    </row>
    <row r="203" spans="1:17" x14ac:dyDescent="0.25">
      <c r="A203" s="127" t="s">
        <v>181</v>
      </c>
      <c r="B203" s="237">
        <f t="shared" ref="B203:Q203" si="42">IF(B$131=0,0,B$131/B$108)</f>
        <v>0.18906237077374841</v>
      </c>
      <c r="C203" s="237">
        <f t="shared" si="42"/>
        <v>0.17414375761053782</v>
      </c>
      <c r="D203" s="237">
        <f t="shared" si="42"/>
        <v>0.17971119070067493</v>
      </c>
      <c r="E203" s="237">
        <f t="shared" si="42"/>
        <v>0.18239331791146995</v>
      </c>
      <c r="F203" s="237">
        <f t="shared" si="42"/>
        <v>0.18369448357221943</v>
      </c>
      <c r="G203" s="237">
        <f t="shared" si="42"/>
        <v>0.18704957833745053</v>
      </c>
      <c r="H203" s="237">
        <f t="shared" si="42"/>
        <v>0.18905230423468425</v>
      </c>
      <c r="I203" s="237">
        <f t="shared" si="42"/>
        <v>0.18424245940833209</v>
      </c>
      <c r="J203" s="237">
        <f t="shared" si="42"/>
        <v>0.18555819048461236</v>
      </c>
      <c r="K203" s="237">
        <f t="shared" si="42"/>
        <v>0.17458310133281796</v>
      </c>
      <c r="L203" s="237">
        <f t="shared" si="42"/>
        <v>0.18093029912047109</v>
      </c>
      <c r="M203" s="237">
        <f t="shared" si="42"/>
        <v>0.17954974674639501</v>
      </c>
      <c r="N203" s="237">
        <f t="shared" si="42"/>
        <v>0.18062914908010805</v>
      </c>
      <c r="O203" s="237">
        <f t="shared" si="42"/>
        <v>0.18271132560502859</v>
      </c>
      <c r="P203" s="237">
        <f t="shared" si="42"/>
        <v>0.18839030857615915</v>
      </c>
      <c r="Q203" s="237">
        <f t="shared" si="42"/>
        <v>0.1908381514029252</v>
      </c>
    </row>
    <row r="204" spans="1:17" x14ac:dyDescent="0.25">
      <c r="A204" s="142" t="s">
        <v>190</v>
      </c>
      <c r="B204" s="235">
        <f t="shared" ref="B204:Q204" si="43">IF(B$132=0,0,B$132/B$108)</f>
        <v>3.7470100627283259E-2</v>
      </c>
      <c r="C204" s="235">
        <f t="shared" si="43"/>
        <v>9.9019431721956264E-2</v>
      </c>
      <c r="D204" s="235">
        <f t="shared" si="43"/>
        <v>9.1999249912302863E-2</v>
      </c>
      <c r="E204" s="235">
        <f t="shared" si="43"/>
        <v>8.0380634615584978E-2</v>
      </c>
      <c r="F204" s="235">
        <f t="shared" si="43"/>
        <v>7.025936838820078E-2</v>
      </c>
      <c r="G204" s="235">
        <f t="shared" si="43"/>
        <v>4.9541751353868686E-2</v>
      </c>
      <c r="H204" s="235">
        <f t="shared" si="43"/>
        <v>3.6939706773479491E-2</v>
      </c>
      <c r="I204" s="235">
        <f t="shared" si="43"/>
        <v>7.20393696780217E-2</v>
      </c>
      <c r="J204" s="235">
        <f t="shared" si="43"/>
        <v>6.0191394123925046E-2</v>
      </c>
      <c r="K204" s="235">
        <f t="shared" si="43"/>
        <v>0.13822836830132687</v>
      </c>
      <c r="L204" s="235">
        <f t="shared" si="43"/>
        <v>0.10289466578725215</v>
      </c>
      <c r="M204" s="235">
        <f t="shared" si="43"/>
        <v>0.10595942606247022</v>
      </c>
      <c r="N204" s="235">
        <f t="shared" si="43"/>
        <v>0.10284067871524967</v>
      </c>
      <c r="O204" s="235">
        <f t="shared" si="43"/>
        <v>8.7160165529217515E-2</v>
      </c>
      <c r="P204" s="235">
        <f t="shared" si="43"/>
        <v>4.1001397729074754E-2</v>
      </c>
      <c r="Q204" s="235">
        <f t="shared" si="43"/>
        <v>1.998856236528198E-2</v>
      </c>
    </row>
    <row r="205" spans="1:17" x14ac:dyDescent="0.25">
      <c r="A205" s="142" t="s">
        <v>189</v>
      </c>
      <c r="B205" s="235">
        <f t="shared" ref="B205:Q205" si="44">IF(B$138=0,0,B$138/B$108)</f>
        <v>0.15159227014646512</v>
      </c>
      <c r="C205" s="235">
        <f t="shared" si="44"/>
        <v>7.5124325888581547E-2</v>
      </c>
      <c r="D205" s="235">
        <f t="shared" si="44"/>
        <v>8.7711940788372078E-2</v>
      </c>
      <c r="E205" s="235">
        <f t="shared" si="44"/>
        <v>0.10201268329588499</v>
      </c>
      <c r="F205" s="235">
        <f t="shared" si="44"/>
        <v>0.11343511518401864</v>
      </c>
      <c r="G205" s="235">
        <f t="shared" si="44"/>
        <v>0.13750782698358185</v>
      </c>
      <c r="H205" s="235">
        <f t="shared" si="44"/>
        <v>0.15211259746120476</v>
      </c>
      <c r="I205" s="235">
        <f t="shared" si="44"/>
        <v>0.11220308973031039</v>
      </c>
      <c r="J205" s="235">
        <f t="shared" si="44"/>
        <v>0.12536679636068732</v>
      </c>
      <c r="K205" s="235">
        <f t="shared" si="44"/>
        <v>3.6354733031491095E-2</v>
      </c>
      <c r="L205" s="235">
        <f t="shared" si="44"/>
        <v>7.8035633333218946E-2</v>
      </c>
      <c r="M205" s="235">
        <f t="shared" si="44"/>
        <v>7.3590320683924793E-2</v>
      </c>
      <c r="N205" s="235">
        <f t="shared" si="44"/>
        <v>7.7788470364858364E-2</v>
      </c>
      <c r="O205" s="235">
        <f t="shared" si="44"/>
        <v>9.5551160075811062E-2</v>
      </c>
      <c r="P205" s="235">
        <f t="shared" si="44"/>
        <v>0.14738891084708439</v>
      </c>
      <c r="Q205" s="235">
        <f t="shared" si="44"/>
        <v>0.17084958903764322</v>
      </c>
    </row>
    <row r="206" spans="1:17" x14ac:dyDescent="0.25">
      <c r="A206" s="127" t="s">
        <v>180</v>
      </c>
      <c r="B206" s="236">
        <f t="shared" ref="B206:Q206" si="45">IF(B$139=0,0,B$139/B$108)</f>
        <v>0.1927007679617781</v>
      </c>
      <c r="C206" s="236">
        <f t="shared" si="45"/>
        <v>0.17764247979953765</v>
      </c>
      <c r="D206" s="236">
        <f t="shared" si="45"/>
        <v>0.17935855530172515</v>
      </c>
      <c r="E206" s="236">
        <f t="shared" si="45"/>
        <v>0.1822189526330035</v>
      </c>
      <c r="F206" s="236">
        <f t="shared" si="45"/>
        <v>0.18462464525520814</v>
      </c>
      <c r="G206" s="236">
        <f t="shared" si="45"/>
        <v>0.18967090431839875</v>
      </c>
      <c r="H206" s="236">
        <f t="shared" si="45"/>
        <v>0.19286056875432644</v>
      </c>
      <c r="I206" s="236">
        <f t="shared" si="45"/>
        <v>0.18441872461898956</v>
      </c>
      <c r="J206" s="236">
        <f t="shared" si="45"/>
        <v>0.18706238511829953</v>
      </c>
      <c r="K206" s="236">
        <f t="shared" si="45"/>
        <v>0.16611835276890491</v>
      </c>
      <c r="L206" s="236">
        <f t="shared" si="45"/>
        <v>0.17696548746958213</v>
      </c>
      <c r="M206" s="236">
        <f t="shared" si="45"/>
        <v>0.17613022248781843</v>
      </c>
      <c r="N206" s="236">
        <f t="shared" si="45"/>
        <v>0.17694557830667321</v>
      </c>
      <c r="O206" s="236">
        <f t="shared" si="45"/>
        <v>0.1806807656689966</v>
      </c>
      <c r="P206" s="236">
        <f t="shared" si="45"/>
        <v>0.19172819326354634</v>
      </c>
      <c r="Q206" s="236">
        <f t="shared" si="45"/>
        <v>0.19665372765187863</v>
      </c>
    </row>
    <row r="207" spans="1:17" x14ac:dyDescent="0.25">
      <c r="A207" s="142" t="s">
        <v>188</v>
      </c>
      <c r="B207" s="235">
        <f t="shared" ref="B207:Q207" si="46">IF(B$140=0,0,B$140/B$108)</f>
        <v>2.3952298588573191E-2</v>
      </c>
      <c r="C207" s="235">
        <f t="shared" si="46"/>
        <v>6.7604717575004608E-2</v>
      </c>
      <c r="D207" s="235">
        <f t="shared" si="46"/>
        <v>6.0178108670473983E-2</v>
      </c>
      <c r="E207" s="235">
        <f t="shared" si="46"/>
        <v>5.200401437370307E-2</v>
      </c>
      <c r="F207" s="235">
        <f t="shared" si="46"/>
        <v>4.5629844446691145E-2</v>
      </c>
      <c r="G207" s="235">
        <f t="shared" si="46"/>
        <v>3.2015760407340575E-2</v>
      </c>
      <c r="H207" s="235">
        <f t="shared" si="46"/>
        <v>2.3483933734043696E-2</v>
      </c>
      <c r="I207" s="235">
        <f t="shared" si="46"/>
        <v>4.5841308748289407E-2</v>
      </c>
      <c r="J207" s="235">
        <f t="shared" si="46"/>
        <v>3.8332388899729203E-2</v>
      </c>
      <c r="K207" s="235">
        <f t="shared" si="46"/>
        <v>9.1526280189272141E-2</v>
      </c>
      <c r="L207" s="235">
        <f t="shared" si="46"/>
        <v>6.4838544390437944E-2</v>
      </c>
      <c r="M207" s="235">
        <f t="shared" si="46"/>
        <v>6.7400359577595131E-2</v>
      </c>
      <c r="N207" s="235">
        <f t="shared" si="46"/>
        <v>6.4996134865028532E-2</v>
      </c>
      <c r="O207" s="235">
        <f t="shared" si="46"/>
        <v>5.5013482622573835E-2</v>
      </c>
      <c r="P207" s="235">
        <f t="shared" si="46"/>
        <v>2.5992519433142586E-2</v>
      </c>
      <c r="Q207" s="235">
        <f t="shared" si="46"/>
        <v>1.2786572307233028E-2</v>
      </c>
    </row>
    <row r="208" spans="1:17" x14ac:dyDescent="0.25">
      <c r="A208" s="142" t="s">
        <v>187</v>
      </c>
      <c r="B208" s="235">
        <f t="shared" ref="B208:Q208" si="47">IF(B$141=0,0,B$141/B$108)</f>
        <v>4.7695475011025952E-2</v>
      </c>
      <c r="C208" s="235">
        <f t="shared" si="47"/>
        <v>5.0047733778712494E-2</v>
      </c>
      <c r="D208" s="235">
        <f t="shared" si="47"/>
        <v>4.9138662419616196E-2</v>
      </c>
      <c r="E208" s="235">
        <f t="shared" si="47"/>
        <v>4.875339167809125E-2</v>
      </c>
      <c r="F208" s="235">
        <f t="shared" si="47"/>
        <v>4.8411947569516722E-2</v>
      </c>
      <c r="G208" s="235">
        <f t="shared" si="47"/>
        <v>4.7849187522145536E-2</v>
      </c>
      <c r="H208" s="235">
        <f t="shared" si="47"/>
        <v>4.7908136757827048E-2</v>
      </c>
      <c r="I208" s="235">
        <f t="shared" si="47"/>
        <v>4.8978388325171679E-2</v>
      </c>
      <c r="J208" s="235">
        <f t="shared" si="47"/>
        <v>4.8619178705302801E-2</v>
      </c>
      <c r="K208" s="235">
        <f t="shared" si="47"/>
        <v>4.5561243445352985E-2</v>
      </c>
      <c r="L208" s="235">
        <f t="shared" si="47"/>
        <v>4.9812109527220545E-2</v>
      </c>
      <c r="M208" s="235">
        <f t="shared" si="47"/>
        <v>4.9964804070118489E-2</v>
      </c>
      <c r="N208" s="235">
        <f t="shared" si="47"/>
        <v>4.9831980226523735E-2</v>
      </c>
      <c r="O208" s="235">
        <f t="shared" si="47"/>
        <v>4.9365542655693935E-2</v>
      </c>
      <c r="P208" s="235">
        <f t="shared" si="47"/>
        <v>4.8039243949240432E-2</v>
      </c>
      <c r="Q208" s="235">
        <f t="shared" si="47"/>
        <v>4.74363576623359E-2</v>
      </c>
    </row>
    <row r="209" spans="1:17" x14ac:dyDescent="0.25">
      <c r="A209" s="142" t="s">
        <v>186</v>
      </c>
      <c r="B209" s="235">
        <f t="shared" ref="B209:Q209" si="48">IF(B$152=0,0,B$152/B$108)</f>
        <v>0.12105299436217895</v>
      </c>
      <c r="C209" s="235">
        <f t="shared" si="48"/>
        <v>5.9990028445820548E-2</v>
      </c>
      <c r="D209" s="235">
        <f t="shared" si="48"/>
        <v>7.0041784211634955E-2</v>
      </c>
      <c r="E209" s="235">
        <f t="shared" si="48"/>
        <v>8.1461546581209174E-2</v>
      </c>
      <c r="F209" s="235">
        <f t="shared" si="48"/>
        <v>9.0582853239000283E-2</v>
      </c>
      <c r="G209" s="235">
        <f t="shared" si="48"/>
        <v>0.10980595638891265</v>
      </c>
      <c r="H209" s="235">
        <f t="shared" si="48"/>
        <v>0.1214684982624557</v>
      </c>
      <c r="I209" s="235">
        <f t="shared" si="48"/>
        <v>8.9599027545528467E-2</v>
      </c>
      <c r="J209" s="235">
        <f t="shared" si="48"/>
        <v>0.10011081751326753</v>
      </c>
      <c r="K209" s="235">
        <f t="shared" si="48"/>
        <v>2.903082913427979E-2</v>
      </c>
      <c r="L209" s="235">
        <f t="shared" si="48"/>
        <v>6.2314833551923625E-2</v>
      </c>
      <c r="M209" s="235">
        <f t="shared" si="48"/>
        <v>5.8765058840104793E-2</v>
      </c>
      <c r="N209" s="235">
        <f t="shared" si="48"/>
        <v>6.2117463215120947E-2</v>
      </c>
      <c r="O209" s="235">
        <f t="shared" si="48"/>
        <v>7.6301740390728817E-2</v>
      </c>
      <c r="P209" s="235">
        <f t="shared" si="48"/>
        <v>0.1176964298811633</v>
      </c>
      <c r="Q209" s="235">
        <f t="shared" si="48"/>
        <v>0.13643079768230973</v>
      </c>
    </row>
    <row r="210" spans="1:17" x14ac:dyDescent="0.25">
      <c r="A210" s="72" t="s">
        <v>179</v>
      </c>
      <c r="B210" s="234">
        <f t="shared" ref="B210:Q210" si="49">IF(B$153=0,0,B$153/B$108)</f>
        <v>0.33948139997649562</v>
      </c>
      <c r="C210" s="234">
        <f t="shared" si="49"/>
        <v>0.35588639091620355</v>
      </c>
      <c r="D210" s="234">
        <f t="shared" si="49"/>
        <v>0.35237499571197101</v>
      </c>
      <c r="E210" s="234">
        <f t="shared" si="49"/>
        <v>0.34927202955058989</v>
      </c>
      <c r="F210" s="234">
        <f t="shared" si="49"/>
        <v>0.3473145302293536</v>
      </c>
      <c r="G210" s="234">
        <f t="shared" si="49"/>
        <v>0.34258120616187604</v>
      </c>
      <c r="H210" s="234">
        <f t="shared" si="49"/>
        <v>0.33879292602476341</v>
      </c>
      <c r="I210" s="234">
        <f t="shared" si="49"/>
        <v>0.34592286377292397</v>
      </c>
      <c r="J210" s="234">
        <f t="shared" si="49"/>
        <v>0.34311799387527864</v>
      </c>
      <c r="K210" s="234">
        <f t="shared" si="49"/>
        <v>0.37022906508525888</v>
      </c>
      <c r="L210" s="234">
        <f t="shared" si="49"/>
        <v>0.35154405464605293</v>
      </c>
      <c r="M210" s="234">
        <f t="shared" si="49"/>
        <v>0.35257909684051797</v>
      </c>
      <c r="N210" s="234">
        <f t="shared" si="49"/>
        <v>0.35165261652843638</v>
      </c>
      <c r="O210" s="234">
        <f t="shared" si="49"/>
        <v>0.34837165166128187</v>
      </c>
      <c r="P210" s="234">
        <f t="shared" si="49"/>
        <v>0.3391734403980165</v>
      </c>
      <c r="Q210" s="234">
        <f t="shared" si="49"/>
        <v>0.33476922731024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0.51108128988875623</v>
      </c>
      <c r="C214" s="253">
        <f>IF(C$5=0,0,(C$5-C$15)/(CHI_fec!C$5-CHI_fec!C$15))</f>
        <v>0.48851754254209884</v>
      </c>
      <c r="D214" s="253">
        <f>IF(D$5=0,0,(D$5-D$15)/(CHI_fec!D$5-CHI_fec!D$15))</f>
        <v>0.50420778540593936</v>
      </c>
      <c r="E214" s="253">
        <f>IF(E$5=0,0,(E$5-E$15)/(CHI_fec!E$5-CHI_fec!E$15))</f>
        <v>0.51802888216450649</v>
      </c>
      <c r="F214" s="253">
        <f>IF(F$5=0,0,(F$5-F$15)/(CHI_fec!F$5-CHI_fec!F$15))</f>
        <v>0.52469391188422909</v>
      </c>
      <c r="G214" s="253">
        <f>IF(G$5=0,0,(G$5-G$15)/(CHI_fec!G$5-CHI_fec!G$15))</f>
        <v>0.55373543088181387</v>
      </c>
      <c r="H214" s="253">
        <f>IF(H$5=0,0,(H$5-H$15)/(CHI_fec!H$5-CHI_fec!H$15))</f>
        <v>0.55705828305745864</v>
      </c>
      <c r="I214" s="253">
        <f>IF(I$5=0,0,(I$5-I$15)/(CHI_fec!I$5-CHI_fec!I$15))</f>
        <v>0.54318414138107152</v>
      </c>
      <c r="J214" s="253">
        <f>IF(J$5=0,0,(J$5-J$15)/(CHI_fec!J$5-CHI_fec!J$15))</f>
        <v>0.57686788413452439</v>
      </c>
      <c r="K214" s="253">
        <f>IF(K$5=0,0,(K$5-K$15)/(CHI_fec!K$5-CHI_fec!K$15))</f>
        <v>0.57463457319912259</v>
      </c>
      <c r="L214" s="253">
        <f>IF(L$5=0,0,(L$5-L$15)/(CHI_fec!L$5-CHI_fec!L$15))</f>
        <v>0.59257579830217599</v>
      </c>
      <c r="M214" s="253">
        <f>IF(M$5=0,0,(M$5-M$15)/(CHI_fec!M$5-CHI_fec!M$15))</f>
        <v>0.61110509006000713</v>
      </c>
      <c r="N214" s="253">
        <f>IF(N$5=0,0,(N$5-N$15)/(CHI_fec!N$5-CHI_fec!N$15))</f>
        <v>0.63025543876646228</v>
      </c>
      <c r="O214" s="253">
        <f>IF(O$5=0,0,(O$5-O$15)/(CHI_fec!O$5-CHI_fec!O$15))</f>
        <v>0.63249670374683931</v>
      </c>
      <c r="P214" s="253">
        <f>IF(P$5=0,0,(P$5-P$15)/(CHI_fec!P$5-CHI_fec!P$15))</f>
        <v>0.63467542308325986</v>
      </c>
      <c r="Q214" s="253">
        <f>IF(Q$5=0,0,(Q$5-Q$15)/(CHI_fec!Q$5-CHI_fec!Q$15))</f>
        <v>0.66119956199441565</v>
      </c>
    </row>
    <row r="215" spans="1:17" x14ac:dyDescent="0.25">
      <c r="A215" s="132" t="s">
        <v>83</v>
      </c>
      <c r="B215" s="252">
        <f>IF(B$6=0,0,B$6/CHI_fec!B$6)</f>
        <v>0.40271304090252424</v>
      </c>
      <c r="C215" s="252">
        <f>IF(C$6=0,0,C$6/CHI_fec!C$6)</f>
        <v>0.40271304090252424</v>
      </c>
      <c r="D215" s="252">
        <f>IF(D$6=0,0,D$6/CHI_fec!D$6)</f>
        <v>0.40774106886834638</v>
      </c>
      <c r="E215" s="252">
        <f>IF(E$6=0,0,E$6/CHI_fec!E$6)</f>
        <v>0.41188224041638349</v>
      </c>
      <c r="F215" s="252">
        <f>IF(F$6=0,0,F$6/CHI_fec!F$6)</f>
        <v>0.41437655018414882</v>
      </c>
      <c r="G215" s="252">
        <f>IF(G$6=0,0,G$6/CHI_fec!G$6)</f>
        <v>0.42034806770383559</v>
      </c>
      <c r="H215" s="252">
        <f>IF(H$6=0,0,H$6/CHI_fec!H$6)</f>
        <v>0.42034806770383565</v>
      </c>
      <c r="I215" s="252">
        <f>IF(I$6=0,0,I$6/CHI_fec!I$6)</f>
        <v>0.4246132737723563</v>
      </c>
      <c r="J215" s="252">
        <f>IF(J$6=0,0,J$6/CHI_fec!J$6)</f>
        <v>0.44127416016496968</v>
      </c>
      <c r="K215" s="252">
        <f>IF(K$6=0,0,K$6/CHI_fec!K$6)</f>
        <v>0.44127416016496968</v>
      </c>
      <c r="L215" s="252">
        <f>IF(L$6=0,0,L$6/CHI_fec!L$6)</f>
        <v>0.46170106953360074</v>
      </c>
      <c r="M215" s="252">
        <f>IF(M$6=0,0,M$6/CHI_fec!M$6)</f>
        <v>0.47258728598296301</v>
      </c>
      <c r="N215" s="252">
        <f>IF(N$6=0,0,N$6/CHI_fec!N$6)</f>
        <v>0.47258728598296312</v>
      </c>
      <c r="O215" s="252">
        <f>IF(O$6=0,0,O$6/CHI_fec!O$6)</f>
        <v>0.47258728598296312</v>
      </c>
      <c r="P215" s="252">
        <f>IF(P$6=0,0,P$6/CHI_fec!P$6)</f>
        <v>0.47258728598296307</v>
      </c>
      <c r="Q215" s="252">
        <f>IF(Q$6=0,0,Q$6/CHI_fec!Q$6)</f>
        <v>0.49017878212803989</v>
      </c>
    </row>
    <row r="216" spans="1:17" x14ac:dyDescent="0.25">
      <c r="A216" s="76" t="s">
        <v>82</v>
      </c>
      <c r="B216" s="251">
        <f>IF(B$7=0,0,B$7/CHI_fec!B$7)</f>
        <v>0.10572937853153042</v>
      </c>
      <c r="C216" s="251">
        <f>IF(C$7=0,0,C$7/CHI_fec!C$7)</f>
        <v>0.1057293785315304</v>
      </c>
      <c r="D216" s="251">
        <f>IF(D$7=0,0,D$7/CHI_fec!D$7)</f>
        <v>0.10704945068731195</v>
      </c>
      <c r="E216" s="251">
        <f>IF(E$7=0,0,E$7/CHI_fec!E$7)</f>
        <v>0.10813668514384994</v>
      </c>
      <c r="F216" s="251">
        <f>IF(F$7=0,0,F$7/CHI_fec!F$7)</f>
        <v>0.10879154802343267</v>
      </c>
      <c r="G216" s="251">
        <f>IF(G$7=0,0,G$7/CHI_fec!G$7)</f>
        <v>0.11035932649624219</v>
      </c>
      <c r="H216" s="251">
        <f>IF(H$7=0,0,H$7/CHI_fec!H$7)</f>
        <v>0.11035932649624217</v>
      </c>
      <c r="I216" s="251">
        <f>IF(I$7=0,0,I$7/CHI_fec!I$7)</f>
        <v>0.11147912531359104</v>
      </c>
      <c r="J216" s="251">
        <f>IF(J$7=0,0,J$7/CHI_fec!J$7)</f>
        <v>0.11585331980237053</v>
      </c>
      <c r="K216" s="251">
        <f>IF(K$7=0,0,K$7/CHI_fec!K$7)</f>
        <v>0.1158533198023705</v>
      </c>
      <c r="L216" s="251">
        <f>IF(L$7=0,0,L$7/CHI_fec!L$7)</f>
        <v>0.12121625621988774</v>
      </c>
      <c r="M216" s="251">
        <f>IF(M$7=0,0,M$7/CHI_fec!M$7)</f>
        <v>0.12407435313468175</v>
      </c>
      <c r="N216" s="251">
        <f>IF(N$7=0,0,N$7/CHI_fec!N$7)</f>
        <v>0.12407435313468172</v>
      </c>
      <c r="O216" s="251">
        <f>IF(O$7=0,0,O$7/CHI_fec!O$7)</f>
        <v>0.12407435313468174</v>
      </c>
      <c r="P216" s="251">
        <f>IF(P$7=0,0,P$7/CHI_fec!P$7)</f>
        <v>0.12407435313468172</v>
      </c>
      <c r="Q216" s="251">
        <f>IF(Q$7=0,0,Q$7/CHI_fec!Q$7)</f>
        <v>0.1286928724423517</v>
      </c>
    </row>
    <row r="217" spans="1:17" x14ac:dyDescent="0.25">
      <c r="A217" s="76" t="s">
        <v>81</v>
      </c>
      <c r="B217" s="251">
        <f>IF(B$8=0,0,B$8/CHI_fec!B$8)</f>
        <v>0.57364319037602307</v>
      </c>
      <c r="C217" s="251">
        <f>IF(C$8=0,0,C$8/CHI_fec!C$8)</f>
        <v>0.57364319037602307</v>
      </c>
      <c r="D217" s="251">
        <f>IF(D$8=0,0,D$8/CHI_fec!D$8)</f>
        <v>0.58080534732318845</v>
      </c>
      <c r="E217" s="251">
        <f>IF(E$8=0,0,E$8/CHI_fec!E$8)</f>
        <v>0.58670422473075023</v>
      </c>
      <c r="F217" s="251">
        <f>IF(F$8=0,0,F$8/CHI_fec!F$8)</f>
        <v>0.59025723560360466</v>
      </c>
      <c r="G217" s="251">
        <f>IF(G$8=0,0,G$8/CHI_fec!G$8)</f>
        <v>0.59876334296407774</v>
      </c>
      <c r="H217" s="251">
        <f>IF(H$8=0,0,H$8/CHI_fec!H$8)</f>
        <v>0.59876334296407774</v>
      </c>
      <c r="I217" s="251">
        <f>IF(I$8=0,0,I$8/CHI_fec!I$8)</f>
        <v>0.60483890091291914</v>
      </c>
      <c r="J217" s="251">
        <f>IF(J$8=0,0,J$8/CHI_fec!J$8)</f>
        <v>0.62857144258411024</v>
      </c>
      <c r="K217" s="251">
        <f>IF(K$8=0,0,K$8/CHI_fec!K$8)</f>
        <v>0.62857144258411013</v>
      </c>
      <c r="L217" s="251">
        <f>IF(L$8=0,0,L$8/CHI_fec!L$8)</f>
        <v>0.65766848258431132</v>
      </c>
      <c r="M217" s="251">
        <f>IF(M$8=0,0,M$8/CHI_fec!M$8)</f>
        <v>0.67317531574059752</v>
      </c>
      <c r="N217" s="251">
        <f>IF(N$8=0,0,N$8/CHI_fec!N$8)</f>
        <v>0.67317531574059752</v>
      </c>
      <c r="O217" s="251">
        <f>IF(O$8=0,0,O$8/CHI_fec!O$8)</f>
        <v>0.67317531574059764</v>
      </c>
      <c r="P217" s="251">
        <f>IF(P$8=0,0,P$8/CHI_fec!P$8)</f>
        <v>0.67317531574059764</v>
      </c>
      <c r="Q217" s="251">
        <f>IF(Q$8=0,0,Q$8/CHI_fec!Q$8)</f>
        <v>0.69823346123678964</v>
      </c>
    </row>
    <row r="218" spans="1:17" x14ac:dyDescent="0.25">
      <c r="A218" s="76" t="s">
        <v>80</v>
      </c>
      <c r="B218" s="251">
        <f>IF(B$9=0,0,B$9/CHI_fec!B$9)</f>
        <v>0.40661662649148789</v>
      </c>
      <c r="C218" s="251">
        <f>IF(C$9=0,0,C$9/CHI_fec!C$9)</f>
        <v>0.40661662649148789</v>
      </c>
      <c r="D218" s="251">
        <f>IF(D$9=0,0,D$9/CHI_fec!D$9)</f>
        <v>0.4116933922321393</v>
      </c>
      <c r="E218" s="251">
        <f>IF(E$9=0,0,E$9/CHI_fec!E$9)</f>
        <v>0.4158747050617701</v>
      </c>
      <c r="F218" s="251">
        <f>IF(F$9=0,0,F$9/CHI_fec!F$9)</f>
        <v>0.41839319271968278</v>
      </c>
      <c r="G218" s="251">
        <f>IF(G$9=0,0,G$9/CHI_fec!G$9)</f>
        <v>0.42442259346480937</v>
      </c>
      <c r="H218" s="251">
        <f>IF(H$9=0,0,H$9/CHI_fec!H$9)</f>
        <v>0.42442259346480937</v>
      </c>
      <c r="I218" s="251">
        <f>IF(I$9=0,0,I$9/CHI_fec!I$9)</f>
        <v>0.42872914310866039</v>
      </c>
      <c r="J218" s="251">
        <f>IF(J$9=0,0,J$9/CHI_fec!J$9)</f>
        <v>0.44555152711723317</v>
      </c>
      <c r="K218" s="251">
        <f>IF(K$9=0,0,K$9/CHI_fec!K$9)</f>
        <v>0.44555152711723323</v>
      </c>
      <c r="L218" s="251">
        <f>IF(L$9=0,0,L$9/CHI_fec!L$9)</f>
        <v>0.46617643898625455</v>
      </c>
      <c r="M218" s="251">
        <f>IF(M$9=0,0,M$9/CHI_fec!M$9)</f>
        <v>0.47716817791275057</v>
      </c>
      <c r="N218" s="251">
        <f>IF(N$9=0,0,N$9/CHI_fec!N$9)</f>
        <v>0.47716817791275057</v>
      </c>
      <c r="O218" s="251">
        <f>IF(O$9=0,0,O$9/CHI_fec!O$9)</f>
        <v>0.47716817791275051</v>
      </c>
      <c r="P218" s="251">
        <f>IF(P$9=0,0,P$9/CHI_fec!P$9)</f>
        <v>0.47716817791275057</v>
      </c>
      <c r="Q218" s="251">
        <f>IF(Q$9=0,0,Q$9/CHI_fec!Q$9)</f>
        <v>0.49493019227766538</v>
      </c>
    </row>
    <row r="219" spans="1:17" x14ac:dyDescent="0.25">
      <c r="A219" s="129" t="s">
        <v>79</v>
      </c>
      <c r="B219" s="250">
        <f>IF(B$10=0,0,B$10/CHI_fec!B$10)</f>
        <v>0.63275795450731598</v>
      </c>
      <c r="C219" s="250">
        <f>IF(C$10=0,0,C$10/CHI_fec!C$10)</f>
        <v>0.63275795450731598</v>
      </c>
      <c r="D219" s="250">
        <f>IF(D$10=0,0,D$10/CHI_fec!D$10)</f>
        <v>0.64065818213274617</v>
      </c>
      <c r="E219" s="250">
        <f>IF(E$10=0,0,E$10/CHI_fec!E$10)</f>
        <v>0.64716494742678154</v>
      </c>
      <c r="F219" s="250">
        <f>IF(F$10=0,0,F$10/CHI_fec!F$10)</f>
        <v>0.65108410123173799</v>
      </c>
      <c r="G219" s="250">
        <f>IF(G$10=0,0,G$10/CHI_fec!G$10)</f>
        <v>0.66046677531299824</v>
      </c>
      <c r="H219" s="250">
        <f>IF(H$10=0,0,H$10/CHI_fec!H$10)</f>
        <v>0.66830933004616444</v>
      </c>
      <c r="I219" s="250">
        <f>IF(I$10=0,0,I$10/CHI_fec!I$10)</f>
        <v>0.67704301958683022</v>
      </c>
      <c r="J219" s="250">
        <f>IF(J$10=0,0,J$10/CHI_fec!J$10)</f>
        <v>0.72342031206448087</v>
      </c>
      <c r="K219" s="250">
        <f>IF(K$10=0,0,K$10/CHI_fec!K$10)</f>
        <v>0.70332712601388148</v>
      </c>
      <c r="L219" s="250">
        <f>IF(L$10=0,0,L$10/CHI_fec!L$10)</f>
        <v>0.74415763781651079</v>
      </c>
      <c r="M219" s="250">
        <f>IF(M$10=0,0,M$10/CHI_fec!M$10)</f>
        <v>0.7676835993550839</v>
      </c>
      <c r="N219" s="250">
        <f>IF(N$10=0,0,N$10/CHI_fec!N$10)</f>
        <v>0.76387587613266272</v>
      </c>
      <c r="O219" s="250">
        <f>IF(O$10=0,0,O$10/CHI_fec!O$10)</f>
        <v>0.76735833556822342</v>
      </c>
      <c r="P219" s="250">
        <f>IF(P$10=0,0,P$10/CHI_fec!P$10)</f>
        <v>0.76996797455406329</v>
      </c>
      <c r="Q219" s="250">
        <f>IF(Q$10=0,0,Q$10/CHI_fec!Q$10)</f>
        <v>0.8118275962573247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0.53980187853589123</v>
      </c>
      <c r="C221" s="249">
        <f>IF(C$24=0,0,C$24/CHI_fec!C$24)</f>
        <v>0.52078053382873346</v>
      </c>
      <c r="D221" s="249">
        <f>IF(D$24=0,0,D$24/CHI_fec!D$24)</f>
        <v>0.53839276163920824</v>
      </c>
      <c r="E221" s="249">
        <f>IF(E$24=0,0,E$24/CHI_fec!E$24)</f>
        <v>0.55430988594833108</v>
      </c>
      <c r="F221" s="249">
        <f>IF(F$24=0,0,F$24/CHI_fec!F$24)</f>
        <v>0.56112689808226413</v>
      </c>
      <c r="G221" s="249">
        <f>IF(G$24=0,0,G$24/CHI_fec!G$24)</f>
        <v>0.5984704143187437</v>
      </c>
      <c r="H221" s="249">
        <f>IF(H$24=0,0,H$24/CHI_fec!H$24)</f>
        <v>0.60054937527767804</v>
      </c>
      <c r="I221" s="249">
        <f>IF(I$24=0,0,I$24/CHI_fec!I$24)</f>
        <v>0.58293270314095191</v>
      </c>
      <c r="J221" s="249">
        <f>IF(J$24=0,0,J$24/CHI_fec!J$24)</f>
        <v>0.62220263349231175</v>
      </c>
      <c r="K221" s="249">
        <f>IF(K$24=0,0,K$24/CHI_fec!K$24)</f>
        <v>0.63803914236787007</v>
      </c>
      <c r="L221" s="249">
        <f>IF(L$24=0,0,L$24/CHI_fec!L$24)</f>
        <v>0.64350007008666688</v>
      </c>
      <c r="M221" s="249">
        <f>IF(M$24=0,0,M$24/CHI_fec!M$24)</f>
        <v>0.6670103397428524</v>
      </c>
      <c r="N221" s="249">
        <f>IF(N$24=0,0,N$24/CHI_fec!N$24)</f>
        <v>0.69662997924068093</v>
      </c>
      <c r="O221" s="249">
        <f>IF(O$24=0,0,O$24/CHI_fec!O$24)</f>
        <v>0.69599363372659051</v>
      </c>
      <c r="P221" s="249">
        <f>IF(P$24=0,0,P$24/CHI_fec!P$24)</f>
        <v>0.68717624063936422</v>
      </c>
      <c r="Q221" s="249">
        <f>IF(Q$24=0,0,Q$24/CHI_fec!Q$24)</f>
        <v>0.71142851454192801</v>
      </c>
    </row>
    <row r="222" spans="1:17" x14ac:dyDescent="0.25">
      <c r="A222" s="127" t="s">
        <v>181</v>
      </c>
      <c r="B222" s="249">
        <f>IF(B$35=0,0,B$35/CHI_fec!B$35)</f>
        <v>0.44789064829748698</v>
      </c>
      <c r="C222" s="249">
        <f>IF(C$35=0,0,C$35/CHI_fec!C$35)</f>
        <v>0.39353141766204874</v>
      </c>
      <c r="D222" s="249">
        <f>IF(D$35=0,0,D$35/CHI_fec!D$35)</f>
        <v>0.41528063641318791</v>
      </c>
      <c r="E222" s="249">
        <f>IF(E$35=0,0,E$35/CHI_fec!E$35)</f>
        <v>0.42954173651145283</v>
      </c>
      <c r="F222" s="249">
        <f>IF(F$35=0,0,F$35/CHI_fec!F$35)</f>
        <v>0.43767880737509829</v>
      </c>
      <c r="G222" s="249">
        <f>IF(G$35=0,0,G$35/CHI_fec!G$35)</f>
        <v>0.45834177369245893</v>
      </c>
      <c r="H222" s="249">
        <f>IF(H$35=0,0,H$35/CHI_fec!H$35)</f>
        <v>0.46842911755481037</v>
      </c>
      <c r="I222" s="249">
        <f>IF(I$35=0,0,I$35/CHI_fec!I$35)</f>
        <v>0.45163876105828876</v>
      </c>
      <c r="J222" s="249">
        <f>IF(J$35=0,0,J$35/CHI_fec!J$35)</f>
        <v>0.47657616486502385</v>
      </c>
      <c r="K222" s="249">
        <f>IF(K$35=0,0,K$35/CHI_fec!K$35)</f>
        <v>0.41555391396357583</v>
      </c>
      <c r="L222" s="249">
        <f>IF(L$35=0,0,L$35/CHI_fec!L$35)</f>
        <v>0.47454741342732271</v>
      </c>
      <c r="M222" s="249">
        <f>IF(M$35=0,0,M$35/CHI_fec!M$35)</f>
        <v>0.48061514921787157</v>
      </c>
      <c r="N222" s="249">
        <f>IF(N$35=0,0,N$35/CHI_fec!N$35)</f>
        <v>0.48477833499719464</v>
      </c>
      <c r="O222" s="249">
        <f>IF(O$35=0,0,O$35/CHI_fec!O$35)</f>
        <v>0.49498482055994197</v>
      </c>
      <c r="P222" s="249">
        <f>IF(P$35=0,0,P$35/CHI_fec!P$35)</f>
        <v>0.52421077162787177</v>
      </c>
      <c r="Q222" s="249">
        <f>IF(Q$35=0,0,Q$35/CHI_fec!Q$35)</f>
        <v>0.55803490630883601</v>
      </c>
    </row>
    <row r="223" spans="1:17" x14ac:dyDescent="0.25">
      <c r="A223" s="127" t="s">
        <v>180</v>
      </c>
      <c r="B223" s="248">
        <f>IF(B$43=0,0,B$43/CHI_fec!B$43)</f>
        <v>0.6312326638682243</v>
      </c>
      <c r="C223" s="248">
        <f>IF(C$43=0,0,C$43/CHI_fec!C$43)</f>
        <v>0.55666967808740453</v>
      </c>
      <c r="D223" s="248">
        <f>IF(D$43=0,0,D$43/CHI_fec!D$43)</f>
        <v>0.57653835848558199</v>
      </c>
      <c r="E223" s="248">
        <f>IF(E$43=0,0,E$43/CHI_fec!E$43)</f>
        <v>0.59798724584020879</v>
      </c>
      <c r="F223" s="248">
        <f>IF(F$43=0,0,F$43/CHI_fec!F$43)</f>
        <v>0.61295730825855388</v>
      </c>
      <c r="G223" s="248">
        <f>IF(G$43=0,0,G$43/CHI_fec!G$43)</f>
        <v>0.64334727831972605</v>
      </c>
      <c r="H223" s="248">
        <f>IF(H$43=0,0,H$43/CHI_fec!H$43)</f>
        <v>0.65576439496612571</v>
      </c>
      <c r="I223" s="248">
        <f>IF(I$43=0,0,I$43/CHI_fec!I$43)</f>
        <v>0.62783168679119716</v>
      </c>
      <c r="J223" s="248">
        <f>IF(J$43=0,0,J$43/CHI_fec!J$43)</f>
        <v>0.66479246690825</v>
      </c>
      <c r="K223" s="248">
        <f>IF(K$43=0,0,K$43/CHI_fec!K$43)</f>
        <v>0.57934794672854995</v>
      </c>
      <c r="L223" s="248">
        <f>IF(L$43=0,0,L$43/CHI_fec!L$43)</f>
        <v>0.64352412316845575</v>
      </c>
      <c r="M223" s="248">
        <f>IF(M$43=0,0,M$43/CHI_fec!M$43)</f>
        <v>0.65353771005775663</v>
      </c>
      <c r="N223" s="248">
        <f>IF(N$43=0,0,N$43/CHI_fec!N$43)</f>
        <v>0.65370375320775864</v>
      </c>
      <c r="O223" s="248">
        <f>IF(O$43=0,0,O$43/CHI_fec!O$43)</f>
        <v>0.67638741082887666</v>
      </c>
      <c r="P223" s="248">
        <f>IF(P$43=0,0,P$43/CHI_fec!P$43)</f>
        <v>0.74635010010087588</v>
      </c>
      <c r="Q223" s="248">
        <f>IF(Q$43=0,0,Q$43/CHI_fec!Q$43)</f>
        <v>0.80403376428004181</v>
      </c>
    </row>
    <row r="224" spans="1:17" x14ac:dyDescent="0.25">
      <c r="A224" s="72" t="s">
        <v>179</v>
      </c>
      <c r="B224" s="247">
        <f>IF(B$57=0,0,B$57/CHI_fec!B$57)</f>
        <v>0.57562950054931161</v>
      </c>
      <c r="C224" s="247">
        <f>IF(C$57=0,0,C$57/CHI_fec!C$57)</f>
        <v>0.57562950054931172</v>
      </c>
      <c r="D224" s="247">
        <f>IF(D$57=0,0,D$57/CHI_fec!D$57)</f>
        <v>0.58281645734670706</v>
      </c>
      <c r="E224" s="247">
        <f>IF(E$57=0,0,E$57/CHI_fec!E$57)</f>
        <v>0.5887357603435589</v>
      </c>
      <c r="F224" s="247">
        <f>IF(F$57=0,0,F$57/CHI_fec!F$57)</f>
        <v>0.59230107395400522</v>
      </c>
      <c r="G224" s="247">
        <f>IF(G$57=0,0,G$57/CHI_fec!G$57)</f>
        <v>0.60083663475848081</v>
      </c>
      <c r="H224" s="247">
        <f>IF(H$57=0,0,H$57/CHI_fec!H$57)</f>
        <v>0.60083663475848093</v>
      </c>
      <c r="I224" s="247">
        <f>IF(I$57=0,0,I$57/CHI_fec!I$57)</f>
        <v>0.60693323007473921</v>
      </c>
      <c r="J224" s="247">
        <f>IF(J$57=0,0,J$57/CHI_fec!J$57)</f>
        <v>0.63074794859340333</v>
      </c>
      <c r="K224" s="247">
        <f>IF(K$57=0,0,K$57/CHI_fec!K$57)</f>
        <v>0.63074794859340322</v>
      </c>
      <c r="L224" s="247">
        <f>IF(L$57=0,0,L$57/CHI_fec!L$57)</f>
        <v>0.6599457406770155</v>
      </c>
      <c r="M224" s="247">
        <f>IF(M$57=0,0,M$57/CHI_fec!M$57)</f>
        <v>0.67550626815229775</v>
      </c>
      <c r="N224" s="247">
        <f>IF(N$57=0,0,N$57/CHI_fec!N$57)</f>
        <v>0.67550626815229775</v>
      </c>
      <c r="O224" s="247">
        <f>IF(O$57=0,0,O$57/CHI_fec!O$57)</f>
        <v>0.67550626815229764</v>
      </c>
      <c r="P224" s="247">
        <f>IF(P$57=0,0,P$57/CHI_fec!P$57)</f>
        <v>0.67550626815229764</v>
      </c>
      <c r="Q224" s="247">
        <f>IF(Q$57=0,0,Q$57/CHI_fec!Q$57)</f>
        <v>0.70065118056241449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0.47161429822353657</v>
      </c>
      <c r="C226" s="253">
        <f>IF(C$60=0,0,C$60/CHI_fec!C$60)</f>
        <v>0.43221046482042219</v>
      </c>
      <c r="D226" s="253">
        <f>IF(D$60=0,0,D$60/CHI_fec!D$60)</f>
        <v>0.4454618299202871</v>
      </c>
      <c r="E226" s="253">
        <f>IF(E$60=0,0,E$60/CHI_fec!E$60)</f>
        <v>0.4606944452111994</v>
      </c>
      <c r="F226" s="253">
        <f>IF(F$60=0,0,F$60/CHI_fec!F$60)</f>
        <v>0.46501977769558356</v>
      </c>
      <c r="G226" s="253">
        <f>IF(G$60=0,0,G$60/CHI_fec!G$60)</f>
        <v>0.4824313570813023</v>
      </c>
      <c r="H226" s="253">
        <f>IF(H$60=0,0,H$60/CHI_fec!H$60)</f>
        <v>0.49601148916379872</v>
      </c>
      <c r="I226" s="253">
        <f>IF(I$60=0,0,I$60/CHI_fec!I$60)</f>
        <v>0.47732649569539531</v>
      </c>
      <c r="J226" s="253">
        <f>IF(J$60=0,0,J$60/CHI_fec!J$60)</f>
        <v>0.48586224954350687</v>
      </c>
      <c r="K226" s="253">
        <f>IF(K$60=0,0,K$60/CHI_fec!K$60)</f>
        <v>0.48598499005393214</v>
      </c>
      <c r="L226" s="253">
        <f>IF(L$60=0,0,L$60/CHI_fec!L$60)</f>
        <v>0.50722792452744203</v>
      </c>
      <c r="M226" s="253">
        <f>IF(M$60=0,0,M$60/CHI_fec!M$60)</f>
        <v>0.50472776687507048</v>
      </c>
      <c r="N226" s="253">
        <f>IF(N$60=0,0,N$60/CHI_fec!N$60)</f>
        <v>0.50793564765065102</v>
      </c>
      <c r="O226" s="253">
        <f>IF(O$60=0,0,O$60/CHI_fec!O$60)</f>
        <v>0.51499549636830444</v>
      </c>
      <c r="P226" s="253">
        <f>IF(P$60=0,0,P$60/CHI_fec!P$60)</f>
        <v>0.53276671684155075</v>
      </c>
      <c r="Q226" s="253">
        <f>IF(Q$60=0,0,Q$60/CHI_fec!Q$60)</f>
        <v>0.54235023457841014</v>
      </c>
    </row>
    <row r="227" spans="1:17" x14ac:dyDescent="0.25">
      <c r="A227" s="132" t="s">
        <v>83</v>
      </c>
      <c r="B227" s="252">
        <f>IF(B$61=0,0,B$61/CHI_fec!B$61)</f>
        <v>0.39091083190257847</v>
      </c>
      <c r="C227" s="252">
        <f>IF(C$61=0,0,C$61/CHI_fec!C$61)</f>
        <v>0.39091083190257842</v>
      </c>
      <c r="D227" s="252">
        <f>IF(D$61=0,0,D$61/CHI_fec!D$61)</f>
        <v>0.39290097992640027</v>
      </c>
      <c r="E227" s="252">
        <f>IF(E$61=0,0,E$61/CHI_fec!E$61)</f>
        <v>0.39824316009870309</v>
      </c>
      <c r="F227" s="252">
        <f>IF(F$61=0,0,F$61/CHI_fec!F$61)</f>
        <v>0.39824316009870303</v>
      </c>
      <c r="G227" s="252">
        <f>IF(G$61=0,0,G$61/CHI_fec!G$61)</f>
        <v>0.40255962947647905</v>
      </c>
      <c r="H227" s="252">
        <f>IF(H$61=0,0,H$61/CHI_fec!H$61)</f>
        <v>0.4076293983699672</v>
      </c>
      <c r="I227" s="252">
        <f>IF(I$61=0,0,I$61/CHI_fec!I$61)</f>
        <v>0.40762939836996726</v>
      </c>
      <c r="J227" s="252">
        <f>IF(J$61=0,0,J$61/CHI_fec!J$61)</f>
        <v>0.40762939836996726</v>
      </c>
      <c r="K227" s="252">
        <f>IF(K$61=0,0,K$61/CHI_fec!K$61)</f>
        <v>0.44095761099893149</v>
      </c>
      <c r="L227" s="252">
        <f>IF(L$61=0,0,L$61/CHI_fec!L$61)</f>
        <v>0.44095761099893155</v>
      </c>
      <c r="M227" s="252">
        <f>IF(M$61=0,0,M$61/CHI_fec!M$61)</f>
        <v>0.44095761099893155</v>
      </c>
      <c r="N227" s="252">
        <f>IF(N$61=0,0,N$61/CHI_fec!N$61)</f>
        <v>0.44095761099893155</v>
      </c>
      <c r="O227" s="252">
        <f>IF(O$61=0,0,O$61/CHI_fec!O$61)</f>
        <v>0.44095761099893155</v>
      </c>
      <c r="P227" s="252">
        <f>IF(P$61=0,0,P$61/CHI_fec!P$61)</f>
        <v>0.44095761099893155</v>
      </c>
      <c r="Q227" s="252">
        <f>IF(Q$61=0,0,Q$61/CHI_fec!Q$61)</f>
        <v>0.44095761099893155</v>
      </c>
    </row>
    <row r="228" spans="1:17" x14ac:dyDescent="0.25">
      <c r="A228" s="76" t="s">
        <v>82</v>
      </c>
      <c r="B228" s="251">
        <f>IF(B$62=0,0,B$62/CHI_fec!B$62)</f>
        <v>0.10504746210983988</v>
      </c>
      <c r="C228" s="251">
        <f>IF(C$62=0,0,C$62/CHI_fec!C$62)</f>
        <v>0.10504746210983985</v>
      </c>
      <c r="D228" s="251">
        <f>IF(D$62=0,0,D$62/CHI_fec!D$62)</f>
        <v>0.10558226437691415</v>
      </c>
      <c r="E228" s="251">
        <f>IF(E$62=0,0,E$62/CHI_fec!E$62)</f>
        <v>0.10701784104411119</v>
      </c>
      <c r="F228" s="251">
        <f>IF(F$62=0,0,F$62/CHI_fec!F$62)</f>
        <v>0.10701784104411118</v>
      </c>
      <c r="G228" s="251">
        <f>IF(G$62=0,0,G$62/CHI_fec!G$62)</f>
        <v>0.1081777837123747</v>
      </c>
      <c r="H228" s="251">
        <f>IF(H$62=0,0,H$62/CHI_fec!H$62)</f>
        <v>0.10954015669434691</v>
      </c>
      <c r="I228" s="251">
        <f>IF(I$62=0,0,I$62/CHI_fec!I$62)</f>
        <v>0.10954015669434691</v>
      </c>
      <c r="J228" s="251">
        <f>IF(J$62=0,0,J$62/CHI_fec!J$62)</f>
        <v>0.10954015669434691</v>
      </c>
      <c r="K228" s="251">
        <f>IF(K$62=0,0,K$62/CHI_fec!K$62)</f>
        <v>0.11849627626844544</v>
      </c>
      <c r="L228" s="251">
        <f>IF(L$62=0,0,L$62/CHI_fec!L$62)</f>
        <v>0.11849627626844544</v>
      </c>
      <c r="M228" s="251">
        <f>IF(M$62=0,0,M$62/CHI_fec!M$62)</f>
        <v>0.11849627626844543</v>
      </c>
      <c r="N228" s="251">
        <f>IF(N$62=0,0,N$62/CHI_fec!N$62)</f>
        <v>0.1184962762684454</v>
      </c>
      <c r="O228" s="251">
        <f>IF(O$62=0,0,O$62/CHI_fec!O$62)</f>
        <v>0.11849627626844544</v>
      </c>
      <c r="P228" s="251">
        <f>IF(P$62=0,0,P$62/CHI_fec!P$62)</f>
        <v>0.11849627626844543</v>
      </c>
      <c r="Q228" s="251">
        <f>IF(Q$62=0,0,Q$62/CHI_fec!Q$62)</f>
        <v>0.11849627626844543</v>
      </c>
    </row>
    <row r="229" spans="1:17" x14ac:dyDescent="0.25">
      <c r="A229" s="76" t="s">
        <v>81</v>
      </c>
      <c r="B229" s="251">
        <f>IF(B$63=0,0,B$63/CHI_fec!B$63)</f>
        <v>0.55783999026555342</v>
      </c>
      <c r="C229" s="251">
        <f>IF(C$63=0,0,C$63/CHI_fec!C$63)</f>
        <v>0.55783999026555353</v>
      </c>
      <c r="D229" s="251">
        <f>IF(D$63=0,0,D$63/CHI_fec!D$63)</f>
        <v>0.56067998359301507</v>
      </c>
      <c r="E229" s="251">
        <f>IF(E$63=0,0,E$63/CHI_fec!E$63)</f>
        <v>0.56830341454480038</v>
      </c>
      <c r="F229" s="251">
        <f>IF(F$63=0,0,F$63/CHI_fec!F$63)</f>
        <v>0.56830341454480038</v>
      </c>
      <c r="G229" s="251">
        <f>IF(G$63=0,0,G$63/CHI_fec!G$63)</f>
        <v>0.57446312934206167</v>
      </c>
      <c r="H229" s="251">
        <f>IF(H$63=0,0,H$63/CHI_fec!H$63)</f>
        <v>0.58169782226788203</v>
      </c>
      <c r="I229" s="251">
        <f>IF(I$63=0,0,I$63/CHI_fec!I$63)</f>
        <v>0.58169782226788203</v>
      </c>
      <c r="J229" s="251">
        <f>IF(J$63=0,0,J$63/CHI_fec!J$63)</f>
        <v>0.58169782226788191</v>
      </c>
      <c r="K229" s="251">
        <f>IF(K$63=0,0,K$63/CHI_fec!K$63)</f>
        <v>0.6292580541448618</v>
      </c>
      <c r="L229" s="251">
        <f>IF(L$63=0,0,L$63/CHI_fec!L$63)</f>
        <v>0.62925805414486191</v>
      </c>
      <c r="M229" s="251">
        <f>IF(M$63=0,0,M$63/CHI_fec!M$63)</f>
        <v>0.62925805414486191</v>
      </c>
      <c r="N229" s="251">
        <f>IF(N$63=0,0,N$63/CHI_fec!N$63)</f>
        <v>0.6292580541448618</v>
      </c>
      <c r="O229" s="251">
        <f>IF(O$63=0,0,O$63/CHI_fec!O$63)</f>
        <v>0.62925805414486191</v>
      </c>
      <c r="P229" s="251">
        <f>IF(P$63=0,0,P$63/CHI_fec!P$63)</f>
        <v>0.62925805414486191</v>
      </c>
      <c r="Q229" s="251">
        <f>IF(Q$63=0,0,Q$63/CHI_fec!Q$63)</f>
        <v>0.6292580541448618</v>
      </c>
    </row>
    <row r="230" spans="1:17" x14ac:dyDescent="0.25">
      <c r="A230" s="76" t="s">
        <v>80</v>
      </c>
      <c r="B230" s="251">
        <f>IF(B$64=0,0,B$64/CHI_fec!B$64)</f>
        <v>0.41143140916766863</v>
      </c>
      <c r="C230" s="251">
        <f>IF(C$64=0,0,C$64/CHI_fec!C$64)</f>
        <v>0.41143140916766863</v>
      </c>
      <c r="D230" s="251">
        <f>IF(D$64=0,0,D$64/CHI_fec!D$64)</f>
        <v>0.4135260285516037</v>
      </c>
      <c r="E230" s="251">
        <f>IF(E$64=0,0,E$64/CHI_fec!E$64)</f>
        <v>0.41914864255188766</v>
      </c>
      <c r="F230" s="251">
        <f>IF(F$64=0,0,F$64/CHI_fec!F$64)</f>
        <v>0.41914864255188772</v>
      </c>
      <c r="G230" s="251">
        <f>IF(G$64=0,0,G$64/CHI_fec!G$64)</f>
        <v>0.42369170182216653</v>
      </c>
      <c r="H230" s="251">
        <f>IF(H$64=0,0,H$64/CHI_fec!H$64)</f>
        <v>0.42902760451345373</v>
      </c>
      <c r="I230" s="251">
        <f>IF(I$64=0,0,I$64/CHI_fec!I$64)</f>
        <v>0.42902760451345373</v>
      </c>
      <c r="J230" s="251">
        <f>IF(J$64=0,0,J$64/CHI_fec!J$64)</f>
        <v>0.42902760451345368</v>
      </c>
      <c r="K230" s="251">
        <f>IF(K$64=0,0,K$64/CHI_fec!K$64)</f>
        <v>0.46410535720768409</v>
      </c>
      <c r="L230" s="251">
        <f>IF(L$64=0,0,L$64/CHI_fec!L$64)</f>
        <v>0.46410535720768409</v>
      </c>
      <c r="M230" s="251">
        <f>IF(M$64=0,0,M$64/CHI_fec!M$64)</f>
        <v>0.46410535720768403</v>
      </c>
      <c r="N230" s="251">
        <f>IF(N$64=0,0,N$64/CHI_fec!N$64)</f>
        <v>0.46410535720768409</v>
      </c>
      <c r="O230" s="251">
        <f>IF(O$64=0,0,O$64/CHI_fec!O$64)</f>
        <v>0.46410535720768403</v>
      </c>
      <c r="P230" s="251">
        <f>IF(P$64=0,0,P$64/CHI_fec!P$64)</f>
        <v>0.46410535720768403</v>
      </c>
      <c r="Q230" s="251">
        <f>IF(Q$64=0,0,Q$64/CHI_fec!Q$64)</f>
        <v>0.46410535720768403</v>
      </c>
    </row>
    <row r="231" spans="1:17" x14ac:dyDescent="0.25">
      <c r="A231" s="129" t="s">
        <v>79</v>
      </c>
      <c r="B231" s="250">
        <f>IF(B$65=0,0,B$65/CHI_fec!B$65)</f>
        <v>0.61658588675477166</v>
      </c>
      <c r="C231" s="250">
        <f>IF(C$65=0,0,C$65/CHI_fec!C$65)</f>
        <v>0.61658588675477166</v>
      </c>
      <c r="D231" s="250">
        <f>IF(D$65=0,0,D$65/CHI_fec!D$65)</f>
        <v>0.61972495859391497</v>
      </c>
      <c r="E231" s="250">
        <f>IF(E$65=0,0,E$65/CHI_fec!E$65)</f>
        <v>0.62815120987662176</v>
      </c>
      <c r="F231" s="250">
        <f>IF(F$65=0,0,F$65/CHI_fec!F$65)</f>
        <v>0.62815120987662176</v>
      </c>
      <c r="G231" s="250">
        <f>IF(G$65=0,0,G$65/CHI_fec!G$65)</f>
        <v>0.63495960166764032</v>
      </c>
      <c r="H231" s="250">
        <f>IF(H$65=0,0,H$65/CHI_fec!H$65)</f>
        <v>0.65059080640837763</v>
      </c>
      <c r="I231" s="250">
        <f>IF(I$65=0,0,I$65/CHI_fec!I$65)</f>
        <v>0.65247240892717195</v>
      </c>
      <c r="J231" s="250">
        <f>IF(J$65=0,0,J$65/CHI_fec!J$65)</f>
        <v>0.67084417734171509</v>
      </c>
      <c r="K231" s="250">
        <f>IF(K$65=0,0,K$65/CHI_fec!K$65)</f>
        <v>0.70553679631043986</v>
      </c>
      <c r="L231" s="250">
        <f>IF(L$65=0,0,L$65/CHI_fec!L$65)</f>
        <v>0.71346859456178857</v>
      </c>
      <c r="M231" s="250">
        <f>IF(M$65=0,0,M$65/CHI_fec!M$65)</f>
        <v>0.71906976305420323</v>
      </c>
      <c r="N231" s="250">
        <f>IF(N$65=0,0,N$65/CHI_fec!N$65)</f>
        <v>0.71550316525580993</v>
      </c>
      <c r="O231" s="250">
        <f>IF(O$65=0,0,O$65/CHI_fec!O$65)</f>
        <v>0.71876509671204836</v>
      </c>
      <c r="P231" s="250">
        <f>IF(P$65=0,0,P$65/CHI_fec!P$65)</f>
        <v>0.72120947938321811</v>
      </c>
      <c r="Q231" s="250">
        <f>IF(Q$65=0,0,Q$65/CHI_fec!Q$65)</f>
        <v>0.73312849485168641</v>
      </c>
    </row>
    <row r="232" spans="1:17" x14ac:dyDescent="0.25">
      <c r="A232" s="127" t="s">
        <v>183</v>
      </c>
      <c r="B232" s="249">
        <f>IF(B$70=0,0,B$70/CHI_fec!B$70)</f>
        <v>0.56471824879463928</v>
      </c>
      <c r="C232" s="249">
        <f>IF(C$70=0,0,C$70/CHI_fec!C$70)</f>
        <v>0.50432021625771994</v>
      </c>
      <c r="D232" s="249">
        <f>IF(D$70=0,0,D$70/CHI_fec!D$70)</f>
        <v>0.54015123607470372</v>
      </c>
      <c r="E232" s="249">
        <f>IF(E$70=0,0,E$70/CHI_fec!E$70)</f>
        <v>0.57899254452428395</v>
      </c>
      <c r="F232" s="249">
        <f>IF(F$70=0,0,F$70/CHI_fec!F$70)</f>
        <v>0.58833108353694608</v>
      </c>
      <c r="G232" s="249">
        <f>IF(G$70=0,0,G$70/CHI_fec!G$70)</f>
        <v>0.63943665989750809</v>
      </c>
      <c r="H232" s="249">
        <f>IF(H$70=0,0,H$70/CHI_fec!H$70)</f>
        <v>0.6517744061566243</v>
      </c>
      <c r="I232" s="249">
        <f>IF(I$70=0,0,I$70/CHI_fec!I$70)</f>
        <v>0.62374499578263953</v>
      </c>
      <c r="J232" s="249">
        <f>IF(J$70=0,0,J$70/CHI_fec!J$70)</f>
        <v>0.6517744061566243</v>
      </c>
      <c r="K232" s="249">
        <f>IF(K$70=0,0,K$70/CHI_fec!K$70)</f>
        <v>0.70506417397358989</v>
      </c>
      <c r="L232" s="249">
        <f>IF(L$70=0,0,L$70/CHI_fec!L$70)</f>
        <v>0.6656420092439912</v>
      </c>
      <c r="M232" s="249">
        <f>IF(M$70=0,0,M$70/CHI_fec!M$70)</f>
        <v>0.67070470362061019</v>
      </c>
      <c r="N232" s="249">
        <f>IF(N$70=0,0,N$70/CHI_fec!N$70)</f>
        <v>0.68827532810541847</v>
      </c>
      <c r="O232" s="249">
        <f>IF(O$70=0,0,O$70/CHI_fec!O$70)</f>
        <v>0.69316208028604454</v>
      </c>
      <c r="P232" s="249">
        <f>IF(P$70=0,0,P$70/CHI_fec!P$70)</f>
        <v>0.65664534517656536</v>
      </c>
      <c r="Q232" s="249">
        <f>IF(Q$70=0,0,Q$70/CHI_fec!Q$70)</f>
        <v>0.65690953216294901</v>
      </c>
    </row>
    <row r="233" spans="1:17" x14ac:dyDescent="0.25">
      <c r="A233" s="127" t="s">
        <v>181</v>
      </c>
      <c r="B233" s="249">
        <f>IF(B$83=0,0,B$83/CHI_fec!B$83)</f>
        <v>0.45413552120337258</v>
      </c>
      <c r="C233" s="249">
        <f>IF(C$83=0,0,C$83/CHI_fec!C$83)</f>
        <v>0.39901836787436967</v>
      </c>
      <c r="D233" s="249">
        <f>IF(D$83=0,0,D$83/CHI_fec!D$83)</f>
        <v>0.41799568922783864</v>
      </c>
      <c r="E233" s="249">
        <f>IF(E$83=0,0,E$83/CHI_fec!E$83)</f>
        <v>0.43382252140707755</v>
      </c>
      <c r="F233" s="249">
        <f>IF(F$83=0,0,F$83/CHI_fec!F$83)</f>
        <v>0.43937985375009514</v>
      </c>
      <c r="G233" s="249">
        <f>IF(G$83=0,0,G$83/CHI_fec!G$83)</f>
        <v>0.45850288426140789</v>
      </c>
      <c r="H233" s="249">
        <f>IF(H$83=0,0,H$83/CHI_fec!H$83)</f>
        <v>0.47449516580556744</v>
      </c>
      <c r="I233" s="249">
        <f>IF(I$83=0,0,I$83/CHI_fec!I$83)</f>
        <v>0.45289195429954887</v>
      </c>
      <c r="J233" s="249">
        <f>IF(J$83=0,0,J$83/CHI_fec!J$83)</f>
        <v>0.45985486509573126</v>
      </c>
      <c r="K233" s="249">
        <f>IF(K$83=0,0,K$83/CHI_fec!K$83)</f>
        <v>0.43375769227839855</v>
      </c>
      <c r="L233" s="249">
        <f>IF(L$83=0,0,L$83/CHI_fec!L$83)</f>
        <v>0.47342047797381925</v>
      </c>
      <c r="M233" s="249">
        <f>IF(M$83=0,0,M$83/CHI_fec!M$83)</f>
        <v>0.46842895450503391</v>
      </c>
      <c r="N233" s="249">
        <f>IF(N$83=0,0,N$83/CHI_fec!N$83)</f>
        <v>0.4724865809972329</v>
      </c>
      <c r="O233" s="249">
        <f>IF(O$83=0,0,O$83/CHI_fec!O$83)</f>
        <v>0.48243427692215074</v>
      </c>
      <c r="P233" s="249">
        <f>IF(P$83=0,0,P$83/CHI_fec!P$83)</f>
        <v>0.51091919198453384</v>
      </c>
      <c r="Q233" s="249">
        <f>IF(Q$83=0,0,Q$83/CHI_fec!Q$83)</f>
        <v>0.52436677612609961</v>
      </c>
    </row>
    <row r="234" spans="1:17" x14ac:dyDescent="0.25">
      <c r="A234" s="127" t="s">
        <v>180</v>
      </c>
      <c r="B234" s="248">
        <f>IF(B$91=0,0,B$91/CHI_fec!B$91)</f>
        <v>0.62222514020363284</v>
      </c>
      <c r="C234" s="248">
        <f>IF(C$91=0,0,C$91/CHI_fec!C$91)</f>
        <v>0.52958091290487874</v>
      </c>
      <c r="D234" s="248">
        <f>IF(D$91=0,0,D$91/CHI_fec!D$91)</f>
        <v>0.5428080470179224</v>
      </c>
      <c r="E234" s="248">
        <f>IF(E$91=0,0,E$91/CHI_fec!E$91)</f>
        <v>0.57622935259920705</v>
      </c>
      <c r="F234" s="248">
        <f>IF(F$91=0,0,F$91/CHI_fec!F$91)</f>
        <v>0.58745860521291782</v>
      </c>
      <c r="G234" s="248">
        <f>IF(G$91=0,0,G$91/CHI_fec!G$91)</f>
        <v>0.62445064311669918</v>
      </c>
      <c r="H234" s="248">
        <f>IF(H$91=0,0,H$91/CHI_fec!H$91)</f>
        <v>0.65282720226490409</v>
      </c>
      <c r="I234" s="248">
        <f>IF(I$91=0,0,I$91/CHI_fec!I$91)</f>
        <v>0.5858673050281834</v>
      </c>
      <c r="J234" s="248">
        <f>IF(J$91=0,0,J$91/CHI_fec!J$91)</f>
        <v>0.61776822323339153</v>
      </c>
      <c r="K234" s="248">
        <f>IF(K$91=0,0,K$91/CHI_fec!K$91)</f>
        <v>0.59104446752654605</v>
      </c>
      <c r="L234" s="248">
        <f>IF(L$91=0,0,L$91/CHI_fec!L$91)</f>
        <v>0.62605939385849962</v>
      </c>
      <c r="M234" s="248">
        <f>IF(M$91=0,0,M$91/CHI_fec!M$91)</f>
        <v>0.62150706987097526</v>
      </c>
      <c r="N234" s="248">
        <f>IF(N$91=0,0,N$91/CHI_fec!N$91)</f>
        <v>0.62581097498560212</v>
      </c>
      <c r="O234" s="248">
        <f>IF(O$91=0,0,O$91/CHI_fec!O$91)</f>
        <v>0.64412100691347096</v>
      </c>
      <c r="P234" s="248">
        <f>IF(P$91=0,0,P$91/CHI_fec!P$91)</f>
        <v>0.69934102060963188</v>
      </c>
      <c r="Q234" s="248">
        <f>IF(Q$91=0,0,Q$91/CHI_fec!Q$91)</f>
        <v>0.7255874569117754</v>
      </c>
    </row>
    <row r="235" spans="1:17" x14ac:dyDescent="0.25">
      <c r="A235" s="72" t="s">
        <v>179</v>
      </c>
      <c r="B235" s="247">
        <f>IF(B$105=0,0,B$105/CHI_fec!B$105)</f>
        <v>0.56332098870618452</v>
      </c>
      <c r="C235" s="247">
        <f>IF(C$105=0,0,C$105/CHI_fec!C$105)</f>
        <v>0.56332098870618463</v>
      </c>
      <c r="D235" s="247">
        <f>IF(D$105=0,0,D$105/CHI_fec!D$105)</f>
        <v>0.56618888609085039</v>
      </c>
      <c r="E235" s="247">
        <f>IF(E$105=0,0,E$105/CHI_fec!E$105)</f>
        <v>0.57388722026558159</v>
      </c>
      <c r="F235" s="247">
        <f>IF(F$105=0,0,F$105/CHI_fec!F$105)</f>
        <v>0.5738872202655817</v>
      </c>
      <c r="G235" s="247">
        <f>IF(G$105=0,0,G$105/CHI_fec!G$105)</f>
        <v>0.58010745669590558</v>
      </c>
      <c r="H235" s="247">
        <f>IF(H$105=0,0,H$105/CHI_fec!H$105)</f>
        <v>0.58741323333988316</v>
      </c>
      <c r="I235" s="247">
        <f>IF(I$105=0,0,I$105/CHI_fec!I$105)</f>
        <v>0.58741323333988293</v>
      </c>
      <c r="J235" s="247">
        <f>IF(J$105=0,0,J$105/CHI_fec!J$105)</f>
        <v>0.58741323333988305</v>
      </c>
      <c r="K235" s="247">
        <f>IF(K$105=0,0,K$105/CHI_fec!K$105)</f>
        <v>0.63544076329750021</v>
      </c>
      <c r="L235" s="247">
        <f>IF(L$105=0,0,L$105/CHI_fec!L$105)</f>
        <v>0.63544076329750021</v>
      </c>
      <c r="M235" s="247">
        <f>IF(M$105=0,0,M$105/CHI_fec!M$105)</f>
        <v>0.63544076329750021</v>
      </c>
      <c r="N235" s="247">
        <f>IF(N$105=0,0,N$105/CHI_fec!N$105)</f>
        <v>0.63544076329750021</v>
      </c>
      <c r="O235" s="247">
        <f>IF(O$105=0,0,O$105/CHI_fec!O$105)</f>
        <v>0.63544076329750021</v>
      </c>
      <c r="P235" s="247">
        <f>IF(P$105=0,0,P$105/CHI_fec!P$105)</f>
        <v>0.63544076329750032</v>
      </c>
      <c r="Q235" s="247">
        <f>IF(Q$105=0,0,Q$105/CHI_fec!Q$105)</f>
        <v>0.63544076329750021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0.4973936156912151</v>
      </c>
      <c r="C237" s="253">
        <f>IF(C$108=0,0,C$108/CHI_fec!C$108)</f>
        <v>0.47446568709614773</v>
      </c>
      <c r="D237" s="253">
        <f>IF(D$108=0,0,D$108/CHI_fec!D$108)</f>
        <v>0.47919370854635346</v>
      </c>
      <c r="E237" s="253">
        <f>IF(E$108=0,0,E$108/CHI_fec!E$108)</f>
        <v>0.49024362102428298</v>
      </c>
      <c r="F237" s="253">
        <f>IF(F$108=0,0,F$108/CHI_fec!F$108)</f>
        <v>0.49300668295193051</v>
      </c>
      <c r="G237" s="253">
        <f>IF(G$108=0,0,G$108/CHI_fec!G$108)</f>
        <v>0.52052195042807792</v>
      </c>
      <c r="H237" s="253">
        <f>IF(H$108=0,0,H$108/CHI_fec!H$108)</f>
        <v>0.5263422696091038</v>
      </c>
      <c r="I237" s="253">
        <f>IF(I$108=0,0,I$108/CHI_fec!I$108)</f>
        <v>0.51549364406406917</v>
      </c>
      <c r="J237" s="253">
        <f>IF(J$108=0,0,J$108/CHI_fec!J$108)</f>
        <v>0.51970762476596255</v>
      </c>
      <c r="K237" s="253">
        <f>IF(K$108=0,0,K$108/CHI_fec!K$108)</f>
        <v>0.52210684877556324</v>
      </c>
      <c r="L237" s="253">
        <f>IF(L$108=0,0,L$108/CHI_fec!L$108)</f>
        <v>0.5498574871118439</v>
      </c>
      <c r="M237" s="253">
        <f>IF(M$108=0,0,M$108/CHI_fec!M$108)</f>
        <v>0.5482433083213164</v>
      </c>
      <c r="N237" s="253">
        <f>IF(N$108=0,0,N$108/CHI_fec!N$108)</f>
        <v>0.57601284506967632</v>
      </c>
      <c r="O237" s="253">
        <f>IF(O$108=0,0,O$108/CHI_fec!O$108)</f>
        <v>0.58143773512227126</v>
      </c>
      <c r="P237" s="253">
        <f>IF(P$108=0,0,P$108/CHI_fec!P$108)</f>
        <v>0.59720603088803959</v>
      </c>
      <c r="Q237" s="253">
        <f>IF(Q$108=0,0,Q$108/CHI_fec!Q$108)</f>
        <v>0.60506285404490245</v>
      </c>
    </row>
    <row r="238" spans="1:17" x14ac:dyDescent="0.25">
      <c r="A238" s="132" t="s">
        <v>83</v>
      </c>
      <c r="B238" s="252">
        <f>IF(B$109=0,0,B$109/CHI_fec!B$109)</f>
        <v>0.38447589235944019</v>
      </c>
      <c r="C238" s="252">
        <f>IF(C$109=0,0,C$109/CHI_fec!C$109)</f>
        <v>0.38447589235944019</v>
      </c>
      <c r="D238" s="252">
        <f>IF(D$109=0,0,D$109/CHI_fec!D$109)</f>
        <v>0.38447589235944019</v>
      </c>
      <c r="E238" s="252">
        <f>IF(E$109=0,0,E$109/CHI_fec!E$109)</f>
        <v>0.38987795708502415</v>
      </c>
      <c r="F238" s="252">
        <f>IF(F$109=0,0,F$109/CHI_fec!F$109)</f>
        <v>0.38987795708502415</v>
      </c>
      <c r="G238" s="252">
        <f>IF(G$109=0,0,G$109/CHI_fec!G$109)</f>
        <v>0.40602755236249505</v>
      </c>
      <c r="H238" s="252">
        <f>IF(H$109=0,0,H$109/CHI_fec!H$109)</f>
        <v>0.40602755236249505</v>
      </c>
      <c r="I238" s="252">
        <f>IF(I$109=0,0,I$109/CHI_fec!I$109)</f>
        <v>0.4060275523624951</v>
      </c>
      <c r="J238" s="252">
        <f>IF(J$109=0,0,J$109/CHI_fec!J$109)</f>
        <v>0.40602755236249499</v>
      </c>
      <c r="K238" s="252">
        <f>IF(K$109=0,0,K$109/CHI_fec!K$109)</f>
        <v>0.44013187608548904</v>
      </c>
      <c r="L238" s="252">
        <f>IF(L$109=0,0,L$109/CHI_fec!L$109)</f>
        <v>0.44013187608548898</v>
      </c>
      <c r="M238" s="252">
        <f>IF(M$109=0,0,M$109/CHI_fec!M$109)</f>
        <v>0.44013187608548893</v>
      </c>
      <c r="N238" s="252">
        <f>IF(N$109=0,0,N$109/CHI_fec!N$109)</f>
        <v>0.4612102430734496</v>
      </c>
      <c r="O238" s="252">
        <f>IF(O$109=0,0,O$109/CHI_fec!O$109)</f>
        <v>0.46121024307344954</v>
      </c>
      <c r="P238" s="252">
        <f>IF(P$109=0,0,P$109/CHI_fec!P$109)</f>
        <v>0.46121024307344954</v>
      </c>
      <c r="Q238" s="252">
        <f>IF(Q$109=0,0,Q$109/CHI_fec!Q$109)</f>
        <v>0.46121024307344954</v>
      </c>
    </row>
    <row r="239" spans="1:17" x14ac:dyDescent="0.25">
      <c r="A239" s="76" t="s">
        <v>82</v>
      </c>
      <c r="B239" s="251">
        <f>IF(B$110=0,0,B$110/CHI_fec!B$110)</f>
        <v>0.10452380479651692</v>
      </c>
      <c r="C239" s="251">
        <f>IF(C$110=0,0,C$110/CHI_fec!C$110)</f>
        <v>0.10452380479651692</v>
      </c>
      <c r="D239" s="251">
        <f>IF(D$110=0,0,D$110/CHI_fec!D$110)</f>
        <v>0.10452380479651693</v>
      </c>
      <c r="E239" s="251">
        <f>IF(E$110=0,0,E$110/CHI_fec!E$110)</f>
        <v>0.10599241276413228</v>
      </c>
      <c r="F239" s="251">
        <f>IF(F$110=0,0,F$110/CHI_fec!F$110)</f>
        <v>0.10599241276413228</v>
      </c>
      <c r="G239" s="251">
        <f>IF(G$110=0,0,G$110/CHI_fec!G$110)</f>
        <v>0.11038284966244116</v>
      </c>
      <c r="H239" s="251">
        <f>IF(H$110=0,0,H$110/CHI_fec!H$110)</f>
        <v>0.11038284966244115</v>
      </c>
      <c r="I239" s="251">
        <f>IF(I$110=0,0,I$110/CHI_fec!I$110)</f>
        <v>0.11038284966244116</v>
      </c>
      <c r="J239" s="251">
        <f>IF(J$110=0,0,J$110/CHI_fec!J$110)</f>
        <v>0.11038284966244115</v>
      </c>
      <c r="K239" s="251">
        <f>IF(K$110=0,0,K$110/CHI_fec!K$110)</f>
        <v>0.1196544678480798</v>
      </c>
      <c r="L239" s="251">
        <f>IF(L$110=0,0,L$110/CHI_fec!L$110)</f>
        <v>0.11965446784807982</v>
      </c>
      <c r="M239" s="251">
        <f>IF(M$110=0,0,M$110/CHI_fec!M$110)</f>
        <v>0.11965446784807982</v>
      </c>
      <c r="N239" s="251">
        <f>IF(N$110=0,0,N$110/CHI_fec!N$110)</f>
        <v>0.12538484304262965</v>
      </c>
      <c r="O239" s="251">
        <f>IF(O$110=0,0,O$110/CHI_fec!O$110)</f>
        <v>0.12538484304262965</v>
      </c>
      <c r="P239" s="251">
        <f>IF(P$110=0,0,P$110/CHI_fec!P$110)</f>
        <v>0.12538484304262965</v>
      </c>
      <c r="Q239" s="251">
        <f>IF(Q$110=0,0,Q$110/CHI_fec!Q$110)</f>
        <v>0.12538484304262962</v>
      </c>
    </row>
    <row r="240" spans="1:17" x14ac:dyDescent="0.25">
      <c r="A240" s="76" t="s">
        <v>81</v>
      </c>
      <c r="B240" s="251">
        <f>IF(B$111=0,0,B$111/CHI_fec!B$111)</f>
        <v>0.54887240018662564</v>
      </c>
      <c r="C240" s="251">
        <f>IF(C$111=0,0,C$111/CHI_fec!C$111)</f>
        <v>0.54887240018662553</v>
      </c>
      <c r="D240" s="251">
        <f>IF(D$111=0,0,D$111/CHI_fec!D$111)</f>
        <v>0.54887240018662564</v>
      </c>
      <c r="E240" s="251">
        <f>IF(E$111=0,0,E$111/CHI_fec!E$111)</f>
        <v>0.55658431214474346</v>
      </c>
      <c r="F240" s="251">
        <f>IF(F$111=0,0,F$111/CHI_fec!F$111)</f>
        <v>0.55658431214474358</v>
      </c>
      <c r="G240" s="251">
        <f>IF(G$111=0,0,G$111/CHI_fec!G$111)</f>
        <v>0.57963924822302737</v>
      </c>
      <c r="H240" s="251">
        <f>IF(H$111=0,0,H$111/CHI_fec!H$111)</f>
        <v>0.57963924822302726</v>
      </c>
      <c r="I240" s="251">
        <f>IF(I$111=0,0,I$111/CHI_fec!I$111)</f>
        <v>0.57963924822302737</v>
      </c>
      <c r="J240" s="251">
        <f>IF(J$111=0,0,J$111/CHI_fec!J$111)</f>
        <v>0.57963924822302748</v>
      </c>
      <c r="K240" s="251">
        <f>IF(K$111=0,0,K$111/CHI_fec!K$111)</f>
        <v>0.62832610321335636</v>
      </c>
      <c r="L240" s="251">
        <f>IF(L$111=0,0,L$111/CHI_fec!L$111)</f>
        <v>0.62832610321335614</v>
      </c>
      <c r="M240" s="251">
        <f>IF(M$111=0,0,M$111/CHI_fec!M$111)</f>
        <v>0.62832610321335625</v>
      </c>
      <c r="N240" s="251">
        <f>IF(N$111=0,0,N$111/CHI_fec!N$111)</f>
        <v>0.65841728476884498</v>
      </c>
      <c r="O240" s="251">
        <f>IF(O$111=0,0,O$111/CHI_fec!O$111)</f>
        <v>0.65841728476884509</v>
      </c>
      <c r="P240" s="251">
        <f>IF(P$111=0,0,P$111/CHI_fec!P$111)</f>
        <v>0.65841728476884509</v>
      </c>
      <c r="Q240" s="251">
        <f>IF(Q$111=0,0,Q$111/CHI_fec!Q$111)</f>
        <v>0.65841728476884498</v>
      </c>
    </row>
    <row r="241" spans="1:17" x14ac:dyDescent="0.25">
      <c r="A241" s="76" t="s">
        <v>80</v>
      </c>
      <c r="B241" s="251">
        <f>IF(B$112=0,0,B$112/CHI_fec!B$112)</f>
        <v>0.4129942577415936</v>
      </c>
      <c r="C241" s="251">
        <f>IF(C$112=0,0,C$112/CHI_fec!C$112)</f>
        <v>0.41299425774159371</v>
      </c>
      <c r="D241" s="251">
        <f>IF(D$112=0,0,D$112/CHI_fec!D$112)</f>
        <v>0.41299425774159371</v>
      </c>
      <c r="E241" s="251">
        <f>IF(E$112=0,0,E$112/CHI_fec!E$112)</f>
        <v>0.41879701873636865</v>
      </c>
      <c r="F241" s="251">
        <f>IF(F$112=0,0,F$112/CHI_fec!F$112)</f>
        <v>0.4187970187363686</v>
      </c>
      <c r="G241" s="251">
        <f>IF(G$112=0,0,G$112/CHI_fec!G$112)</f>
        <v>0.43614450461777421</v>
      </c>
      <c r="H241" s="251">
        <f>IF(H$112=0,0,H$112/CHI_fec!H$112)</f>
        <v>0.43614450461777421</v>
      </c>
      <c r="I241" s="251">
        <f>IF(I$112=0,0,I$112/CHI_fec!I$112)</f>
        <v>0.43614450461777421</v>
      </c>
      <c r="J241" s="251">
        <f>IF(J$112=0,0,J$112/CHI_fec!J$112)</f>
        <v>0.43614450461777421</v>
      </c>
      <c r="K241" s="251">
        <f>IF(K$112=0,0,K$112/CHI_fec!K$112)</f>
        <v>0.47277850467255311</v>
      </c>
      <c r="L241" s="251">
        <f>IF(L$112=0,0,L$112/CHI_fec!L$112)</f>
        <v>0.47277850467255322</v>
      </c>
      <c r="M241" s="251">
        <f>IF(M$112=0,0,M$112/CHI_fec!M$112)</f>
        <v>0.47277850467255317</v>
      </c>
      <c r="N241" s="251">
        <f>IF(N$112=0,0,N$112/CHI_fec!N$112)</f>
        <v>0.49542035218911817</v>
      </c>
      <c r="O241" s="251">
        <f>IF(O$112=0,0,O$112/CHI_fec!O$112)</f>
        <v>0.49542035218911812</v>
      </c>
      <c r="P241" s="251">
        <f>IF(P$112=0,0,P$112/CHI_fec!P$112)</f>
        <v>0.49542035218911817</v>
      </c>
      <c r="Q241" s="251">
        <f>IF(Q$112=0,0,Q$112/CHI_fec!Q$112)</f>
        <v>0.49542035218911812</v>
      </c>
    </row>
    <row r="242" spans="1:17" x14ac:dyDescent="0.25">
      <c r="A242" s="129" t="s">
        <v>79</v>
      </c>
      <c r="B242" s="250">
        <f>IF(B$113=0,0,B$113/CHI_fec!B$113)</f>
        <v>0.60685616960869782</v>
      </c>
      <c r="C242" s="250">
        <f>IF(C$113=0,0,C$113/CHI_fec!C$113)</f>
        <v>0.60685616960869782</v>
      </c>
      <c r="D242" s="250">
        <f>IF(D$113=0,0,D$113/CHI_fec!D$113)</f>
        <v>0.60685616960869804</v>
      </c>
      <c r="E242" s="250">
        <f>IF(E$113=0,0,E$113/CHI_fec!E$113)</f>
        <v>0.61538278043786632</v>
      </c>
      <c r="F242" s="250">
        <f>IF(F$113=0,0,F$113/CHI_fec!F$113)</f>
        <v>0.61538278043786632</v>
      </c>
      <c r="G242" s="250">
        <f>IF(G$113=0,0,G$113/CHI_fec!G$113)</f>
        <v>0.64087327730796484</v>
      </c>
      <c r="H242" s="250">
        <f>IF(H$113=0,0,H$113/CHI_fec!H$113)</f>
        <v>0.64848317373603181</v>
      </c>
      <c r="I242" s="250">
        <f>IF(I$113=0,0,I$113/CHI_fec!I$113)</f>
        <v>0.6503586806769206</v>
      </c>
      <c r="J242" s="250">
        <f>IF(J$113=0,0,J$113/CHI_fec!J$113)</f>
        <v>0.66867093251210574</v>
      </c>
      <c r="K242" s="250">
        <f>IF(K$113=0,0,K$113/CHI_fec!K$113)</f>
        <v>0.70470350498210232</v>
      </c>
      <c r="L242" s="250">
        <f>IF(L$113=0,0,L$113/CHI_fec!L$113)</f>
        <v>0.71262593519094009</v>
      </c>
      <c r="M242" s="250">
        <f>IF(M$113=0,0,M$113/CHI_fec!M$113)</f>
        <v>0.71822048828759133</v>
      </c>
      <c r="N242" s="250">
        <f>IF(N$113=0,0,N$113/CHI_fec!N$113)</f>
        <v>0.74888381247724134</v>
      </c>
      <c r="O242" s="250">
        <f>IF(O$113=0,0,O$113/CHI_fec!O$113)</f>
        <v>0.75229792408933149</v>
      </c>
      <c r="P242" s="250">
        <f>IF(P$113=0,0,P$113/CHI_fec!P$113)</f>
        <v>0.75485634549517455</v>
      </c>
      <c r="Q242" s="250">
        <f>IF(Q$113=0,0,Q$113/CHI_fec!Q$113)</f>
        <v>0.76733142342415983</v>
      </c>
    </row>
    <row r="243" spans="1:17" x14ac:dyDescent="0.25">
      <c r="A243" s="127" t="s">
        <v>182</v>
      </c>
      <c r="B243" s="249">
        <f>IF(B$118=0,0,B$118/CHI_fec!B$118)</f>
        <v>0.57946975630976727</v>
      </c>
      <c r="C243" s="249">
        <f>IF(C$118=0,0,C$118/CHI_fec!C$118)</f>
        <v>0.57994776707497142</v>
      </c>
      <c r="D243" s="249">
        <f>IF(D$118=0,0,D$118/CHI_fec!D$118)</f>
        <v>0.57572157650222899</v>
      </c>
      <c r="E243" s="249">
        <f>IF(E$118=0,0,E$118/CHI_fec!E$118)</f>
        <v>0.58430463614157968</v>
      </c>
      <c r="F243" s="249">
        <f>IF(F$118=0,0,F$118/CHI_fec!F$118)</f>
        <v>0.58359050521550893</v>
      </c>
      <c r="G243" s="249">
        <f>IF(G$118=0,0,G$118/CHI_fec!G$118)</f>
        <v>0.60883656779693307</v>
      </c>
      <c r="H243" s="249">
        <f>IF(H$118=0,0,H$118/CHI_fec!H$118)</f>
        <v>0.61541017461917213</v>
      </c>
      <c r="I243" s="249">
        <f>IF(I$118=0,0,I$118/CHI_fec!I$118)</f>
        <v>0.61608915408140263</v>
      </c>
      <c r="J243" s="249">
        <f>IF(J$118=0,0,J$118/CHI_fec!J$118)</f>
        <v>0.61650774971926769</v>
      </c>
      <c r="K243" s="249">
        <f>IF(K$118=0,0,K$118/CHI_fec!K$118)</f>
        <v>0.58286017501981502</v>
      </c>
      <c r="L243" s="249">
        <f>IF(L$118=0,0,L$118/CHI_fec!L$118)</f>
        <v>0.66827939384490376</v>
      </c>
      <c r="M243" s="249">
        <f>IF(M$118=0,0,M$118/CHI_fec!M$118)</f>
        <v>0.66834965058489948</v>
      </c>
      <c r="N243" s="249">
        <f>IF(N$118=0,0,N$118/CHI_fec!N$118)</f>
        <v>0.70033888208154726</v>
      </c>
      <c r="O243" s="249">
        <f>IF(O$118=0,0,O$118/CHI_fec!O$118)</f>
        <v>0.70032037572179295</v>
      </c>
      <c r="P243" s="249">
        <f>IF(P$118=0,0,P$118/CHI_fec!P$118)</f>
        <v>0.70003020238742253</v>
      </c>
      <c r="Q243" s="249">
        <f>IF(Q$118=0,0,Q$118/CHI_fec!Q$118)</f>
        <v>0.70029889669207712</v>
      </c>
    </row>
    <row r="244" spans="1:17" x14ac:dyDescent="0.25">
      <c r="A244" s="127" t="s">
        <v>181</v>
      </c>
      <c r="B244" s="249">
        <f>IF(B$131=0,0,B$131/CHI_fec!B$131)</f>
        <v>0.43394126083396212</v>
      </c>
      <c r="C244" s="249">
        <f>IF(C$131=0,0,C$131/CHI_fec!C$131)</f>
        <v>0.38127502819532338</v>
      </c>
      <c r="D244" s="249">
        <f>IF(D$131=0,0,D$131/CHI_fec!D$131)</f>
        <v>0.39738536574474259</v>
      </c>
      <c r="E244" s="249">
        <f>IF(E$131=0,0,E$131/CHI_fec!E$131)</f>
        <v>0.41261642840361157</v>
      </c>
      <c r="F244" s="249">
        <f>IF(F$131=0,0,F$131/CHI_fec!F$131)</f>
        <v>0.41790210747668144</v>
      </c>
      <c r="G244" s="249">
        <f>IF(G$131=0,0,G$131/CHI_fec!G$131)</f>
        <v>0.44928448594622328</v>
      </c>
      <c r="H244" s="249">
        <f>IF(H$131=0,0,H$131/CHI_fec!H$131)</f>
        <v>0.45917249389550591</v>
      </c>
      <c r="I244" s="249">
        <f>IF(I$131=0,0,I$131/CHI_fec!I$131)</f>
        <v>0.4382669057710627</v>
      </c>
      <c r="J244" s="249">
        <f>IF(J$131=0,0,J$131/CHI_fec!J$131)</f>
        <v>0.44500496623080849</v>
      </c>
      <c r="K244" s="249">
        <f>IF(K$131=0,0,K$131/CHI_fec!K$131)</f>
        <v>0.42061740020132399</v>
      </c>
      <c r="L244" s="249">
        <f>IF(L$131=0,0,L$131/CHI_fec!L$131)</f>
        <v>0.45907863812501387</v>
      </c>
      <c r="M244" s="249">
        <f>IF(M$131=0,0,M$131/CHI_fec!M$131)</f>
        <v>0.45423832828876348</v>
      </c>
      <c r="N244" s="249">
        <f>IF(N$131=0,0,N$131/CHI_fec!N$131)</f>
        <v>0.48011540918522683</v>
      </c>
      <c r="O244" s="249">
        <f>IF(O$131=0,0,O$131/CHI_fec!O$131)</f>
        <v>0.49022372186865121</v>
      </c>
      <c r="P244" s="249">
        <f>IF(P$131=0,0,P$131/CHI_fec!P$131)</f>
        <v>0.51916855797789641</v>
      </c>
      <c r="Q244" s="249">
        <f>IF(Q$131=0,0,Q$131/CHI_fec!Q$131)</f>
        <v>0.53283326851645541</v>
      </c>
    </row>
    <row r="245" spans="1:17" x14ac:dyDescent="0.25">
      <c r="A245" s="127" t="s">
        <v>180</v>
      </c>
      <c r="B245" s="248">
        <f>IF(B$139=0,0,B$139/CHI_fec!B$139)</f>
        <v>0.63702118017697373</v>
      </c>
      <c r="C245" s="248">
        <f>IF(C$139=0,0,C$139/CHI_fec!C$139)</f>
        <v>0.56017259406759068</v>
      </c>
      <c r="D245" s="248">
        <f>IF(D$139=0,0,D$139/CHI_fec!D$139)</f>
        <v>0.57122002631414615</v>
      </c>
      <c r="E245" s="248">
        <f>IF(E$139=0,0,E$139/CHI_fec!E$139)</f>
        <v>0.59371185083632128</v>
      </c>
      <c r="F245" s="248">
        <f>IF(F$139=0,0,F$139/CHI_fec!F$139)</f>
        <v>0.60494055520585577</v>
      </c>
      <c r="G245" s="248">
        <f>IF(G$139=0,0,G$139/CHI_fec!G$139)</f>
        <v>0.65616035003909878</v>
      </c>
      <c r="H245" s="248">
        <f>IF(H$139=0,0,H$139/CHI_fec!H$139)</f>
        <v>0.67465526252728336</v>
      </c>
      <c r="I245" s="248">
        <f>IF(I$139=0,0,I$139/CHI_fec!I$139)</f>
        <v>0.63182753640909617</v>
      </c>
      <c r="J245" s="248">
        <f>IF(J$139=0,0,J$139/CHI_fec!J$139)</f>
        <v>0.64612385612670198</v>
      </c>
      <c r="K245" s="248">
        <f>IF(K$139=0,0,K$139/CHI_fec!K$139)</f>
        <v>0.57643086419315959</v>
      </c>
      <c r="L245" s="248">
        <f>IF(L$139=0,0,L$139/CHI_fec!L$139)</f>
        <v>0.64670905235367981</v>
      </c>
      <c r="M245" s="248">
        <f>IF(M$139=0,0,M$139/CHI_fec!M$139)</f>
        <v>0.64176709143506094</v>
      </c>
      <c r="N245" s="248">
        <f>IF(N$139=0,0,N$139/CHI_fec!N$139)</f>
        <v>0.67739518162319612</v>
      </c>
      <c r="O245" s="248">
        <f>IF(O$139=0,0,O$139/CHI_fec!O$139)</f>
        <v>0.69820886162411611</v>
      </c>
      <c r="P245" s="248">
        <f>IF(P$139=0,0,P$139/CHI_fec!P$139)</f>
        <v>0.76099251453907613</v>
      </c>
      <c r="Q245" s="248">
        <f>IF(Q$139=0,0,Q$139/CHI_fec!Q$139)</f>
        <v>0.79081135208164988</v>
      </c>
    </row>
    <row r="246" spans="1:17" x14ac:dyDescent="0.25">
      <c r="A246" s="72" t="s">
        <v>179</v>
      </c>
      <c r="B246" s="247">
        <f>IF(B$153=0,0,B$153/CHI_fec!B$153)</f>
        <v>0.56112086201974221</v>
      </c>
      <c r="C246" s="247">
        <f>IF(C$153=0,0,C$153/CHI_fec!C$153)</f>
        <v>0.56112086201974221</v>
      </c>
      <c r="D246" s="247">
        <f>IF(D$153=0,0,D$153/CHI_fec!D$153)</f>
        <v>0.56112086201974221</v>
      </c>
      <c r="E246" s="247">
        <f>IF(E$153=0,0,E$153/CHI_fec!E$153)</f>
        <v>0.56900487055121163</v>
      </c>
      <c r="F246" s="247">
        <f>IF(F$153=0,0,F$153/CHI_fec!F$153)</f>
        <v>0.56900487055121174</v>
      </c>
      <c r="G246" s="247">
        <f>IF(G$153=0,0,G$153/CHI_fec!G$153)</f>
        <v>0.59257429324701139</v>
      </c>
      <c r="H246" s="247">
        <f>IF(H$153=0,0,H$153/CHI_fec!H$153)</f>
        <v>0.59257429324701127</v>
      </c>
      <c r="I246" s="247">
        <f>IF(I$153=0,0,I$153/CHI_fec!I$153)</f>
        <v>0.59257429324701139</v>
      </c>
      <c r="J246" s="247">
        <f>IF(J$153=0,0,J$153/CHI_fec!J$153)</f>
        <v>0.59257429324701127</v>
      </c>
      <c r="K246" s="247">
        <f>IF(K$153=0,0,K$153/CHI_fec!K$153)</f>
        <v>0.64234762860130223</v>
      </c>
      <c r="L246" s="247">
        <f>IF(L$153=0,0,L$153/CHI_fec!L$153)</f>
        <v>0.64234762860130235</v>
      </c>
      <c r="M246" s="247">
        <f>IF(M$153=0,0,M$153/CHI_fec!M$153)</f>
        <v>0.64234762860130223</v>
      </c>
      <c r="N246" s="247">
        <f>IF(N$153=0,0,N$153/CHI_fec!N$153)</f>
        <v>0.67311031538946531</v>
      </c>
      <c r="O246" s="247">
        <f>IF(O$153=0,0,O$153/CHI_fec!O$153)</f>
        <v>0.67311031538946531</v>
      </c>
      <c r="P246" s="247">
        <f>IF(P$153=0,0,P$153/CHI_fec!P$153)</f>
        <v>0.67311031538946531</v>
      </c>
      <c r="Q246" s="247">
        <f>IF(Q$153=0,0,Q$153/CHI_fec!Q$153)</f>
        <v>0.67311031538946531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1704.0415023860696</v>
      </c>
      <c r="C5" s="96">
        <v>1743.6749539698792</v>
      </c>
      <c r="D5" s="96">
        <v>1657.719246246264</v>
      </c>
      <c r="E5" s="96">
        <v>1890.7652156636768</v>
      </c>
      <c r="F5" s="96">
        <v>1957.3376876504051</v>
      </c>
      <c r="G5" s="96">
        <v>1555.4632949025465</v>
      </c>
      <c r="H5" s="96">
        <v>1244.8806195609291</v>
      </c>
      <c r="I5" s="96">
        <v>1797.2213283484759</v>
      </c>
      <c r="J5" s="96">
        <v>1418.3703784570698</v>
      </c>
      <c r="K5" s="96">
        <v>553.88239750911112</v>
      </c>
      <c r="L5" s="96">
        <v>1024.2253336133745</v>
      </c>
      <c r="M5" s="96">
        <v>1012.8039627663027</v>
      </c>
      <c r="N5" s="96">
        <v>692.48606935890973</v>
      </c>
      <c r="O5" s="96">
        <v>872.87007106590818</v>
      </c>
      <c r="P5" s="96">
        <v>918.76118258101769</v>
      </c>
      <c r="Q5" s="96">
        <v>1011.6686087132781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6.7512466029543621</v>
      </c>
      <c r="C10" s="158">
        <v>9.8053846170716845</v>
      </c>
      <c r="D10" s="158">
        <v>9.5301082904990047</v>
      </c>
      <c r="E10" s="158">
        <v>10.584113338392182</v>
      </c>
      <c r="F10" s="158">
        <v>10.277390734717706</v>
      </c>
      <c r="G10" s="158">
        <v>7.9170334926707504</v>
      </c>
      <c r="H10" s="158">
        <v>7.1823878490431703</v>
      </c>
      <c r="I10" s="158">
        <v>8.7656330918685139</v>
      </c>
      <c r="J10" s="158">
        <v>5.8149548856227469</v>
      </c>
      <c r="K10" s="158">
        <v>4.9933980350496405</v>
      </c>
      <c r="L10" s="158">
        <v>7.5446187454878313</v>
      </c>
      <c r="M10" s="158">
        <v>7.1050462567876842</v>
      </c>
      <c r="N10" s="158">
        <v>5.5780470582309185</v>
      </c>
      <c r="O10" s="158">
        <v>5.9553856457198435</v>
      </c>
      <c r="P10" s="158">
        <v>4.361181482719763</v>
      </c>
      <c r="Q10" s="158">
        <v>4.1141201483147993</v>
      </c>
    </row>
    <row r="11" spans="1:17" x14ac:dyDescent="0.25">
      <c r="A11" s="92" t="s">
        <v>125</v>
      </c>
      <c r="B11" s="91">
        <v>3.1612472245113317</v>
      </c>
      <c r="C11" s="91">
        <v>4.5913364936809593</v>
      </c>
      <c r="D11" s="91">
        <v>4.4624393322336573</v>
      </c>
      <c r="E11" s="91">
        <v>4.9559734494461978</v>
      </c>
      <c r="F11" s="91">
        <v>4.8123516805218456</v>
      </c>
      <c r="G11" s="91">
        <v>3.7071227918287688</v>
      </c>
      <c r="H11" s="91">
        <v>2.990021199014766</v>
      </c>
      <c r="I11" s="91">
        <v>3.522897969230721</v>
      </c>
      <c r="J11" s="91">
        <v>1.2334250844372339</v>
      </c>
      <c r="K11" s="91">
        <v>2.0170303369449045</v>
      </c>
      <c r="L11" s="91">
        <v>2.5710576371439262</v>
      </c>
      <c r="M11" s="91">
        <v>2.0424458571396777</v>
      </c>
      <c r="N11" s="91">
        <v>1.7981518032531774</v>
      </c>
      <c r="O11" s="91">
        <v>1.7305456519770792</v>
      </c>
      <c r="P11" s="91">
        <v>1.1546120151733514</v>
      </c>
      <c r="Q11" s="91">
        <v>0.43600321284271931</v>
      </c>
    </row>
    <row r="12" spans="1:17" x14ac:dyDescent="0.25">
      <c r="A12" s="92" t="s">
        <v>26</v>
      </c>
      <c r="B12" s="91">
        <v>3.5899993784430309</v>
      </c>
      <c r="C12" s="91">
        <v>5.2140481233907252</v>
      </c>
      <c r="D12" s="91">
        <v>5.0676689582653474</v>
      </c>
      <c r="E12" s="91">
        <v>5.6281398889459853</v>
      </c>
      <c r="F12" s="91">
        <v>5.4650390541958593</v>
      </c>
      <c r="G12" s="91">
        <v>4.2099107008419816</v>
      </c>
      <c r="H12" s="91">
        <v>4.1923666500284043</v>
      </c>
      <c r="I12" s="91">
        <v>5.242735122637793</v>
      </c>
      <c r="J12" s="91">
        <v>4.5815298011855132</v>
      </c>
      <c r="K12" s="91">
        <v>2.976367698104736</v>
      </c>
      <c r="L12" s="91">
        <v>4.9735611083439055</v>
      </c>
      <c r="M12" s="91">
        <v>5.0626003996480069</v>
      </c>
      <c r="N12" s="91">
        <v>3.7798952549777414</v>
      </c>
      <c r="O12" s="91">
        <v>4.2248399937427639</v>
      </c>
      <c r="P12" s="91">
        <v>3.2065694675464118</v>
      </c>
      <c r="Q12" s="91">
        <v>3.6781169354720804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268.55228380171638</v>
      </c>
      <c r="C24" s="206">
        <v>512.26468543208057</v>
      </c>
      <c r="D24" s="206">
        <v>430.47580017765097</v>
      </c>
      <c r="E24" s="206">
        <v>429.47278535810051</v>
      </c>
      <c r="F24" s="206">
        <v>395.89202178840776</v>
      </c>
      <c r="G24" s="206">
        <v>174.97248242672151</v>
      </c>
      <c r="H24" s="206">
        <v>155.51545283693116</v>
      </c>
      <c r="I24" s="206">
        <v>306.27534302659927</v>
      </c>
      <c r="J24" s="206">
        <v>201.13018049874586</v>
      </c>
      <c r="K24" s="206">
        <v>3.9706584530790785</v>
      </c>
      <c r="L24" s="206">
        <v>248.588456594142</v>
      </c>
      <c r="M24" s="206">
        <v>263.25104952510884</v>
      </c>
      <c r="N24" s="206">
        <v>205.97677464905072</v>
      </c>
      <c r="O24" s="206">
        <v>247.20396127785978</v>
      </c>
      <c r="P24" s="206">
        <v>271.87692162114439</v>
      </c>
      <c r="Q24" s="206">
        <v>334.31367485067295</v>
      </c>
    </row>
    <row r="25" spans="1:17" x14ac:dyDescent="0.25">
      <c r="A25" s="88" t="s">
        <v>33</v>
      </c>
      <c r="B25" s="87">
        <v>58.990973595007105</v>
      </c>
      <c r="C25" s="87">
        <v>53.465838002524933</v>
      </c>
      <c r="D25" s="87">
        <v>58.217950769891672</v>
      </c>
      <c r="E25" s="87">
        <v>57.436374940929213</v>
      </c>
      <c r="F25" s="87">
        <v>59.622124454182263</v>
      </c>
      <c r="G25" s="87">
        <v>63.235079867819223</v>
      </c>
      <c r="H25" s="87">
        <v>78.573842150910096</v>
      </c>
      <c r="I25" s="87">
        <v>53.900222843778515</v>
      </c>
      <c r="J25" s="87">
        <v>58.070971755821503</v>
      </c>
      <c r="K25" s="87">
        <v>3.9706584530790785</v>
      </c>
      <c r="L25" s="87">
        <v>48.789870527786555</v>
      </c>
      <c r="M25" s="87">
        <v>49.24465543294707</v>
      </c>
      <c r="N25" s="87">
        <v>50.328952651576351</v>
      </c>
      <c r="O25" s="87">
        <v>51.007781522383986</v>
      </c>
      <c r="P25" s="87">
        <v>19.165490123442364</v>
      </c>
      <c r="Q25" s="87">
        <v>19.162975988898676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3.2290916720694248E-14</v>
      </c>
      <c r="Q27" s="87">
        <v>0</v>
      </c>
    </row>
    <row r="28" spans="1:17" x14ac:dyDescent="0.25">
      <c r="A28" s="88" t="s">
        <v>125</v>
      </c>
      <c r="B28" s="87">
        <v>7.3585579638309824</v>
      </c>
      <c r="C28" s="87">
        <v>0</v>
      </c>
      <c r="D28" s="87">
        <v>0</v>
      </c>
      <c r="E28" s="87">
        <v>7.4178721077033769</v>
      </c>
      <c r="F28" s="87">
        <v>10.589390827093471</v>
      </c>
      <c r="G28" s="87">
        <v>24.856170678338554</v>
      </c>
      <c r="H28" s="87">
        <v>3.2758801604208641</v>
      </c>
      <c r="I28" s="87">
        <v>0</v>
      </c>
      <c r="J28" s="87">
        <v>0.69524068572370645</v>
      </c>
      <c r="K28" s="87">
        <v>0</v>
      </c>
      <c r="L28" s="87">
        <v>0.96625110691589777</v>
      </c>
      <c r="M28" s="87">
        <v>2.0554408292992878</v>
      </c>
      <c r="N28" s="87">
        <v>1.9055162599274797</v>
      </c>
      <c r="O28" s="87">
        <v>2.6525427530952257</v>
      </c>
      <c r="P28" s="87">
        <v>6.3263378675620512</v>
      </c>
      <c r="Q28" s="87">
        <v>5.0864026664753643</v>
      </c>
    </row>
    <row r="29" spans="1:17" x14ac:dyDescent="0.25">
      <c r="A29" s="88" t="s">
        <v>29</v>
      </c>
      <c r="B29" s="87">
        <v>173.5276003616566</v>
      </c>
      <c r="C29" s="87">
        <v>458.79884742955568</v>
      </c>
      <c r="D29" s="87">
        <v>372.25784940775929</v>
      </c>
      <c r="E29" s="87">
        <v>349.87271673484844</v>
      </c>
      <c r="F29" s="87">
        <v>306.99534734848328</v>
      </c>
      <c r="G29" s="87">
        <v>34.136497884323433</v>
      </c>
      <c r="H29" s="87">
        <v>25.600277829562049</v>
      </c>
      <c r="I29" s="87">
        <v>252.37512018282075</v>
      </c>
      <c r="J29" s="87">
        <v>102.43809333184547</v>
      </c>
      <c r="K29" s="87">
        <v>0</v>
      </c>
      <c r="L29" s="87">
        <v>142.24169924946574</v>
      </c>
      <c r="M29" s="87">
        <v>71.121333552774402</v>
      </c>
      <c r="N29" s="87">
        <v>25.60275516388425</v>
      </c>
      <c r="O29" s="87">
        <v>22.759921931377669</v>
      </c>
      <c r="P29" s="87">
        <v>14.972185234231663</v>
      </c>
      <c r="Q29" s="87">
        <v>11.979220198686226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28.675151881221709</v>
      </c>
      <c r="C31" s="87">
        <v>0</v>
      </c>
      <c r="D31" s="87">
        <v>0</v>
      </c>
      <c r="E31" s="87">
        <v>14.745821574619498</v>
      </c>
      <c r="F31" s="87">
        <v>18.685159158648748</v>
      </c>
      <c r="G31" s="87">
        <v>52.191515355931124</v>
      </c>
      <c r="H31" s="87">
        <v>48.06545269603815</v>
      </c>
      <c r="I31" s="87">
        <v>0</v>
      </c>
      <c r="J31" s="87">
        <v>39.9258747253552</v>
      </c>
      <c r="K31" s="87">
        <v>0</v>
      </c>
      <c r="L31" s="87">
        <v>53.96271767718693</v>
      </c>
      <c r="M31" s="87">
        <v>136.81835965292419</v>
      </c>
      <c r="N31" s="87">
        <v>120.94735385235116</v>
      </c>
      <c r="O31" s="87">
        <v>160.9631376280162</v>
      </c>
      <c r="P31" s="87">
        <v>226.43369589183158</v>
      </c>
      <c r="Q31" s="87">
        <v>293.65883521871507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0.55321864030917067</v>
      </c>
      <c r="H33" s="87">
        <v>0</v>
      </c>
      <c r="I33" s="87">
        <v>0</v>
      </c>
      <c r="J33" s="87">
        <v>0</v>
      </c>
      <c r="K33" s="87">
        <v>0</v>
      </c>
      <c r="L33" s="87">
        <v>2.6279180327868721</v>
      </c>
      <c r="M33" s="87">
        <v>4.0112600571639145</v>
      </c>
      <c r="N33" s="87">
        <v>7.1921967213114826</v>
      </c>
      <c r="O33" s="87">
        <v>9.8205774429866981</v>
      </c>
      <c r="P33" s="87">
        <v>4.9792125040767194</v>
      </c>
      <c r="Q33" s="87">
        <v>4.4262407778975694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14.559114998605217</v>
      </c>
      <c r="C35" s="204">
        <v>66.904715939510567</v>
      </c>
      <c r="D35" s="204">
        <v>53.947280198353525</v>
      </c>
      <c r="E35" s="204">
        <v>50.669764485103826</v>
      </c>
      <c r="F35" s="204">
        <v>43.833715091989994</v>
      </c>
      <c r="G35" s="204">
        <v>23.638015130772477</v>
      </c>
      <c r="H35" s="204">
        <v>16.089795682080418</v>
      </c>
      <c r="I35" s="204">
        <v>38.850759900873669</v>
      </c>
      <c r="J35" s="204">
        <v>28.417360941249612</v>
      </c>
      <c r="K35" s="204">
        <v>46.532447289957346</v>
      </c>
      <c r="L35" s="204">
        <v>50.073201219514281</v>
      </c>
      <c r="M35" s="204">
        <v>53.631950690547022</v>
      </c>
      <c r="N35" s="204">
        <v>38.319128566384649</v>
      </c>
      <c r="O35" s="204">
        <v>36.515281377915628</v>
      </c>
      <c r="P35" s="204">
        <v>13.544504467320099</v>
      </c>
      <c r="Q35" s="204">
        <v>7.8548754135505119</v>
      </c>
    </row>
    <row r="36" spans="1:17" x14ac:dyDescent="0.25">
      <c r="A36" s="152" t="s">
        <v>190</v>
      </c>
      <c r="B36" s="151">
        <v>14.559114998605217</v>
      </c>
      <c r="C36" s="151">
        <v>66.904715939510567</v>
      </c>
      <c r="D36" s="151">
        <v>53.947280198353525</v>
      </c>
      <c r="E36" s="151">
        <v>50.669764485103826</v>
      </c>
      <c r="F36" s="151">
        <v>43.833715091989994</v>
      </c>
      <c r="G36" s="151">
        <v>23.638015130772477</v>
      </c>
      <c r="H36" s="151">
        <v>16.089795682080418</v>
      </c>
      <c r="I36" s="151">
        <v>38.850759900873669</v>
      </c>
      <c r="J36" s="151">
        <v>28.417360941249612</v>
      </c>
      <c r="K36" s="151">
        <v>46.532447289957346</v>
      </c>
      <c r="L36" s="151">
        <v>50.073201219514281</v>
      </c>
      <c r="M36" s="151">
        <v>53.631950690547022</v>
      </c>
      <c r="N36" s="151">
        <v>38.319128566384649</v>
      </c>
      <c r="O36" s="151">
        <v>36.515281377915628</v>
      </c>
      <c r="P36" s="151">
        <v>13.544504467320099</v>
      </c>
      <c r="Q36" s="151">
        <v>7.8548754135505119</v>
      </c>
    </row>
    <row r="37" spans="1:17" x14ac:dyDescent="0.25">
      <c r="A37" s="154" t="s">
        <v>33</v>
      </c>
      <c r="B37" s="83">
        <v>0</v>
      </c>
      <c r="C37" s="83">
        <v>4.102620523886638</v>
      </c>
      <c r="D37" s="83">
        <v>1.0733799187626893</v>
      </c>
      <c r="E37" s="83">
        <v>0</v>
      </c>
      <c r="F37" s="83">
        <v>0</v>
      </c>
      <c r="G37" s="83">
        <v>0</v>
      </c>
      <c r="H37" s="83">
        <v>0</v>
      </c>
      <c r="I37" s="83">
        <v>0.66280419183954531</v>
      </c>
      <c r="J37" s="83">
        <v>0</v>
      </c>
      <c r="K37" s="83">
        <v>5.8109961286486049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0.70717374674252453</v>
      </c>
      <c r="C38" s="208">
        <v>0.79330902886711929</v>
      </c>
      <c r="D38" s="208">
        <v>0.80514009687371035</v>
      </c>
      <c r="E38" s="208">
        <v>0.91649972150809667</v>
      </c>
      <c r="F38" s="208">
        <v>1.8709433965229683</v>
      </c>
      <c r="G38" s="208">
        <v>0.72881446618885248</v>
      </c>
      <c r="H38" s="208">
        <v>2.2650180178111095</v>
      </c>
      <c r="I38" s="208">
        <v>3.1892553198629434</v>
      </c>
      <c r="J38" s="208">
        <v>4.6939289435864966</v>
      </c>
      <c r="K38" s="208">
        <v>0</v>
      </c>
      <c r="L38" s="208">
        <v>0.69105132712684192</v>
      </c>
      <c r="M38" s="208">
        <v>7.9766231989339023</v>
      </c>
      <c r="N38" s="208">
        <v>2.1749442380364741</v>
      </c>
      <c r="O38" s="208">
        <v>1.3758183755655322</v>
      </c>
      <c r="P38" s="208">
        <v>1.3633937393342632</v>
      </c>
      <c r="Q38" s="208">
        <v>1.7845824837014319</v>
      </c>
    </row>
    <row r="39" spans="1:17" x14ac:dyDescent="0.25">
      <c r="A39" s="154" t="s">
        <v>125</v>
      </c>
      <c r="B39" s="208">
        <v>2.7804180389335311</v>
      </c>
      <c r="C39" s="208">
        <v>6.3250475082236699</v>
      </c>
      <c r="D39" s="208">
        <v>20.64235220438351</v>
      </c>
      <c r="E39" s="208">
        <v>20.152592544005206</v>
      </c>
      <c r="F39" s="208">
        <v>18.498648976429021</v>
      </c>
      <c r="G39" s="208">
        <v>8.7019646110911832</v>
      </c>
      <c r="H39" s="208">
        <v>0</v>
      </c>
      <c r="I39" s="208">
        <v>2.0678075227658523E-17</v>
      </c>
      <c r="J39" s="208">
        <v>4.6364123873438317E-17</v>
      </c>
      <c r="K39" s="208">
        <v>7.2238071702674919E-17</v>
      </c>
      <c r="L39" s="208">
        <v>4.1003798419094526E-17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33.959029057804401</v>
      </c>
      <c r="D40" s="208">
        <v>4.2282290635381488</v>
      </c>
      <c r="E40" s="208">
        <v>0</v>
      </c>
      <c r="F40" s="208">
        <v>0</v>
      </c>
      <c r="G40" s="208">
        <v>0</v>
      </c>
      <c r="H40" s="208">
        <v>0</v>
      </c>
      <c r="I40" s="208">
        <v>1.2339038024350875</v>
      </c>
      <c r="J40" s="208">
        <v>0</v>
      </c>
      <c r="K40" s="208">
        <v>14.132546263702352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11.071523212929161</v>
      </c>
      <c r="C41" s="208">
        <v>21.724709820728744</v>
      </c>
      <c r="D41" s="208">
        <v>27.198178914795463</v>
      </c>
      <c r="E41" s="208">
        <v>29.600672219590521</v>
      </c>
      <c r="F41" s="208">
        <v>23.464122719038006</v>
      </c>
      <c r="G41" s="208">
        <v>14.207236053492441</v>
      </c>
      <c r="H41" s="208">
        <v>13.824777664269307</v>
      </c>
      <c r="I41" s="208">
        <v>33.76479658673609</v>
      </c>
      <c r="J41" s="208">
        <v>23.723431997663116</v>
      </c>
      <c r="K41" s="208">
        <v>26.588904897606387</v>
      </c>
      <c r="L41" s="208">
        <v>49.382149892387439</v>
      </c>
      <c r="M41" s="208">
        <v>45.655327491613122</v>
      </c>
      <c r="N41" s="208">
        <v>36.144184328348175</v>
      </c>
      <c r="O41" s="208">
        <v>35.139463002350098</v>
      </c>
      <c r="P41" s="208">
        <v>12.181110727985835</v>
      </c>
      <c r="Q41" s="208">
        <v>6.0702929298490798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16.006096982793714</v>
      </c>
      <c r="C43" s="155">
        <v>44.356567981216379</v>
      </c>
      <c r="D43" s="155">
        <v>38.177117579760385</v>
      </c>
      <c r="E43" s="155">
        <v>37.394762482080381</v>
      </c>
      <c r="F43" s="155">
        <v>32.986350035289476</v>
      </c>
      <c r="G43" s="155">
        <v>16.652933852381612</v>
      </c>
      <c r="H43" s="155">
        <v>13.190973192874235</v>
      </c>
      <c r="I43" s="155">
        <v>29.315442329134669</v>
      </c>
      <c r="J43" s="155">
        <v>20.766292131451404</v>
      </c>
      <c r="K43" s="155">
        <v>20.186283731024989</v>
      </c>
      <c r="L43" s="155">
        <v>33.424997054230332</v>
      </c>
      <c r="M43" s="155">
        <v>35.297296293859077</v>
      </c>
      <c r="N43" s="155">
        <v>26.021189085243403</v>
      </c>
      <c r="O43" s="155">
        <v>26.561122764412911</v>
      </c>
      <c r="P43" s="155">
        <v>15.912795009833445</v>
      </c>
      <c r="Q43" s="155">
        <v>15.161118300739785</v>
      </c>
    </row>
    <row r="44" spans="1:17" x14ac:dyDescent="0.25">
      <c r="A44" s="152" t="s">
        <v>193</v>
      </c>
      <c r="B44" s="151">
        <v>6.9026297352779071</v>
      </c>
      <c r="C44" s="151">
        <v>26.99166339029831</v>
      </c>
      <c r="D44" s="151">
        <v>23.584717573738303</v>
      </c>
      <c r="E44" s="151">
        <v>22.836362978415902</v>
      </c>
      <c r="F44" s="151">
        <v>19.566281500089225</v>
      </c>
      <c r="G44" s="151">
        <v>10.721663261645283</v>
      </c>
      <c r="H44" s="151">
        <v>7.9192629272155326</v>
      </c>
      <c r="I44" s="151">
        <v>18.933227311283829</v>
      </c>
      <c r="J44" s="151">
        <v>13.94831991115492</v>
      </c>
      <c r="K44" s="151">
        <v>20.05168513939519</v>
      </c>
      <c r="L44" s="151">
        <v>24.99826971205605</v>
      </c>
      <c r="M44" s="151">
        <v>26.373531903177408</v>
      </c>
      <c r="N44" s="151">
        <v>19.038925537817939</v>
      </c>
      <c r="O44" s="151">
        <v>18.181327466858356</v>
      </c>
      <c r="P44" s="151">
        <v>6.6966281752184083</v>
      </c>
      <c r="Q44" s="151">
        <v>3.8284513566491984</v>
      </c>
    </row>
    <row r="45" spans="1:17" x14ac:dyDescent="0.25">
      <c r="A45" s="152" t="s">
        <v>187</v>
      </c>
      <c r="B45" s="151">
        <v>9.1034672475158072</v>
      </c>
      <c r="C45" s="151">
        <v>17.364904590918069</v>
      </c>
      <c r="D45" s="151">
        <v>14.592400006022084</v>
      </c>
      <c r="E45" s="151">
        <v>14.55839950366448</v>
      </c>
      <c r="F45" s="151">
        <v>13.420068535200251</v>
      </c>
      <c r="G45" s="151">
        <v>5.9312705907363288</v>
      </c>
      <c r="H45" s="151">
        <v>5.2717102656587036</v>
      </c>
      <c r="I45" s="151">
        <v>10.382215017850839</v>
      </c>
      <c r="J45" s="151">
        <v>6.8179722202964843</v>
      </c>
      <c r="K45" s="151">
        <v>0.13459859162979904</v>
      </c>
      <c r="L45" s="151">
        <v>8.4267273421742832</v>
      </c>
      <c r="M45" s="151">
        <v>8.9237643906816722</v>
      </c>
      <c r="N45" s="151">
        <v>6.9822635474254637</v>
      </c>
      <c r="O45" s="151">
        <v>8.3797952975545549</v>
      </c>
      <c r="P45" s="151">
        <v>9.2161668346150378</v>
      </c>
      <c r="Q45" s="151">
        <v>11.332666944090587</v>
      </c>
    </row>
    <row r="46" spans="1:17" x14ac:dyDescent="0.25">
      <c r="A46" s="150" t="s">
        <v>33</v>
      </c>
      <c r="B46" s="87">
        <v>1.9996940201697269</v>
      </c>
      <c r="C46" s="87">
        <v>1.812401288221188</v>
      </c>
      <c r="D46" s="87">
        <v>1.9734898566064967</v>
      </c>
      <c r="E46" s="87">
        <v>1.9469957607094686</v>
      </c>
      <c r="F46" s="87">
        <v>2.0210889645485537</v>
      </c>
      <c r="G46" s="87">
        <v>2.1435620294176028</v>
      </c>
      <c r="H46" s="87">
        <v>2.6635200729122173</v>
      </c>
      <c r="I46" s="87">
        <v>1.8271261980941857</v>
      </c>
      <c r="J46" s="87">
        <v>1.9685075171464947</v>
      </c>
      <c r="K46" s="87">
        <v>0.13459859162979904</v>
      </c>
      <c r="L46" s="87">
        <v>1.6538939161961486</v>
      </c>
      <c r="M46" s="87">
        <v>1.6693103536592269</v>
      </c>
      <c r="N46" s="87">
        <v>1.7060661915788657</v>
      </c>
      <c r="O46" s="87">
        <v>1.7290773397418315</v>
      </c>
      <c r="P46" s="87">
        <v>0.64967763130313005</v>
      </c>
      <c r="Q46" s="87">
        <v>0.64959240640334692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1.0946073464642096E-15</v>
      </c>
      <c r="Q48" s="87">
        <v>0</v>
      </c>
    </row>
    <row r="49" spans="1:17" x14ac:dyDescent="0.25">
      <c r="A49" s="150" t="s">
        <v>125</v>
      </c>
      <c r="B49" s="87">
        <v>0.24944264284172837</v>
      </c>
      <c r="C49" s="87">
        <v>0</v>
      </c>
      <c r="D49" s="87">
        <v>0</v>
      </c>
      <c r="E49" s="87">
        <v>0.25145329178655607</v>
      </c>
      <c r="F49" s="87">
        <v>0.35896240091842252</v>
      </c>
      <c r="G49" s="87">
        <v>0.84258205689283316</v>
      </c>
      <c r="H49" s="87">
        <v>0.11104678509901206</v>
      </c>
      <c r="I49" s="87">
        <v>0</v>
      </c>
      <c r="J49" s="87">
        <v>2.3567480871990096E-2</v>
      </c>
      <c r="K49" s="87">
        <v>0</v>
      </c>
      <c r="L49" s="87">
        <v>3.2754274810708528E-2</v>
      </c>
      <c r="M49" s="87">
        <v>6.9675960315230448E-2</v>
      </c>
      <c r="N49" s="87">
        <v>6.4593771522965443E-2</v>
      </c>
      <c r="O49" s="87">
        <v>8.9916703494753517E-2</v>
      </c>
      <c r="P49" s="87">
        <v>0.21445213110379818</v>
      </c>
      <c r="Q49" s="87">
        <v>0.17242042937204621</v>
      </c>
    </row>
    <row r="50" spans="1:17" x14ac:dyDescent="0.25">
      <c r="A50" s="150" t="s">
        <v>29</v>
      </c>
      <c r="B50" s="87">
        <v>5.8822915376832814</v>
      </c>
      <c r="C50" s="87">
        <v>15.552503302696882</v>
      </c>
      <c r="D50" s="87">
        <v>12.618910149415587</v>
      </c>
      <c r="E50" s="87">
        <v>11.860092092706774</v>
      </c>
      <c r="F50" s="87">
        <v>10.406621944016369</v>
      </c>
      <c r="G50" s="87">
        <v>1.1571694198075704</v>
      </c>
      <c r="H50" s="87">
        <v>0.86780602812075047</v>
      </c>
      <c r="I50" s="87">
        <v>8.5550888197566533</v>
      </c>
      <c r="J50" s="87">
        <v>3.4724777400625682</v>
      </c>
      <c r="K50" s="87">
        <v>0</v>
      </c>
      <c r="L50" s="87">
        <v>4.8217525169310287</v>
      </c>
      <c r="M50" s="87">
        <v>2.4108926628059186</v>
      </c>
      <c r="N50" s="87">
        <v>0.86789000555540174</v>
      </c>
      <c r="O50" s="87">
        <v>0.77152277733483376</v>
      </c>
      <c r="P50" s="87">
        <v>0.50753170285531002</v>
      </c>
      <c r="Q50" s="87">
        <v>0.40607526097241375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0.97203904682107078</v>
      </c>
      <c r="C52" s="87">
        <v>0</v>
      </c>
      <c r="D52" s="87">
        <v>0</v>
      </c>
      <c r="E52" s="87">
        <v>0.49985835846168059</v>
      </c>
      <c r="F52" s="87">
        <v>0.63339522571690587</v>
      </c>
      <c r="G52" s="87">
        <v>1.7692039103705541</v>
      </c>
      <c r="H52" s="87">
        <v>1.6293373795267239</v>
      </c>
      <c r="I52" s="87">
        <v>0</v>
      </c>
      <c r="J52" s="87">
        <v>1.3534194822154311</v>
      </c>
      <c r="K52" s="87">
        <v>0</v>
      </c>
      <c r="L52" s="87">
        <v>1.8292446670232825</v>
      </c>
      <c r="M52" s="87">
        <v>4.6379104967093001</v>
      </c>
      <c r="N52" s="87">
        <v>4.0999103000797064</v>
      </c>
      <c r="O52" s="87">
        <v>5.4563775467123996</v>
      </c>
      <c r="P52" s="87">
        <v>7.6757185048078256</v>
      </c>
      <c r="Q52" s="87">
        <v>9.9545367870750638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1.875317424776848E-2</v>
      </c>
      <c r="H54" s="87">
        <v>0</v>
      </c>
      <c r="I54" s="87">
        <v>0</v>
      </c>
      <c r="J54" s="87">
        <v>0</v>
      </c>
      <c r="K54" s="87">
        <v>0</v>
      </c>
      <c r="L54" s="87">
        <v>8.9081967213114385E-2</v>
      </c>
      <c r="M54" s="87">
        <v>0.13597491719199703</v>
      </c>
      <c r="N54" s="87">
        <v>0.2438032786885245</v>
      </c>
      <c r="O54" s="87">
        <v>0.33290093027073553</v>
      </c>
      <c r="P54" s="87">
        <v>0.16878686454497324</v>
      </c>
      <c r="Q54" s="87">
        <v>0.15004206026771444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1398.1727599999999</v>
      </c>
      <c r="C58" s="176">
        <v>1110.3435999999999</v>
      </c>
      <c r="D58" s="176">
        <v>1125.5889400000001</v>
      </c>
      <c r="E58" s="176">
        <v>1362.6437900000001</v>
      </c>
      <c r="F58" s="176">
        <v>1474.3482100000001</v>
      </c>
      <c r="G58" s="176">
        <v>1332.2828300000001</v>
      </c>
      <c r="H58" s="176">
        <v>1052.90201</v>
      </c>
      <c r="I58" s="176">
        <v>1414.01415</v>
      </c>
      <c r="J58" s="176">
        <v>1162.2415900000001</v>
      </c>
      <c r="K58" s="176">
        <v>478.19961000000001</v>
      </c>
      <c r="L58" s="176">
        <v>684.59406000000001</v>
      </c>
      <c r="M58" s="176">
        <v>653.51862000000006</v>
      </c>
      <c r="N58" s="176">
        <v>416.59093000000001</v>
      </c>
      <c r="O58" s="176">
        <v>556.63432</v>
      </c>
      <c r="P58" s="176">
        <v>613.06578000000002</v>
      </c>
      <c r="Q58" s="176">
        <v>650.22482000000002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83.368897999773154</v>
      </c>
      <c r="C60" s="96">
        <v>252.42534886328303</v>
      </c>
      <c r="D60" s="96">
        <v>202.54387812628181</v>
      </c>
      <c r="E60" s="96">
        <v>156.73863276370801</v>
      </c>
      <c r="F60" s="96">
        <v>142.41652885118219</v>
      </c>
      <c r="G60" s="96">
        <v>105.11412148065517</v>
      </c>
      <c r="H60" s="96">
        <v>71.113152779201002</v>
      </c>
      <c r="I60" s="96">
        <v>150.04814251504317</v>
      </c>
      <c r="J60" s="96">
        <v>106.55015631683595</v>
      </c>
      <c r="K60" s="96">
        <v>399.04697861386018</v>
      </c>
      <c r="L60" s="96">
        <v>215.97626929000248</v>
      </c>
      <c r="M60" s="96">
        <v>215.83956220606456</v>
      </c>
      <c r="N60" s="96">
        <v>219.00593646332484</v>
      </c>
      <c r="O60" s="96">
        <v>156.26731327484055</v>
      </c>
      <c r="P60" s="96">
        <v>81.205034097032851</v>
      </c>
      <c r="Q60" s="96">
        <v>44.587111439117372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5.6740419686289947</v>
      </c>
      <c r="C65" s="158">
        <v>7.0704000739995756</v>
      </c>
      <c r="D65" s="158">
        <v>6.7181115341016397</v>
      </c>
      <c r="E65" s="158">
        <v>6.2040544902979233</v>
      </c>
      <c r="F65" s="158">
        <v>6.2429293737845066</v>
      </c>
      <c r="G65" s="158">
        <v>6.5806355329964177</v>
      </c>
      <c r="H65" s="158">
        <v>5.7780773551311411</v>
      </c>
      <c r="I65" s="158">
        <v>6.2722061767587167</v>
      </c>
      <c r="J65" s="158">
        <v>4.2654760799758398</v>
      </c>
      <c r="K65" s="158">
        <v>10.117082822468952</v>
      </c>
      <c r="L65" s="158">
        <v>6.5372988895951973</v>
      </c>
      <c r="M65" s="158">
        <v>5.7782415940075857</v>
      </c>
      <c r="N65" s="158">
        <v>6.5499658053437564</v>
      </c>
      <c r="O65" s="158">
        <v>5.1756682733882222</v>
      </c>
      <c r="P65" s="158">
        <v>3.8337335228629312</v>
      </c>
      <c r="Q65" s="158">
        <v>2.5005736890719845</v>
      </c>
    </row>
    <row r="66" spans="1:17" x14ac:dyDescent="0.25">
      <c r="A66" s="92" t="s">
        <v>125</v>
      </c>
      <c r="B66" s="91">
        <v>2.6568499834149035</v>
      </c>
      <c r="C66" s="91">
        <v>3.3106897028964832</v>
      </c>
      <c r="D66" s="91">
        <v>3.1457318462997255</v>
      </c>
      <c r="E66" s="91">
        <v>2.9050264627556155</v>
      </c>
      <c r="F66" s="91">
        <v>2.9232294887673427</v>
      </c>
      <c r="G66" s="91">
        <v>3.0813591974409769</v>
      </c>
      <c r="H66" s="91">
        <v>2.4054080821729573</v>
      </c>
      <c r="I66" s="91">
        <v>2.5207925281743151</v>
      </c>
      <c r="J66" s="91">
        <v>0.90476113703258132</v>
      </c>
      <c r="K66" s="91">
        <v>4.0866886298803111</v>
      </c>
      <c r="L66" s="91">
        <v>2.227782848064837</v>
      </c>
      <c r="M66" s="91">
        <v>1.6610371246996976</v>
      </c>
      <c r="N66" s="91">
        <v>2.1114617179047026</v>
      </c>
      <c r="O66" s="91">
        <v>1.5039714905826358</v>
      </c>
      <c r="P66" s="91">
        <v>1.0149714718383878</v>
      </c>
      <c r="Q66" s="91">
        <v>0.26500396757540995</v>
      </c>
    </row>
    <row r="67" spans="1:17" x14ac:dyDescent="0.25">
      <c r="A67" s="92" t="s">
        <v>26</v>
      </c>
      <c r="B67" s="91">
        <v>3.0171919852140912</v>
      </c>
      <c r="C67" s="91">
        <v>3.7597103711030919</v>
      </c>
      <c r="D67" s="91">
        <v>3.5723796878019147</v>
      </c>
      <c r="E67" s="91">
        <v>3.2990280275423078</v>
      </c>
      <c r="F67" s="91">
        <v>3.319699885017164</v>
      </c>
      <c r="G67" s="91">
        <v>3.4992763355554413</v>
      </c>
      <c r="H67" s="91">
        <v>3.3726692729581838</v>
      </c>
      <c r="I67" s="91">
        <v>3.7514136485844012</v>
      </c>
      <c r="J67" s="91">
        <v>3.3607149429432588</v>
      </c>
      <c r="K67" s="91">
        <v>6.0303941925886413</v>
      </c>
      <c r="L67" s="91">
        <v>4.3095160415303599</v>
      </c>
      <c r="M67" s="91">
        <v>4.1172044693078877</v>
      </c>
      <c r="N67" s="91">
        <v>4.4385040874390542</v>
      </c>
      <c r="O67" s="91">
        <v>3.6716967828055864</v>
      </c>
      <c r="P67" s="91">
        <v>2.8187620510245432</v>
      </c>
      <c r="Q67" s="91">
        <v>2.2355697214965744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14.980552890092136</v>
      </c>
      <c r="C70" s="204">
        <v>27.716223609014424</v>
      </c>
      <c r="D70" s="204">
        <v>22.514874933946501</v>
      </c>
      <c r="E70" s="204">
        <v>16.078836004402802</v>
      </c>
      <c r="F70" s="204">
        <v>15.134249297757261</v>
      </c>
      <c r="G70" s="204">
        <v>10.039421551254796</v>
      </c>
      <c r="H70" s="204">
        <v>6.5920654101924701</v>
      </c>
      <c r="I70" s="204">
        <v>16.099431023982845</v>
      </c>
      <c r="J70" s="204">
        <v>9.0403000531223352</v>
      </c>
      <c r="K70" s="204">
        <v>3.7697572340894325</v>
      </c>
      <c r="L70" s="204">
        <v>16.758571740454038</v>
      </c>
      <c r="M70" s="204">
        <v>16.748829041976169</v>
      </c>
      <c r="N70" s="204">
        <v>14.860404813907166</v>
      </c>
      <c r="O70" s="204">
        <v>11.142461429951451</v>
      </c>
      <c r="P70" s="204">
        <v>15.415287866601441</v>
      </c>
      <c r="Q70" s="204">
        <v>12.19563647907432</v>
      </c>
    </row>
    <row r="71" spans="1:17" x14ac:dyDescent="0.25">
      <c r="A71" s="152" t="s">
        <v>192</v>
      </c>
      <c r="B71" s="151">
        <v>14.980552890092136</v>
      </c>
      <c r="C71" s="151">
        <v>27.716223609014424</v>
      </c>
      <c r="D71" s="151">
        <v>22.514874933946501</v>
      </c>
      <c r="E71" s="151">
        <v>16.078836004402802</v>
      </c>
      <c r="F71" s="151">
        <v>15.134249297757261</v>
      </c>
      <c r="G71" s="151">
        <v>10.039421551254796</v>
      </c>
      <c r="H71" s="151">
        <v>6.5920654101924701</v>
      </c>
      <c r="I71" s="151">
        <v>16.099431023982845</v>
      </c>
      <c r="J71" s="151">
        <v>9.0403000531223352</v>
      </c>
      <c r="K71" s="151">
        <v>3.7697572340894325</v>
      </c>
      <c r="L71" s="151">
        <v>16.758571740454038</v>
      </c>
      <c r="M71" s="151">
        <v>16.748829041976169</v>
      </c>
      <c r="N71" s="151">
        <v>14.860404813907166</v>
      </c>
      <c r="O71" s="151">
        <v>11.142461429951451</v>
      </c>
      <c r="P71" s="151">
        <v>15.415287866601441</v>
      </c>
      <c r="Q71" s="151">
        <v>12.19563647907432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2.1385706501508297E-15</v>
      </c>
      <c r="Q74" s="87">
        <v>0</v>
      </c>
    </row>
    <row r="75" spans="1:17" x14ac:dyDescent="0.25">
      <c r="A75" s="150" t="s">
        <v>125</v>
      </c>
      <c r="B75" s="87">
        <v>2.0137576532136623</v>
      </c>
      <c r="C75" s="87">
        <v>0.26920544136284158</v>
      </c>
      <c r="D75" s="87">
        <v>0.38114224693803117</v>
      </c>
      <c r="E75" s="87">
        <v>1.9266921786585223</v>
      </c>
      <c r="F75" s="87">
        <v>2.1982584731035413</v>
      </c>
      <c r="G75" s="87">
        <v>2.9138920162880613</v>
      </c>
      <c r="H75" s="87">
        <v>0.37242188745588234</v>
      </c>
      <c r="I75" s="87">
        <v>1.6042969620479589E-2</v>
      </c>
      <c r="J75" s="87">
        <v>0.1030016734695738</v>
      </c>
      <c r="K75" s="87">
        <v>0</v>
      </c>
      <c r="L75" s="87">
        <v>0.22097868238565532</v>
      </c>
      <c r="M75" s="87">
        <v>0.21683993157059556</v>
      </c>
      <c r="N75" s="87">
        <v>0.21877731336032513</v>
      </c>
      <c r="O75" s="87">
        <v>0.16975598485424609</v>
      </c>
      <c r="P75" s="87">
        <v>0.41898223588788563</v>
      </c>
      <c r="Q75" s="87">
        <v>0.20764152876762201</v>
      </c>
    </row>
    <row r="76" spans="1:17" x14ac:dyDescent="0.25">
      <c r="A76" s="150" t="s">
        <v>29</v>
      </c>
      <c r="B76" s="87">
        <v>5.1194959641536473</v>
      </c>
      <c r="C76" s="87">
        <v>26.255756697152147</v>
      </c>
      <c r="D76" s="87">
        <v>21.436462842092308</v>
      </c>
      <c r="E76" s="87">
        <v>10.322115660900439</v>
      </c>
      <c r="F76" s="87">
        <v>9.0571265809527546</v>
      </c>
      <c r="G76" s="87">
        <v>1.0071116225021539</v>
      </c>
      <c r="H76" s="87">
        <v>0.75527189194402589</v>
      </c>
      <c r="I76" s="87">
        <v>15.641695909286675</v>
      </c>
      <c r="J76" s="87">
        <v>3.0221786291920472</v>
      </c>
      <c r="K76" s="87">
        <v>3.7697572340894325</v>
      </c>
      <c r="L76" s="87">
        <v>4.1964840389903957</v>
      </c>
      <c r="M76" s="87">
        <v>2.0982562965764875</v>
      </c>
      <c r="N76" s="87">
        <v>0.75534497947037826</v>
      </c>
      <c r="O76" s="87">
        <v>0.67147432586687561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7.8472992727248272</v>
      </c>
      <c r="C78" s="87">
        <v>1.1912614704994335</v>
      </c>
      <c r="D78" s="87">
        <v>0.69726984491616262</v>
      </c>
      <c r="E78" s="87">
        <v>3.8300281648438408</v>
      </c>
      <c r="F78" s="87">
        <v>3.8788642437009657</v>
      </c>
      <c r="G78" s="87">
        <v>6.1184179124645803</v>
      </c>
      <c r="H78" s="87">
        <v>5.4643716307925621</v>
      </c>
      <c r="I78" s="87">
        <v>0.44169214507568821</v>
      </c>
      <c r="J78" s="87">
        <v>5.9151197504607138</v>
      </c>
      <c r="K78" s="87">
        <v>0</v>
      </c>
      <c r="L78" s="87">
        <v>12.341109019077987</v>
      </c>
      <c r="M78" s="87">
        <v>14.433732813829087</v>
      </c>
      <c r="N78" s="87">
        <v>13.886282521076463</v>
      </c>
      <c r="O78" s="87">
        <v>10.30123111923033</v>
      </c>
      <c r="P78" s="87">
        <v>14.996305630713552</v>
      </c>
      <c r="Q78" s="87">
        <v>11.987994950306698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44.699267126274869</v>
      </c>
      <c r="C83" s="204">
        <v>176.23531557797779</v>
      </c>
      <c r="D83" s="204">
        <v>138.92352121804561</v>
      </c>
      <c r="E83" s="204">
        <v>108.49928136416733</v>
      </c>
      <c r="F83" s="204">
        <v>97.268157261851485</v>
      </c>
      <c r="G83" s="204">
        <v>71.775002529610546</v>
      </c>
      <c r="H83" s="204">
        <v>47.284835426942308</v>
      </c>
      <c r="I83" s="204">
        <v>101.55315248795104</v>
      </c>
      <c r="J83" s="204">
        <v>76.148571186689253</v>
      </c>
      <c r="K83" s="204">
        <v>344.40691891208456</v>
      </c>
      <c r="L83" s="204">
        <v>158.49780589639585</v>
      </c>
      <c r="M83" s="204">
        <v>159.33428432283011</v>
      </c>
      <c r="N83" s="204">
        <v>164.37256684655597</v>
      </c>
      <c r="O83" s="204">
        <v>115.92792141998238</v>
      </c>
      <c r="P83" s="204">
        <v>43.494840038836422</v>
      </c>
      <c r="Q83" s="204">
        <v>17.44049640048209</v>
      </c>
    </row>
    <row r="84" spans="1:17" x14ac:dyDescent="0.25">
      <c r="A84" s="152" t="s">
        <v>190</v>
      </c>
      <c r="B84" s="151">
        <v>44.699267126274869</v>
      </c>
      <c r="C84" s="151">
        <v>176.23531557797779</v>
      </c>
      <c r="D84" s="151">
        <v>138.92352121804561</v>
      </c>
      <c r="E84" s="151">
        <v>108.49928136416733</v>
      </c>
      <c r="F84" s="151">
        <v>97.268157261851485</v>
      </c>
      <c r="G84" s="151">
        <v>71.775002529610546</v>
      </c>
      <c r="H84" s="151">
        <v>47.284835426942308</v>
      </c>
      <c r="I84" s="151">
        <v>101.55315248795104</v>
      </c>
      <c r="J84" s="151">
        <v>76.148571186689253</v>
      </c>
      <c r="K84" s="151">
        <v>344.40691891208456</v>
      </c>
      <c r="L84" s="151">
        <v>158.49780589639585</v>
      </c>
      <c r="M84" s="151">
        <v>159.33428432283011</v>
      </c>
      <c r="N84" s="151">
        <v>164.37256684655597</v>
      </c>
      <c r="O84" s="151">
        <v>115.92792141998238</v>
      </c>
      <c r="P84" s="151">
        <v>43.494840038836422</v>
      </c>
      <c r="Q84" s="151">
        <v>17.44049640048209</v>
      </c>
    </row>
    <row r="85" spans="1:17" x14ac:dyDescent="0.25">
      <c r="A85" s="154" t="s">
        <v>33</v>
      </c>
      <c r="B85" s="83">
        <v>0</v>
      </c>
      <c r="C85" s="83">
        <v>10.806811038216619</v>
      </c>
      <c r="D85" s="83">
        <v>2.7641378280976556</v>
      </c>
      <c r="E85" s="83">
        <v>0</v>
      </c>
      <c r="F85" s="83">
        <v>0</v>
      </c>
      <c r="G85" s="83">
        <v>0</v>
      </c>
      <c r="H85" s="83">
        <v>0</v>
      </c>
      <c r="I85" s="83">
        <v>1.7325235165354087</v>
      </c>
      <c r="J85" s="83">
        <v>0</v>
      </c>
      <c r="K85" s="83">
        <v>43.009714490341224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2.171158632469147</v>
      </c>
      <c r="C86" s="208">
        <v>2.0896743239992093</v>
      </c>
      <c r="D86" s="208">
        <v>2.0733741704915079</v>
      </c>
      <c r="E86" s="208">
        <v>1.9625029278224053</v>
      </c>
      <c r="F86" s="208">
        <v>4.1516722034421747</v>
      </c>
      <c r="G86" s="208">
        <v>2.2129886906715148</v>
      </c>
      <c r="H86" s="208">
        <v>6.6564552047443524</v>
      </c>
      <c r="I86" s="208">
        <v>8.3364889811014287</v>
      </c>
      <c r="J86" s="208">
        <v>12.578085032066305</v>
      </c>
      <c r="K86" s="208">
        <v>0</v>
      </c>
      <c r="L86" s="208">
        <v>2.1873999753127711</v>
      </c>
      <c r="M86" s="208">
        <v>23.69761928012494</v>
      </c>
      <c r="N86" s="208">
        <v>9.329574563128217</v>
      </c>
      <c r="O86" s="208">
        <v>4.3679182663286715</v>
      </c>
      <c r="P86" s="208">
        <v>4.3782031853121</v>
      </c>
      <c r="Q86" s="208">
        <v>3.9623804000335801</v>
      </c>
    </row>
    <row r="87" spans="1:17" x14ac:dyDescent="0.25">
      <c r="A87" s="154" t="s">
        <v>125</v>
      </c>
      <c r="B87" s="208">
        <v>8.5364150675992096</v>
      </c>
      <c r="C87" s="208">
        <v>16.660959216467081</v>
      </c>
      <c r="D87" s="208">
        <v>53.157605794250337</v>
      </c>
      <c r="E87" s="208">
        <v>43.152792022395388</v>
      </c>
      <c r="F87" s="208">
        <v>41.048984645608755</v>
      </c>
      <c r="G87" s="208">
        <v>26.422841703005545</v>
      </c>
      <c r="H87" s="208">
        <v>0</v>
      </c>
      <c r="I87" s="208">
        <v>5.4051033547596223E-17</v>
      </c>
      <c r="J87" s="208">
        <v>1.2423960812491073E-16</v>
      </c>
      <c r="K87" s="208">
        <v>5.3466544641931982E-16</v>
      </c>
      <c r="L87" s="208">
        <v>1.2979022560099123E-16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89.452292244014515</v>
      </c>
      <c r="D88" s="208">
        <v>10.888416762873742</v>
      </c>
      <c r="E88" s="208">
        <v>0</v>
      </c>
      <c r="F88" s="208">
        <v>0</v>
      </c>
      <c r="G88" s="208">
        <v>0</v>
      </c>
      <c r="H88" s="208">
        <v>0</v>
      </c>
      <c r="I88" s="208">
        <v>3.2253377108676617</v>
      </c>
      <c r="J88" s="208">
        <v>0</v>
      </c>
      <c r="K88" s="208">
        <v>104.60113315627592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33.99169342620651</v>
      </c>
      <c r="C89" s="208">
        <v>57.225578755280374</v>
      </c>
      <c r="D89" s="208">
        <v>70.039986662332382</v>
      </c>
      <c r="E89" s="208">
        <v>63.383986413949543</v>
      </c>
      <c r="F89" s="208">
        <v>52.067500412800563</v>
      </c>
      <c r="G89" s="208">
        <v>43.139172135933485</v>
      </c>
      <c r="H89" s="208">
        <v>40.628380222197954</v>
      </c>
      <c r="I89" s="208">
        <v>88.258802279446542</v>
      </c>
      <c r="J89" s="208">
        <v>63.570486154622948</v>
      </c>
      <c r="K89" s="208">
        <v>196.79607126546742</v>
      </c>
      <c r="L89" s="208">
        <v>156.31040592108309</v>
      </c>
      <c r="M89" s="208">
        <v>135.63666504270518</v>
      </c>
      <c r="N89" s="208">
        <v>155.04299228342776</v>
      </c>
      <c r="O89" s="208">
        <v>111.56000315365371</v>
      </c>
      <c r="P89" s="208">
        <v>39.116636853524319</v>
      </c>
      <c r="Q89" s="208">
        <v>13.478116000448509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18.015036014777156</v>
      </c>
      <c r="C91" s="155">
        <v>41.403409602291205</v>
      </c>
      <c r="D91" s="155">
        <v>34.387370440188008</v>
      </c>
      <c r="E91" s="155">
        <v>25.956460904839918</v>
      </c>
      <c r="F91" s="155">
        <v>23.771192917788944</v>
      </c>
      <c r="G91" s="155">
        <v>16.719061866793417</v>
      </c>
      <c r="H91" s="155">
        <v>11.458174586935094</v>
      </c>
      <c r="I91" s="155">
        <v>26.123352826350583</v>
      </c>
      <c r="J91" s="155">
        <v>17.095808997048515</v>
      </c>
      <c r="K91" s="155">
        <v>40.753219645217229</v>
      </c>
      <c r="L91" s="155">
        <v>34.182592763557381</v>
      </c>
      <c r="M91" s="155">
        <v>33.978207247250687</v>
      </c>
      <c r="N91" s="155">
        <v>33.222998997517955</v>
      </c>
      <c r="O91" s="155">
        <v>24.021262151518499</v>
      </c>
      <c r="P91" s="155">
        <v>18.461172668732061</v>
      </c>
      <c r="Q91" s="155">
        <v>12.450404870488976</v>
      </c>
    </row>
    <row r="92" spans="1:17" x14ac:dyDescent="0.25">
      <c r="A92" s="152" t="s">
        <v>193</v>
      </c>
      <c r="B92" s="151">
        <v>5.3647913520326851</v>
      </c>
      <c r="C92" s="151">
        <v>17.998598554679024</v>
      </c>
      <c r="D92" s="151">
        <v>15.374809384855405</v>
      </c>
      <c r="E92" s="151">
        <v>12.378777167788659</v>
      </c>
      <c r="F92" s="151">
        <v>10.991160177460591</v>
      </c>
      <c r="G92" s="151">
        <v>8.2413281124004776</v>
      </c>
      <c r="H92" s="151">
        <v>5.8915415738836749</v>
      </c>
      <c r="I92" s="151">
        <v>12.528277739431736</v>
      </c>
      <c r="J92" s="151">
        <v>9.4617778410785416</v>
      </c>
      <c r="K92" s="151">
        <v>37.569869091986156</v>
      </c>
      <c r="L92" s="151">
        <v>20.030909960507305</v>
      </c>
      <c r="M92" s="151">
        <v>19.83475161180414</v>
      </c>
      <c r="N92" s="151">
        <v>20.674212710218569</v>
      </c>
      <c r="O92" s="151">
        <v>14.612072499559501</v>
      </c>
      <c r="P92" s="151">
        <v>5.4438184702686216</v>
      </c>
      <c r="Q92" s="151">
        <v>2.1518673992706643</v>
      </c>
    </row>
    <row r="93" spans="1:17" x14ac:dyDescent="0.25">
      <c r="A93" s="152" t="s">
        <v>187</v>
      </c>
      <c r="B93" s="151">
        <v>12.650244662744472</v>
      </c>
      <c r="C93" s="151">
        <v>23.404811047612178</v>
      </c>
      <c r="D93" s="151">
        <v>19.012561055332604</v>
      </c>
      <c r="E93" s="151">
        <v>13.57768373705126</v>
      </c>
      <c r="F93" s="151">
        <v>12.780032740328355</v>
      </c>
      <c r="G93" s="151">
        <v>8.4777337543929381</v>
      </c>
      <c r="H93" s="151">
        <v>5.5666330130514199</v>
      </c>
      <c r="I93" s="151">
        <v>13.595075086918845</v>
      </c>
      <c r="J93" s="151">
        <v>7.6340311559699714</v>
      </c>
      <c r="K93" s="151">
        <v>3.183350553231076</v>
      </c>
      <c r="L93" s="151">
        <v>14.151682803050079</v>
      </c>
      <c r="M93" s="151">
        <v>14.143455635446548</v>
      </c>
      <c r="N93" s="151">
        <v>12.548786287299386</v>
      </c>
      <c r="O93" s="151">
        <v>9.4091896519590001</v>
      </c>
      <c r="P93" s="151">
        <v>13.017354198463439</v>
      </c>
      <c r="Q93" s="151">
        <v>10.298537471218312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1.8059041045718115E-15</v>
      </c>
      <c r="Q96" s="87">
        <v>0</v>
      </c>
    </row>
    <row r="97" spans="1:17" x14ac:dyDescent="0.25">
      <c r="A97" s="150" t="s">
        <v>125</v>
      </c>
      <c r="B97" s="87">
        <v>1.7005064627137596</v>
      </c>
      <c r="C97" s="87">
        <v>0.22732903937306623</v>
      </c>
      <c r="D97" s="87">
        <v>0.32185345296989298</v>
      </c>
      <c r="E97" s="87">
        <v>1.6269845064227522</v>
      </c>
      <c r="F97" s="87">
        <v>1.8563071550652133</v>
      </c>
      <c r="G97" s="87">
        <v>2.4606199248654734</v>
      </c>
      <c r="H97" s="87">
        <v>0.314489593851634</v>
      </c>
      <c r="I97" s="87">
        <v>1.3547396568404989E-2</v>
      </c>
      <c r="J97" s="87">
        <v>8.6979190929862324E-2</v>
      </c>
      <c r="K97" s="87">
        <v>0</v>
      </c>
      <c r="L97" s="87">
        <v>0.18660422068122007</v>
      </c>
      <c r="M97" s="87">
        <v>0.18310927554850295</v>
      </c>
      <c r="N97" s="87">
        <v>0.18474528683760788</v>
      </c>
      <c r="O97" s="87">
        <v>0.14334949832136329</v>
      </c>
      <c r="P97" s="87">
        <v>0.35380722141643672</v>
      </c>
      <c r="Q97" s="87">
        <v>0.17534173540376963</v>
      </c>
    </row>
    <row r="98" spans="1:17" x14ac:dyDescent="0.25">
      <c r="A98" s="150" t="s">
        <v>29</v>
      </c>
      <c r="B98" s="87">
        <v>4.3231299252853033</v>
      </c>
      <c r="C98" s="87">
        <v>22.171527877595146</v>
      </c>
      <c r="D98" s="87">
        <v>18.101901955544619</v>
      </c>
      <c r="E98" s="87">
        <v>8.7164532247603734</v>
      </c>
      <c r="F98" s="87">
        <v>7.6482402239156615</v>
      </c>
      <c r="G98" s="87">
        <v>0.85044981455737423</v>
      </c>
      <c r="H98" s="87">
        <v>0.63778515319717743</v>
      </c>
      <c r="I98" s="87">
        <v>13.208543212286525</v>
      </c>
      <c r="J98" s="87">
        <v>2.5520619535399507</v>
      </c>
      <c r="K98" s="87">
        <v>3.183350553231076</v>
      </c>
      <c r="L98" s="87">
        <v>3.5436976329252232</v>
      </c>
      <c r="M98" s="87">
        <v>1.7718608726645895</v>
      </c>
      <c r="N98" s="87">
        <v>0.63784687155276376</v>
      </c>
      <c r="O98" s="87">
        <v>0.56702276406536145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6.6266082747454087</v>
      </c>
      <c r="C100" s="87">
        <v>1.0059541306439659</v>
      </c>
      <c r="D100" s="87">
        <v>0.58880564681809289</v>
      </c>
      <c r="E100" s="87">
        <v>3.2342460058681328</v>
      </c>
      <c r="F100" s="87">
        <v>3.2754853613474819</v>
      </c>
      <c r="G100" s="87">
        <v>5.16666401497009</v>
      </c>
      <c r="H100" s="87">
        <v>4.6143582660026086</v>
      </c>
      <c r="I100" s="87">
        <v>0.37298447806391449</v>
      </c>
      <c r="J100" s="87">
        <v>4.9949900115001586</v>
      </c>
      <c r="K100" s="87">
        <v>0</v>
      </c>
      <c r="L100" s="87">
        <v>10.421380949443636</v>
      </c>
      <c r="M100" s="87">
        <v>12.188485487233455</v>
      </c>
      <c r="N100" s="87">
        <v>11.726194128909015</v>
      </c>
      <c r="O100" s="87">
        <v>8.6988173895722749</v>
      </c>
      <c r="P100" s="87">
        <v>12.663546977047</v>
      </c>
      <c r="Q100" s="87">
        <v>10.123195735814543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2.2012993074833189</v>
      </c>
      <c r="C108" s="96">
        <v>4.4687463886532885</v>
      </c>
      <c r="D108" s="96">
        <v>4.3013171210865115</v>
      </c>
      <c r="E108" s="96">
        <v>3.6184022532977784</v>
      </c>
      <c r="F108" s="96">
        <v>3.3215119125157404</v>
      </c>
      <c r="G108" s="96">
        <v>2.8858396809539721</v>
      </c>
      <c r="H108" s="96">
        <v>2.2571731236641539</v>
      </c>
      <c r="I108" s="96">
        <v>3.4678023305607266</v>
      </c>
      <c r="J108" s="96">
        <v>3.2133173246824422</v>
      </c>
      <c r="K108" s="96">
        <v>9.0542517796323647</v>
      </c>
      <c r="L108" s="96">
        <v>4.4901017380395878</v>
      </c>
      <c r="M108" s="96">
        <v>4.3128942457286943</v>
      </c>
      <c r="N108" s="96">
        <v>4.7889865887258054</v>
      </c>
      <c r="O108" s="96">
        <v>4.5246522676455747</v>
      </c>
      <c r="P108" s="96">
        <v>2.591075561121766</v>
      </c>
      <c r="Q108" s="96">
        <v>1.7068412599382601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0.15889980521513541</v>
      </c>
      <c r="C113" s="158">
        <v>0.1949856754256406</v>
      </c>
      <c r="D113" s="158">
        <v>0.20263691745641377</v>
      </c>
      <c r="E113" s="158">
        <v>0.18567144617017911</v>
      </c>
      <c r="F113" s="158">
        <v>0.1800173623577897</v>
      </c>
      <c r="G113" s="158">
        <v>0.18305873189057212</v>
      </c>
      <c r="H113" s="158">
        <v>0.15481098337985333</v>
      </c>
      <c r="I113" s="158">
        <v>0.17932553668941659</v>
      </c>
      <c r="J113" s="158">
        <v>0.13896568785849736</v>
      </c>
      <c r="K113" s="158">
        <v>0.28231542672849824</v>
      </c>
      <c r="L113" s="158">
        <v>0.17985133971463868</v>
      </c>
      <c r="M113" s="158">
        <v>0.15616945013168201</v>
      </c>
      <c r="N113" s="158">
        <v>0.18627979581517215</v>
      </c>
      <c r="O113" s="158">
        <v>0.18370131362513925</v>
      </c>
      <c r="P113" s="158">
        <v>0.13918952675010715</v>
      </c>
      <c r="Q113" s="158">
        <v>9.267685364918532E-2</v>
      </c>
    </row>
    <row r="114" spans="1:17" x14ac:dyDescent="0.25">
      <c r="A114" s="92" t="s">
        <v>125</v>
      </c>
      <c r="B114" s="91">
        <v>7.4404268982252983E-2</v>
      </c>
      <c r="C114" s="91">
        <v>9.1301349441010857E-2</v>
      </c>
      <c r="D114" s="91">
        <v>9.4884016325562481E-2</v>
      </c>
      <c r="E114" s="91">
        <v>8.6939994699590989E-2</v>
      </c>
      <c r="F114" s="91">
        <v>8.4292490051893945E-2</v>
      </c>
      <c r="G114" s="91">
        <v>8.5716600525064107E-2</v>
      </c>
      <c r="H114" s="91">
        <v>6.4447664464088991E-2</v>
      </c>
      <c r="I114" s="91">
        <v>7.2070729223243118E-2</v>
      </c>
      <c r="J114" s="91">
        <v>2.9476370608572496E-2</v>
      </c>
      <c r="K114" s="91">
        <v>0.11403833147326224</v>
      </c>
      <c r="L114" s="91">
        <v>6.1289798215508035E-2</v>
      </c>
      <c r="M114" s="91">
        <v>4.4893113275443521E-2</v>
      </c>
      <c r="N114" s="91">
        <v>6.0049574207234828E-2</v>
      </c>
      <c r="O114" s="91">
        <v>5.3380843570548772E-2</v>
      </c>
      <c r="P114" s="91">
        <v>3.6850083081555879E-2</v>
      </c>
      <c r="Q114" s="91">
        <v>9.8216397408205803E-3</v>
      </c>
    </row>
    <row r="115" spans="1:17" x14ac:dyDescent="0.25">
      <c r="A115" s="92" t="s">
        <v>26</v>
      </c>
      <c r="B115" s="91">
        <v>8.4495536232882446E-2</v>
      </c>
      <c r="C115" s="91">
        <v>0.10368432598462976</v>
      </c>
      <c r="D115" s="91">
        <v>0.1077529011308513</v>
      </c>
      <c r="E115" s="91">
        <v>9.8731451470588122E-2</v>
      </c>
      <c r="F115" s="91">
        <v>9.5724872305895756E-2</v>
      </c>
      <c r="G115" s="91">
        <v>9.7342131365508011E-2</v>
      </c>
      <c r="H115" s="91">
        <v>9.0363318915764337E-2</v>
      </c>
      <c r="I115" s="91">
        <v>0.10725480746617348</v>
      </c>
      <c r="J115" s="91">
        <v>0.10948931724992488</v>
      </c>
      <c r="K115" s="91">
        <v>0.16827709525523599</v>
      </c>
      <c r="L115" s="91">
        <v>0.11856154149913065</v>
      </c>
      <c r="M115" s="91">
        <v>0.1112763368562385</v>
      </c>
      <c r="N115" s="91">
        <v>0.12623022160793732</v>
      </c>
      <c r="O115" s="91">
        <v>0.13032047005459049</v>
      </c>
      <c r="P115" s="91">
        <v>0.10233944366855127</v>
      </c>
      <c r="Q115" s="91">
        <v>8.2855213908364742E-2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0.82836353026728016</v>
      </c>
      <c r="C118" s="204">
        <v>1.011343355503914</v>
      </c>
      <c r="D118" s="204">
        <v>1.0982563746503846</v>
      </c>
      <c r="E118" s="204">
        <v>1.0013192830004354</v>
      </c>
      <c r="F118" s="204">
        <v>0.97781840659663599</v>
      </c>
      <c r="G118" s="204">
        <v>0.98408623839387399</v>
      </c>
      <c r="H118" s="204">
        <v>0.85519840607981124</v>
      </c>
      <c r="I118" s="204">
        <v>1.0079077756205161</v>
      </c>
      <c r="J118" s="204">
        <v>1.0244052679411588</v>
      </c>
      <c r="K118" s="204">
        <v>2.1401086339828614</v>
      </c>
      <c r="L118" s="204">
        <v>1.1094156460232099</v>
      </c>
      <c r="M118" s="204">
        <v>1.0405375490955917</v>
      </c>
      <c r="N118" s="204">
        <v>1.1805746034470816</v>
      </c>
      <c r="O118" s="204">
        <v>1.2190373699679973</v>
      </c>
      <c r="P118" s="204">
        <v>0.95986600684257806</v>
      </c>
      <c r="Q118" s="204">
        <v>0.77519405115613027</v>
      </c>
    </row>
    <row r="119" spans="1:17" x14ac:dyDescent="0.25">
      <c r="A119" s="152" t="s">
        <v>192</v>
      </c>
      <c r="B119" s="151">
        <v>0.82836353026728016</v>
      </c>
      <c r="C119" s="151">
        <v>1.011343355503914</v>
      </c>
      <c r="D119" s="151">
        <v>1.0982563746503846</v>
      </c>
      <c r="E119" s="151">
        <v>1.0013192830004354</v>
      </c>
      <c r="F119" s="151">
        <v>0.97781840659663599</v>
      </c>
      <c r="G119" s="151">
        <v>0.98408623839387399</v>
      </c>
      <c r="H119" s="151">
        <v>0.85519840607981124</v>
      </c>
      <c r="I119" s="151">
        <v>1.0079077756205161</v>
      </c>
      <c r="J119" s="151">
        <v>1.0244052679411588</v>
      </c>
      <c r="K119" s="151">
        <v>2.1401086339828614</v>
      </c>
      <c r="L119" s="151">
        <v>1.1094156460232099</v>
      </c>
      <c r="M119" s="151">
        <v>1.0405375490955917</v>
      </c>
      <c r="N119" s="151">
        <v>1.1805746034470816</v>
      </c>
      <c r="O119" s="151">
        <v>1.2190373699679973</v>
      </c>
      <c r="P119" s="151">
        <v>0.95986600684257806</v>
      </c>
      <c r="Q119" s="151">
        <v>0.77519405115613027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1.3316269459738441E-16</v>
      </c>
      <c r="Q122" s="87">
        <v>0</v>
      </c>
    </row>
    <row r="123" spans="1:17" x14ac:dyDescent="0.25">
      <c r="A123" s="150" t="s">
        <v>125</v>
      </c>
      <c r="B123" s="87">
        <v>0.16916273896878101</v>
      </c>
      <c r="C123" s="87">
        <v>0.18641924180305081</v>
      </c>
      <c r="D123" s="87">
        <v>0.38815579453356064</v>
      </c>
      <c r="E123" s="87">
        <v>0.33512728007960874</v>
      </c>
      <c r="F123" s="87">
        <v>0.35370317461483075</v>
      </c>
      <c r="G123" s="87">
        <v>0.31747372001337676</v>
      </c>
      <c r="H123" s="87">
        <v>5.4566707481727407E-2</v>
      </c>
      <c r="I123" s="87">
        <v>3.5325744749249127E-2</v>
      </c>
      <c r="J123" s="87">
        <v>1.7532955797371887E-2</v>
      </c>
      <c r="K123" s="87">
        <v>1.250760894022032E-3</v>
      </c>
      <c r="L123" s="87">
        <v>1.9515642105227105E-2</v>
      </c>
      <c r="M123" s="87">
        <v>1.5400769298481642E-2</v>
      </c>
      <c r="N123" s="87">
        <v>1.8311367905933944E-2</v>
      </c>
      <c r="O123" s="87">
        <v>1.9763073648741629E-2</v>
      </c>
      <c r="P123" s="87">
        <v>2.6088828776983739E-2</v>
      </c>
      <c r="Q123" s="87">
        <v>1.3198366329613862E-2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2.0782242330934921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0.65920079129849918</v>
      </c>
      <c r="C126" s="87">
        <v>0.82492411370086305</v>
      </c>
      <c r="D126" s="87">
        <v>0.71010058011682398</v>
      </c>
      <c r="E126" s="87">
        <v>0.66619200292082659</v>
      </c>
      <c r="F126" s="87">
        <v>0.6241152319818053</v>
      </c>
      <c r="G126" s="87">
        <v>0.66661251838049729</v>
      </c>
      <c r="H126" s="87">
        <v>0.80063169859808381</v>
      </c>
      <c r="I126" s="87">
        <v>0.97258203087126693</v>
      </c>
      <c r="J126" s="87">
        <v>1.006872312143787</v>
      </c>
      <c r="K126" s="87">
        <v>6.0633639995346891E-2</v>
      </c>
      <c r="L126" s="87">
        <v>1.0899000039179827</v>
      </c>
      <c r="M126" s="87">
        <v>1.02513677979711</v>
      </c>
      <c r="N126" s="87">
        <v>1.1622632355411477</v>
      </c>
      <c r="O126" s="87">
        <v>1.1992742963192558</v>
      </c>
      <c r="P126" s="87">
        <v>0.93377717806559424</v>
      </c>
      <c r="Q126" s="87">
        <v>0.76199568482651636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0.49949647882299819</v>
      </c>
      <c r="C131" s="204">
        <v>1.9393351378481001</v>
      </c>
      <c r="D131" s="204">
        <v>1.6720464976235765</v>
      </c>
      <c r="E131" s="204">
        <v>1.2956794941150518</v>
      </c>
      <c r="F131" s="204">
        <v>1.119174658555727</v>
      </c>
      <c r="G131" s="204">
        <v>0.79670406886975442</v>
      </c>
      <c r="H131" s="204">
        <v>0.50552368337946108</v>
      </c>
      <c r="I131" s="204">
        <v>1.1585543986480706</v>
      </c>
      <c r="J131" s="204">
        <v>0.9899266970936198</v>
      </c>
      <c r="K131" s="204">
        <v>3.8348853078387437</v>
      </c>
      <c r="L131" s="204">
        <v>1.739962135930919</v>
      </c>
      <c r="M131" s="204">
        <v>1.7183468310111489</v>
      </c>
      <c r="N131" s="204">
        <v>1.8653368290434689</v>
      </c>
      <c r="O131" s="204">
        <v>1.6418560786319112</v>
      </c>
      <c r="P131" s="204">
        <v>0.63012045959488328</v>
      </c>
      <c r="Q131" s="204">
        <v>0.25792395116463795</v>
      </c>
    </row>
    <row r="132" spans="1:17" x14ac:dyDescent="0.25">
      <c r="A132" s="152" t="s">
        <v>190</v>
      </c>
      <c r="B132" s="151">
        <v>0.49949647882299819</v>
      </c>
      <c r="C132" s="151">
        <v>1.9393351378481001</v>
      </c>
      <c r="D132" s="151">
        <v>1.6720464976235765</v>
      </c>
      <c r="E132" s="151">
        <v>1.2956794941150518</v>
      </c>
      <c r="F132" s="151">
        <v>1.119174658555727</v>
      </c>
      <c r="G132" s="151">
        <v>0.79670406886975442</v>
      </c>
      <c r="H132" s="151">
        <v>0.50552368337946108</v>
      </c>
      <c r="I132" s="151">
        <v>1.1585543986480706</v>
      </c>
      <c r="J132" s="151">
        <v>0.9899266970936198</v>
      </c>
      <c r="K132" s="151">
        <v>3.8348853078387437</v>
      </c>
      <c r="L132" s="151">
        <v>1.739962135930919</v>
      </c>
      <c r="M132" s="151">
        <v>1.7183468310111489</v>
      </c>
      <c r="N132" s="151">
        <v>1.8653368290434689</v>
      </c>
      <c r="O132" s="151">
        <v>1.6418560786319112</v>
      </c>
      <c r="P132" s="151">
        <v>0.63012045959488328</v>
      </c>
      <c r="Q132" s="151">
        <v>0.25792395116463795</v>
      </c>
    </row>
    <row r="133" spans="1:17" x14ac:dyDescent="0.25">
      <c r="A133" s="154" t="s">
        <v>33</v>
      </c>
      <c r="B133" s="83">
        <v>0</v>
      </c>
      <c r="C133" s="83">
        <v>0.11892070727007621</v>
      </c>
      <c r="D133" s="83">
        <v>3.3268426641486361E-2</v>
      </c>
      <c r="E133" s="83">
        <v>0</v>
      </c>
      <c r="F133" s="83">
        <v>0</v>
      </c>
      <c r="G133" s="83">
        <v>0</v>
      </c>
      <c r="H133" s="83">
        <v>0</v>
      </c>
      <c r="I133" s="83">
        <v>1.9765243044340467E-2</v>
      </c>
      <c r="J133" s="83">
        <v>0</v>
      </c>
      <c r="K133" s="83">
        <v>0.47890246431272065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2.4261831604997806E-2</v>
      </c>
      <c r="C134" s="208">
        <v>2.2995271009671844E-2</v>
      </c>
      <c r="D134" s="208">
        <v>2.4954579250782719E-2</v>
      </c>
      <c r="E134" s="208">
        <v>2.3435867673497895E-2</v>
      </c>
      <c r="F134" s="208">
        <v>4.7769449442885997E-2</v>
      </c>
      <c r="G134" s="208">
        <v>2.4564221972592566E-2</v>
      </c>
      <c r="H134" s="208">
        <v>7.1164374856540508E-2</v>
      </c>
      <c r="I134" s="208">
        <v>9.5105624411631687E-2</v>
      </c>
      <c r="J134" s="208">
        <v>0.1635143243992028</v>
      </c>
      <c r="K134" s="208">
        <v>0</v>
      </c>
      <c r="L134" s="208">
        <v>2.4012907381621949E-2</v>
      </c>
      <c r="M134" s="208">
        <v>0.25556790345263275</v>
      </c>
      <c r="N134" s="208">
        <v>0.10587410883566688</v>
      </c>
      <c r="O134" s="208">
        <v>6.1861655662385967E-2</v>
      </c>
      <c r="P134" s="208">
        <v>6.3428107813830834E-2</v>
      </c>
      <c r="Q134" s="208">
        <v>5.8598837173334688E-2</v>
      </c>
    </row>
    <row r="135" spans="1:17" x14ac:dyDescent="0.25">
      <c r="A135" s="154" t="s">
        <v>125</v>
      </c>
      <c r="B135" s="208">
        <v>9.5391033056356406E-2</v>
      </c>
      <c r="C135" s="208">
        <v>0.18334113984351916</v>
      </c>
      <c r="D135" s="208">
        <v>0.63979078424615676</v>
      </c>
      <c r="E135" s="208">
        <v>0.51532311582383161</v>
      </c>
      <c r="F135" s="208">
        <v>0.47231267321259801</v>
      </c>
      <c r="G135" s="208">
        <v>0.29329411012143608</v>
      </c>
      <c r="H135" s="208">
        <v>0</v>
      </c>
      <c r="I135" s="208">
        <v>6.1663337015039317E-19</v>
      </c>
      <c r="J135" s="208">
        <v>1.615107191148411E-18</v>
      </c>
      <c r="K135" s="208">
        <v>5.9533666500059059E-18</v>
      </c>
      <c r="L135" s="208">
        <v>1.4248151694117031E-18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0.98435420245334793</v>
      </c>
      <c r="D136" s="208">
        <v>0.13105008391238504</v>
      </c>
      <c r="E136" s="208">
        <v>0</v>
      </c>
      <c r="F136" s="208">
        <v>0</v>
      </c>
      <c r="G136" s="208">
        <v>0</v>
      </c>
      <c r="H136" s="208">
        <v>0</v>
      </c>
      <c r="I136" s="208">
        <v>3.6795797082661515E-2</v>
      </c>
      <c r="J136" s="208">
        <v>0</v>
      </c>
      <c r="K136" s="208">
        <v>1.1647075790213215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0.37984361416164397</v>
      </c>
      <c r="C137" s="208">
        <v>0.62972381727148496</v>
      </c>
      <c r="D137" s="208">
        <v>0.84298262357276565</v>
      </c>
      <c r="E137" s="208">
        <v>0.75692051061772225</v>
      </c>
      <c r="F137" s="208">
        <v>0.59909253590024281</v>
      </c>
      <c r="G137" s="208">
        <v>0.47884573677572578</v>
      </c>
      <c r="H137" s="208">
        <v>0.4343593085229206</v>
      </c>
      <c r="I137" s="208">
        <v>1.0068877341094369</v>
      </c>
      <c r="J137" s="208">
        <v>0.82641237269441703</v>
      </c>
      <c r="K137" s="208">
        <v>2.1912752645047013</v>
      </c>
      <c r="L137" s="208">
        <v>1.715949228549297</v>
      </c>
      <c r="M137" s="208">
        <v>1.4627789275585161</v>
      </c>
      <c r="N137" s="208">
        <v>1.7594627202078019</v>
      </c>
      <c r="O137" s="208">
        <v>1.5799944229695253</v>
      </c>
      <c r="P137" s="208">
        <v>0.56669235178105248</v>
      </c>
      <c r="Q137" s="208">
        <v>0.19932511399130326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0.71453949317790499</v>
      </c>
      <c r="C139" s="155">
        <v>1.323082219875634</v>
      </c>
      <c r="D139" s="155">
        <v>1.3283773313561367</v>
      </c>
      <c r="E139" s="155">
        <v>1.1357320300121123</v>
      </c>
      <c r="F139" s="155">
        <v>1.044501485005588</v>
      </c>
      <c r="G139" s="155">
        <v>0.92199064179977142</v>
      </c>
      <c r="H139" s="155">
        <v>0.74164005082502837</v>
      </c>
      <c r="I139" s="155">
        <v>1.1220146196027236</v>
      </c>
      <c r="J139" s="155">
        <v>1.0600196717891657</v>
      </c>
      <c r="K139" s="155">
        <v>2.7969424110822603</v>
      </c>
      <c r="L139" s="155">
        <v>1.4608726163708208</v>
      </c>
      <c r="M139" s="155">
        <v>1.3978404154902719</v>
      </c>
      <c r="N139" s="155">
        <v>1.5567953604200828</v>
      </c>
      <c r="O139" s="155">
        <v>1.4800575054205272</v>
      </c>
      <c r="P139" s="155">
        <v>0.86189956793419764</v>
      </c>
      <c r="Q139" s="155">
        <v>0.58104640396830654</v>
      </c>
    </row>
    <row r="140" spans="1:17" x14ac:dyDescent="0.25">
      <c r="A140" s="152" t="s">
        <v>193</v>
      </c>
      <c r="B140" s="151">
        <v>0.21638310178632419</v>
      </c>
      <c r="C140" s="151">
        <v>0.71488649658839087</v>
      </c>
      <c r="D140" s="151">
        <v>0.6679143674179403</v>
      </c>
      <c r="E140" s="151">
        <v>0.53356452453374514</v>
      </c>
      <c r="F140" s="151">
        <v>0.45646679846008559</v>
      </c>
      <c r="G140" s="151">
        <v>0.33018664340521403</v>
      </c>
      <c r="H140" s="151">
        <v>0.22734585953066996</v>
      </c>
      <c r="I140" s="151">
        <v>0.5158849651542412</v>
      </c>
      <c r="J140" s="151">
        <v>0.44396885236760664</v>
      </c>
      <c r="K140" s="151">
        <v>1.5099364585786821</v>
      </c>
      <c r="L140" s="151">
        <v>0.79369875539946744</v>
      </c>
      <c r="M140" s="151">
        <v>0.77208805964036076</v>
      </c>
      <c r="N140" s="151">
        <v>0.84682834384707562</v>
      </c>
      <c r="O140" s="151">
        <v>0.74695997636972655</v>
      </c>
      <c r="P140" s="151">
        <v>0.28466099004332757</v>
      </c>
      <c r="Q140" s="151">
        <v>0.11486476143805514</v>
      </c>
    </row>
    <row r="141" spans="1:17" x14ac:dyDescent="0.25">
      <c r="A141" s="152" t="s">
        <v>187</v>
      </c>
      <c r="B141" s="151">
        <v>0.49815639139158086</v>
      </c>
      <c r="C141" s="151">
        <v>0.60819572328724303</v>
      </c>
      <c r="D141" s="151">
        <v>0.66046296393819637</v>
      </c>
      <c r="E141" s="151">
        <v>0.60216750547836728</v>
      </c>
      <c r="F141" s="151">
        <v>0.58803468654550239</v>
      </c>
      <c r="G141" s="151">
        <v>0.59180399839455744</v>
      </c>
      <c r="H141" s="151">
        <v>0.51429419129435838</v>
      </c>
      <c r="I141" s="151">
        <v>0.60612965444848244</v>
      </c>
      <c r="J141" s="151">
        <v>0.61605081942155915</v>
      </c>
      <c r="K141" s="151">
        <v>1.2870059525035784</v>
      </c>
      <c r="L141" s="151">
        <v>0.66717386097135323</v>
      </c>
      <c r="M141" s="151">
        <v>0.62575235584991129</v>
      </c>
      <c r="N141" s="151">
        <v>0.70996701657300709</v>
      </c>
      <c r="O141" s="151">
        <v>0.7330975290508005</v>
      </c>
      <c r="P141" s="151">
        <v>0.57723857789087007</v>
      </c>
      <c r="Q141" s="151">
        <v>0.46618164253025141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8.008059865601308E-17</v>
      </c>
      <c r="Q144" s="87">
        <v>0</v>
      </c>
    </row>
    <row r="145" spans="1:17" x14ac:dyDescent="0.25">
      <c r="A145" s="150" t="s">
        <v>125</v>
      </c>
      <c r="B145" s="87">
        <v>0.10173009376138692</v>
      </c>
      <c r="C145" s="87">
        <v>0.11210770801630802</v>
      </c>
      <c r="D145" s="87">
        <v>0.23342685045559664</v>
      </c>
      <c r="E145" s="87">
        <v>0.20153687409133855</v>
      </c>
      <c r="F145" s="87">
        <v>0.21270793637307733</v>
      </c>
      <c r="G145" s="87">
        <v>0.19092047989183647</v>
      </c>
      <c r="H145" s="87">
        <v>3.2815005847066321E-2</v>
      </c>
      <c r="I145" s="87">
        <v>2.1243988761586275E-2</v>
      </c>
      <c r="J145" s="87">
        <v>1.0543865913107877E-2</v>
      </c>
      <c r="K145" s="87">
        <v>7.5217523550159403E-4</v>
      </c>
      <c r="L145" s="87">
        <v>1.1736202152323969E-2</v>
      </c>
      <c r="M145" s="87">
        <v>9.2616241276464867E-3</v>
      </c>
      <c r="N145" s="87">
        <v>1.1011982812087805E-2</v>
      </c>
      <c r="O145" s="87">
        <v>1.1885001079763313E-2</v>
      </c>
      <c r="P145" s="87">
        <v>1.5689146521191803E-2</v>
      </c>
      <c r="Q145" s="87">
        <v>7.9371559741447592E-3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1.249790275202417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0.39642629763019394</v>
      </c>
      <c r="C148" s="87">
        <v>0.49608801527093499</v>
      </c>
      <c r="D148" s="87">
        <v>0.42703611348259973</v>
      </c>
      <c r="E148" s="87">
        <v>0.4006306313870287</v>
      </c>
      <c r="F148" s="87">
        <v>0.37532675017242512</v>
      </c>
      <c r="G148" s="87">
        <v>0.40088351850272097</v>
      </c>
      <c r="H148" s="87">
        <v>0.48147918544729207</v>
      </c>
      <c r="I148" s="87">
        <v>0.58488566568689615</v>
      </c>
      <c r="J148" s="87">
        <v>0.6055069535084513</v>
      </c>
      <c r="K148" s="87">
        <v>3.646350206565984E-2</v>
      </c>
      <c r="L148" s="87">
        <v>0.65543765881902927</v>
      </c>
      <c r="M148" s="87">
        <v>0.61649073172226476</v>
      </c>
      <c r="N148" s="87">
        <v>0.69895503376091928</v>
      </c>
      <c r="O148" s="87">
        <v>0.72121252797103719</v>
      </c>
      <c r="P148" s="87">
        <v>0.56154943136967816</v>
      </c>
      <c r="Q148" s="87">
        <v>0.45824448655610667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1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1</v>
      </c>
      <c r="K157" s="77">
        <f t="shared" si="0"/>
        <v>0.99999999999999989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3.961902684588953E-3</v>
      </c>
      <c r="C162" s="238">
        <f t="shared" si="5"/>
        <v>5.6234016522101549E-3</v>
      </c>
      <c r="D162" s="238">
        <f t="shared" si="5"/>
        <v>5.7489278187961932E-3</v>
      </c>
      <c r="E162" s="238">
        <f t="shared" si="5"/>
        <v>5.597793555069743E-3</v>
      </c>
      <c r="F162" s="238">
        <f t="shared" si="5"/>
        <v>5.2506988444363531E-3</v>
      </c>
      <c r="G162" s="238">
        <f t="shared" si="5"/>
        <v>5.0898234105657709E-3</v>
      </c>
      <c r="H162" s="238">
        <f t="shared" si="5"/>
        <v>5.7695394531697402E-3</v>
      </c>
      <c r="I162" s="238">
        <f t="shared" si="5"/>
        <v>4.8773253208181846E-3</v>
      </c>
      <c r="J162" s="238">
        <f t="shared" si="5"/>
        <v>4.0997436029003688E-3</v>
      </c>
      <c r="K162" s="238">
        <f t="shared" si="5"/>
        <v>9.0152676046497786E-3</v>
      </c>
      <c r="L162" s="238">
        <f t="shared" si="5"/>
        <v>7.3661708003951607E-3</v>
      </c>
      <c r="M162" s="238">
        <f t="shared" si="5"/>
        <v>7.0152235950790044E-3</v>
      </c>
      <c r="N162" s="238">
        <f t="shared" si="5"/>
        <v>8.0551036404168629E-3</v>
      </c>
      <c r="O162" s="238">
        <f t="shared" si="5"/>
        <v>6.8227630241089656E-3</v>
      </c>
      <c r="P162" s="238">
        <f t="shared" si="5"/>
        <v>4.7468064230447478E-3</v>
      </c>
      <c r="Q162" s="238">
        <f t="shared" si="5"/>
        <v>4.0666677930705688E-3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0.15759726710040708</v>
      </c>
      <c r="C164" s="237">
        <f t="shared" si="7"/>
        <v>0.29378450626121089</v>
      </c>
      <c r="D164" s="237">
        <f t="shared" si="7"/>
        <v>0.25967955741143711</v>
      </c>
      <c r="E164" s="237">
        <f t="shared" si="7"/>
        <v>0.22714231349308561</v>
      </c>
      <c r="F164" s="237">
        <f t="shared" si="7"/>
        <v>0.20226046036217588</v>
      </c>
      <c r="G164" s="237">
        <f t="shared" si="7"/>
        <v>0.11248898190020225</v>
      </c>
      <c r="H164" s="237">
        <f t="shared" si="7"/>
        <v>0.12492398901011219</v>
      </c>
      <c r="I164" s="237">
        <f t="shared" si="7"/>
        <v>0.17041604069324365</v>
      </c>
      <c r="J164" s="237">
        <f t="shared" si="7"/>
        <v>0.14180370906895212</v>
      </c>
      <c r="K164" s="237">
        <f t="shared" si="7"/>
        <v>7.1687753048945068E-3</v>
      </c>
      <c r="L164" s="237">
        <f t="shared" si="7"/>
        <v>0.24270875600893838</v>
      </c>
      <c r="M164" s="237">
        <f t="shared" si="7"/>
        <v>0.25992300504638938</v>
      </c>
      <c r="N164" s="237">
        <f t="shared" si="7"/>
        <v>0.29744536931947246</v>
      </c>
      <c r="O164" s="237">
        <f t="shared" si="7"/>
        <v>0.28320819956168947</v>
      </c>
      <c r="P164" s="237">
        <f t="shared" si="7"/>
        <v>0.29591685715038346</v>
      </c>
      <c r="Q164" s="237">
        <f t="shared" si="7"/>
        <v>0.33045769333090219</v>
      </c>
    </row>
    <row r="165" spans="1:17" x14ac:dyDescent="0.25">
      <c r="A165" s="127" t="s">
        <v>181</v>
      </c>
      <c r="B165" s="237">
        <f t="shared" ref="B165:Q165" si="8">IF(B$35=0,0,B$35/B$5)</f>
        <v>8.5438734785619596E-3</v>
      </c>
      <c r="C165" s="237">
        <f t="shared" si="8"/>
        <v>3.836994721245867E-2</v>
      </c>
      <c r="D165" s="237">
        <f t="shared" si="8"/>
        <v>3.2543074058234908E-2</v>
      </c>
      <c r="E165" s="237">
        <f t="shared" si="8"/>
        <v>2.6798549108762958E-2</v>
      </c>
      <c r="F165" s="237">
        <f t="shared" si="8"/>
        <v>2.2394559389804697E-2</v>
      </c>
      <c r="G165" s="237">
        <f t="shared" si="8"/>
        <v>1.5196768196483515E-2</v>
      </c>
      <c r="H165" s="237">
        <f t="shared" si="8"/>
        <v>1.2924769997427792E-2</v>
      </c>
      <c r="I165" s="237">
        <f t="shared" si="8"/>
        <v>2.1617125997817351E-2</v>
      </c>
      <c r="J165" s="237">
        <f t="shared" si="8"/>
        <v>2.0035218848945897E-2</v>
      </c>
      <c r="K165" s="237">
        <f t="shared" si="8"/>
        <v>8.4011421015039403E-2</v>
      </c>
      <c r="L165" s="237">
        <f t="shared" si="8"/>
        <v>4.8888852458726588E-2</v>
      </c>
      <c r="M165" s="237">
        <f t="shared" si="8"/>
        <v>5.2953930535639321E-2</v>
      </c>
      <c r="N165" s="237">
        <f t="shared" si="8"/>
        <v>5.5335594839994055E-2</v>
      </c>
      <c r="O165" s="237">
        <f t="shared" si="8"/>
        <v>4.1833581638702391E-2</v>
      </c>
      <c r="P165" s="237">
        <f t="shared" si="8"/>
        <v>1.4742138353375334E-2</v>
      </c>
      <c r="Q165" s="237">
        <f t="shared" si="8"/>
        <v>7.7642771021045887E-3</v>
      </c>
    </row>
    <row r="166" spans="1:17" x14ac:dyDescent="0.25">
      <c r="A166" s="142" t="s">
        <v>190</v>
      </c>
      <c r="B166" s="235">
        <f t="shared" ref="B166:Q166" si="9">IF(B$36=0,0,B$36/B$5)</f>
        <v>8.5438734785619596E-3</v>
      </c>
      <c r="C166" s="235">
        <f t="shared" si="9"/>
        <v>3.836994721245867E-2</v>
      </c>
      <c r="D166" s="235">
        <f t="shared" si="9"/>
        <v>3.2543074058234908E-2</v>
      </c>
      <c r="E166" s="235">
        <f t="shared" si="9"/>
        <v>2.6798549108762958E-2</v>
      </c>
      <c r="F166" s="235">
        <f t="shared" si="9"/>
        <v>2.2394559389804697E-2</v>
      </c>
      <c r="G166" s="235">
        <f t="shared" si="9"/>
        <v>1.5196768196483515E-2</v>
      </c>
      <c r="H166" s="235">
        <f t="shared" si="9"/>
        <v>1.2924769997427792E-2</v>
      </c>
      <c r="I166" s="235">
        <f t="shared" si="9"/>
        <v>2.1617125997817351E-2</v>
      </c>
      <c r="J166" s="235">
        <f t="shared" si="9"/>
        <v>2.0035218848945897E-2</v>
      </c>
      <c r="K166" s="235">
        <f t="shared" si="9"/>
        <v>8.4011421015039403E-2</v>
      </c>
      <c r="L166" s="235">
        <f t="shared" si="9"/>
        <v>4.8888852458726588E-2</v>
      </c>
      <c r="M166" s="235">
        <f t="shared" si="9"/>
        <v>5.2953930535639321E-2</v>
      </c>
      <c r="N166" s="235">
        <f t="shared" si="9"/>
        <v>5.5335594839994055E-2</v>
      </c>
      <c r="O166" s="235">
        <f t="shared" si="9"/>
        <v>4.1833581638702391E-2</v>
      </c>
      <c r="P166" s="235">
        <f t="shared" si="9"/>
        <v>1.4742138353375334E-2</v>
      </c>
      <c r="Q166" s="235">
        <f t="shared" si="9"/>
        <v>7.7642771021045887E-3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9.3930206279490922E-3</v>
      </c>
      <c r="C168" s="236">
        <f t="shared" si="11"/>
        <v>2.5438553143307126E-2</v>
      </c>
      <c r="D168" s="236">
        <f t="shared" si="11"/>
        <v>2.3029905495884524E-2</v>
      </c>
      <c r="E168" s="236">
        <f t="shared" si="11"/>
        <v>1.9777581146665245E-2</v>
      </c>
      <c r="F168" s="236">
        <f t="shared" si="11"/>
        <v>1.6852661777992127E-2</v>
      </c>
      <c r="G168" s="236">
        <f t="shared" si="11"/>
        <v>1.0706092459369128E-2</v>
      </c>
      <c r="H168" s="236">
        <f t="shared" si="11"/>
        <v>1.0596175236085456E-2</v>
      </c>
      <c r="I168" s="236">
        <f t="shared" si="11"/>
        <v>1.6311537074887469E-2</v>
      </c>
      <c r="J168" s="236">
        <f t="shared" si="11"/>
        <v>1.4640951649061771E-2</v>
      </c>
      <c r="K168" s="236">
        <f t="shared" si="11"/>
        <v>3.6445071773007438E-2</v>
      </c>
      <c r="L168" s="236">
        <f t="shared" si="11"/>
        <v>3.2634417405308619E-2</v>
      </c>
      <c r="M168" s="236">
        <f t="shared" si="11"/>
        <v>3.485106456085587E-2</v>
      </c>
      <c r="N168" s="236">
        <f t="shared" si="11"/>
        <v>3.7576480216177231E-2</v>
      </c>
      <c r="O168" s="236">
        <f t="shared" si="11"/>
        <v>3.0429640842167618E-2</v>
      </c>
      <c r="P168" s="236">
        <f t="shared" si="11"/>
        <v>1.7319838181594303E-2</v>
      </c>
      <c r="Q168" s="236">
        <f t="shared" si="11"/>
        <v>1.4986249617869355E-2</v>
      </c>
    </row>
    <row r="169" spans="1:17" x14ac:dyDescent="0.25">
      <c r="A169" s="142" t="s">
        <v>188</v>
      </c>
      <c r="B169" s="235">
        <f t="shared" ref="B169:Q169" si="12">IF(B$44=0,0,B$44/B$5)</f>
        <v>4.0507403872573284E-3</v>
      </c>
      <c r="C169" s="235">
        <f t="shared" si="12"/>
        <v>1.547975632089315E-2</v>
      </c>
      <c r="D169" s="235">
        <f t="shared" si="12"/>
        <v>1.4227208634479866E-2</v>
      </c>
      <c r="E169" s="235">
        <f t="shared" si="12"/>
        <v>1.2077841706221636E-2</v>
      </c>
      <c r="F169" s="235">
        <f t="shared" si="12"/>
        <v>9.9963749860539682E-3</v>
      </c>
      <c r="G169" s="235">
        <f t="shared" si="12"/>
        <v>6.8929066322436236E-3</v>
      </c>
      <c r="H169" s="235">
        <f t="shared" si="12"/>
        <v>6.3614637442172299E-3</v>
      </c>
      <c r="I169" s="235">
        <f t="shared" si="12"/>
        <v>1.0534722136133438E-2</v>
      </c>
      <c r="J169" s="235">
        <f t="shared" si="12"/>
        <v>9.8340462568938924E-3</v>
      </c>
      <c r="K169" s="235">
        <f t="shared" si="12"/>
        <v>3.620206244063813E-2</v>
      </c>
      <c r="L169" s="235">
        <f t="shared" si="12"/>
        <v>2.4407001947378524E-2</v>
      </c>
      <c r="M169" s="235">
        <f t="shared" si="12"/>
        <v>2.6040115237249434E-2</v>
      </c>
      <c r="N169" s="235">
        <f t="shared" si="12"/>
        <v>2.7493586340940849E-2</v>
      </c>
      <c r="O169" s="235">
        <f t="shared" si="12"/>
        <v>2.0829362890923925E-2</v>
      </c>
      <c r="P169" s="235">
        <f t="shared" si="12"/>
        <v>7.2887582781915039E-3</v>
      </c>
      <c r="Q169" s="235">
        <f t="shared" si="12"/>
        <v>3.7842939117370975E-3</v>
      </c>
    </row>
    <row r="170" spans="1:17" x14ac:dyDescent="0.25">
      <c r="A170" s="142" t="s">
        <v>187</v>
      </c>
      <c r="B170" s="235">
        <f t="shared" ref="B170:Q170" si="13">IF(B$45=0,0,B$45/B$5)</f>
        <v>5.3422802406917639E-3</v>
      </c>
      <c r="C170" s="235">
        <f t="shared" si="13"/>
        <v>9.9587968224139761E-3</v>
      </c>
      <c r="D170" s="235">
        <f t="shared" si="13"/>
        <v>8.8026968614046582E-3</v>
      </c>
      <c r="E170" s="235">
        <f t="shared" si="13"/>
        <v>7.6997394404436101E-3</v>
      </c>
      <c r="F170" s="235">
        <f t="shared" si="13"/>
        <v>6.8562867919381596E-3</v>
      </c>
      <c r="G170" s="235">
        <f t="shared" si="13"/>
        <v>3.8131858271255041E-3</v>
      </c>
      <c r="H170" s="235">
        <f t="shared" si="13"/>
        <v>4.2347114918682262E-3</v>
      </c>
      <c r="I170" s="235">
        <f t="shared" si="13"/>
        <v>5.776814938754031E-3</v>
      </c>
      <c r="J170" s="235">
        <f t="shared" si="13"/>
        <v>4.8069053921678791E-3</v>
      </c>
      <c r="K170" s="235">
        <f t="shared" si="13"/>
        <v>2.4300933236930491E-4</v>
      </c>
      <c r="L170" s="235">
        <f t="shared" si="13"/>
        <v>8.2274154579300932E-3</v>
      </c>
      <c r="M170" s="235">
        <f t="shared" si="13"/>
        <v>8.8109493236064353E-3</v>
      </c>
      <c r="N170" s="235">
        <f t="shared" si="13"/>
        <v>1.0082893875236377E-2</v>
      </c>
      <c r="O170" s="235">
        <f t="shared" si="13"/>
        <v>9.600277951243694E-3</v>
      </c>
      <c r="P170" s="235">
        <f t="shared" si="13"/>
        <v>1.0031079903402801E-2</v>
      </c>
      <c r="Q170" s="235">
        <f t="shared" si="13"/>
        <v>1.1201955706132256E-2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0.82050393610849293</v>
      </c>
      <c r="C173" s="209">
        <f t="shared" si="16"/>
        <v>0.63678359173081311</v>
      </c>
      <c r="D173" s="209">
        <f t="shared" si="16"/>
        <v>0.67899853521564724</v>
      </c>
      <c r="E173" s="209">
        <f t="shared" si="16"/>
        <v>0.72068376269641654</v>
      </c>
      <c r="F173" s="209">
        <f t="shared" si="16"/>
        <v>0.75324161962559089</v>
      </c>
      <c r="G173" s="209">
        <f t="shared" si="16"/>
        <v>0.85651833403337929</v>
      </c>
      <c r="H173" s="209">
        <f t="shared" si="16"/>
        <v>0.8457855263032048</v>
      </c>
      <c r="I173" s="209">
        <f t="shared" si="16"/>
        <v>0.78677797091323343</v>
      </c>
      <c r="J173" s="209">
        <f t="shared" si="16"/>
        <v>0.8194203768301398</v>
      </c>
      <c r="K173" s="209">
        <f t="shared" si="16"/>
        <v>0.86335946430240873</v>
      </c>
      <c r="L173" s="209">
        <f t="shared" si="16"/>
        <v>0.66840180332663124</v>
      </c>
      <c r="M173" s="209">
        <f t="shared" si="16"/>
        <v>0.64525677626203648</v>
      </c>
      <c r="N173" s="209">
        <f t="shared" si="16"/>
        <v>0.60158745198393937</v>
      </c>
      <c r="O173" s="209">
        <f t="shared" si="16"/>
        <v>0.63770581493333156</v>
      </c>
      <c r="P173" s="209">
        <f t="shared" si="16"/>
        <v>0.66727435989160222</v>
      </c>
      <c r="Q173" s="209">
        <f t="shared" si="16"/>
        <v>0.64272511215605321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0.99999999999999989</v>
      </c>
      <c r="D175" s="77">
        <f t="shared" si="17"/>
        <v>0.99999999999999978</v>
      </c>
      <c r="E175" s="77">
        <f t="shared" si="17"/>
        <v>0.99999999999999978</v>
      </c>
      <c r="F175" s="77">
        <f t="shared" si="17"/>
        <v>1</v>
      </c>
      <c r="G175" s="77">
        <f t="shared" si="17"/>
        <v>1</v>
      </c>
      <c r="H175" s="77">
        <f t="shared" si="17"/>
        <v>1.0000000000000002</v>
      </c>
      <c r="I175" s="77">
        <f t="shared" si="17"/>
        <v>1</v>
      </c>
      <c r="J175" s="77">
        <f t="shared" si="17"/>
        <v>0.99999999999999989</v>
      </c>
      <c r="K175" s="77">
        <f t="shared" si="17"/>
        <v>1</v>
      </c>
      <c r="L175" s="77">
        <f t="shared" si="17"/>
        <v>0.99999999999999989</v>
      </c>
      <c r="M175" s="77">
        <f t="shared" si="17"/>
        <v>1</v>
      </c>
      <c r="N175" s="77">
        <f t="shared" si="17"/>
        <v>1</v>
      </c>
      <c r="O175" s="77">
        <f t="shared" si="17"/>
        <v>1.0000000000000002</v>
      </c>
      <c r="P175" s="77">
        <f t="shared" si="17"/>
        <v>1</v>
      </c>
      <c r="Q175" s="77">
        <f t="shared" si="17"/>
        <v>0.99999999999999978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6.8059457480707422E-2</v>
      </c>
      <c r="C180" s="238">
        <f t="shared" si="22"/>
        <v>2.8009865514057382E-2</v>
      </c>
      <c r="D180" s="238">
        <f t="shared" si="22"/>
        <v>3.3168672369910085E-2</v>
      </c>
      <c r="E180" s="238">
        <f t="shared" si="22"/>
        <v>3.958216542344651E-2</v>
      </c>
      <c r="F180" s="238">
        <f t="shared" si="22"/>
        <v>4.3835708004848511E-2</v>
      </c>
      <c r="G180" s="238">
        <f t="shared" si="22"/>
        <v>6.2604676139613596E-2</v>
      </c>
      <c r="H180" s="238">
        <f t="shared" si="22"/>
        <v>8.1251879987257414E-2</v>
      </c>
      <c r="I180" s="238">
        <f t="shared" si="22"/>
        <v>4.1801291716289608E-2</v>
      </c>
      <c r="J180" s="238">
        <f t="shared" si="22"/>
        <v>4.0032565201425736E-2</v>
      </c>
      <c r="K180" s="238">
        <f t="shared" si="22"/>
        <v>2.5353112201505473E-2</v>
      </c>
      <c r="L180" s="238">
        <f t="shared" si="22"/>
        <v>3.0268598078325118E-2</v>
      </c>
      <c r="M180" s="238">
        <f t="shared" si="22"/>
        <v>2.67710031235656E-2</v>
      </c>
      <c r="N180" s="238">
        <f t="shared" si="22"/>
        <v>2.9907708946696185E-2</v>
      </c>
      <c r="O180" s="238">
        <f t="shared" si="22"/>
        <v>3.3120607022182155E-2</v>
      </c>
      <c r="P180" s="238">
        <f t="shared" si="22"/>
        <v>4.7210540152990491E-2</v>
      </c>
      <c r="Q180" s="238">
        <f t="shared" si="22"/>
        <v>5.6082881540475159E-2</v>
      </c>
    </row>
    <row r="181" spans="1:17" x14ac:dyDescent="0.25">
      <c r="A181" s="127" t="s">
        <v>183</v>
      </c>
      <c r="B181" s="237">
        <f t="shared" ref="B181:Q181" si="23">IF(B$70=0,0,B$70/B$60)</f>
        <v>0.17968994732463536</v>
      </c>
      <c r="C181" s="237">
        <f t="shared" si="23"/>
        <v>0.10979968427824538</v>
      </c>
      <c r="D181" s="237">
        <f t="shared" si="23"/>
        <v>0.11116048108799889</v>
      </c>
      <c r="E181" s="237">
        <f t="shared" si="23"/>
        <v>0.10258374544227727</v>
      </c>
      <c r="F181" s="237">
        <f t="shared" si="23"/>
        <v>0.10626750574416652</v>
      </c>
      <c r="G181" s="237">
        <f t="shared" si="23"/>
        <v>9.5509731802328912E-2</v>
      </c>
      <c r="H181" s="237">
        <f t="shared" si="23"/>
        <v>9.2698258375073769E-2</v>
      </c>
      <c r="I181" s="237">
        <f t="shared" si="23"/>
        <v>0.10729510378556527</v>
      </c>
      <c r="J181" s="237">
        <f t="shared" si="23"/>
        <v>8.4845488412426479E-2</v>
      </c>
      <c r="K181" s="237">
        <f t="shared" si="23"/>
        <v>9.4469008315365716E-3</v>
      </c>
      <c r="L181" s="237">
        <f t="shared" si="23"/>
        <v>7.7594505153487203E-2</v>
      </c>
      <c r="M181" s="237">
        <f t="shared" si="23"/>
        <v>7.7598512852735807E-2</v>
      </c>
      <c r="N181" s="237">
        <f t="shared" si="23"/>
        <v>6.7853890419065047E-2</v>
      </c>
      <c r="O181" s="237">
        <f t="shared" si="23"/>
        <v>7.1303852331256648E-2</v>
      </c>
      <c r="P181" s="237">
        <f t="shared" si="23"/>
        <v>0.18983167777728571</v>
      </c>
      <c r="Q181" s="237">
        <f t="shared" si="23"/>
        <v>0.27352380733896986</v>
      </c>
    </row>
    <row r="182" spans="1:17" x14ac:dyDescent="0.25">
      <c r="A182" s="142" t="s">
        <v>192</v>
      </c>
      <c r="B182" s="235">
        <f t="shared" ref="B182:Q182" si="24">IF(B$71=0,0,B$71/B$60)</f>
        <v>0.17968994732463536</v>
      </c>
      <c r="C182" s="235">
        <f t="shared" si="24"/>
        <v>0.10979968427824538</v>
      </c>
      <c r="D182" s="235">
        <f t="shared" si="24"/>
        <v>0.11116048108799889</v>
      </c>
      <c r="E182" s="235">
        <f t="shared" si="24"/>
        <v>0.10258374544227727</v>
      </c>
      <c r="F182" s="235">
        <f t="shared" si="24"/>
        <v>0.10626750574416652</v>
      </c>
      <c r="G182" s="235">
        <f t="shared" si="24"/>
        <v>9.5509731802328912E-2</v>
      </c>
      <c r="H182" s="235">
        <f t="shared" si="24"/>
        <v>9.2698258375073769E-2</v>
      </c>
      <c r="I182" s="235">
        <f t="shared" si="24"/>
        <v>0.10729510378556527</v>
      </c>
      <c r="J182" s="235">
        <f t="shared" si="24"/>
        <v>8.4845488412426479E-2</v>
      </c>
      <c r="K182" s="235">
        <f t="shared" si="24"/>
        <v>9.4469008315365716E-3</v>
      </c>
      <c r="L182" s="235">
        <f t="shared" si="24"/>
        <v>7.7594505153487203E-2</v>
      </c>
      <c r="M182" s="235">
        <f t="shared" si="24"/>
        <v>7.7598512852735807E-2</v>
      </c>
      <c r="N182" s="235">
        <f t="shared" si="24"/>
        <v>6.7853890419065047E-2</v>
      </c>
      <c r="O182" s="235">
        <f t="shared" si="24"/>
        <v>7.1303852331256648E-2</v>
      </c>
      <c r="P182" s="235">
        <f t="shared" si="24"/>
        <v>0.18983167777728571</v>
      </c>
      <c r="Q182" s="235">
        <f t="shared" si="24"/>
        <v>0.27352380733896986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0.53616238427904483</v>
      </c>
      <c r="C184" s="237">
        <f t="shared" si="26"/>
        <v>0.69816805788957914</v>
      </c>
      <c r="D184" s="237">
        <f t="shared" si="26"/>
        <v>0.68589345925049261</v>
      </c>
      <c r="E184" s="237">
        <f t="shared" si="26"/>
        <v>0.69223062273189462</v>
      </c>
      <c r="F184" s="237">
        <f t="shared" si="26"/>
        <v>0.68298362589283168</v>
      </c>
      <c r="G184" s="237">
        <f t="shared" si="26"/>
        <v>0.68282930512642648</v>
      </c>
      <c r="H184" s="237">
        <f t="shared" si="26"/>
        <v>0.6649239075893153</v>
      </c>
      <c r="I184" s="237">
        <f t="shared" si="26"/>
        <v>0.67680379634002974</v>
      </c>
      <c r="J184" s="237">
        <f t="shared" si="26"/>
        <v>0.7146734816629926</v>
      </c>
      <c r="K184" s="237">
        <f t="shared" si="26"/>
        <v>0.86307361631561597</v>
      </c>
      <c r="L184" s="237">
        <f t="shared" si="26"/>
        <v>0.73386676423960573</v>
      </c>
      <c r="M184" s="237">
        <f t="shared" si="26"/>
        <v>0.73820703996198722</v>
      </c>
      <c r="N184" s="237">
        <f t="shared" si="26"/>
        <v>0.75053932099270793</v>
      </c>
      <c r="O184" s="237">
        <f t="shared" si="26"/>
        <v>0.74185649570931156</v>
      </c>
      <c r="P184" s="237">
        <f t="shared" si="26"/>
        <v>0.53561753310593929</v>
      </c>
      <c r="Q184" s="237">
        <f t="shared" si="26"/>
        <v>0.39115555678677832</v>
      </c>
    </row>
    <row r="185" spans="1:17" x14ac:dyDescent="0.25">
      <c r="A185" s="142" t="s">
        <v>190</v>
      </c>
      <c r="B185" s="235">
        <f t="shared" ref="B185:Q185" si="27">IF(B$84=0,0,B$84/B$60)</f>
        <v>0.53616238427904483</v>
      </c>
      <c r="C185" s="235">
        <f t="shared" si="27"/>
        <v>0.69816805788957914</v>
      </c>
      <c r="D185" s="235">
        <f t="shared" si="27"/>
        <v>0.68589345925049261</v>
      </c>
      <c r="E185" s="235">
        <f t="shared" si="27"/>
        <v>0.69223062273189462</v>
      </c>
      <c r="F185" s="235">
        <f t="shared" si="27"/>
        <v>0.68298362589283168</v>
      </c>
      <c r="G185" s="235">
        <f t="shared" si="27"/>
        <v>0.68282930512642648</v>
      </c>
      <c r="H185" s="235">
        <f t="shared" si="27"/>
        <v>0.6649239075893153</v>
      </c>
      <c r="I185" s="235">
        <f t="shared" si="27"/>
        <v>0.67680379634002974</v>
      </c>
      <c r="J185" s="235">
        <f t="shared" si="27"/>
        <v>0.7146734816629926</v>
      </c>
      <c r="K185" s="235">
        <f t="shared" si="27"/>
        <v>0.86307361631561597</v>
      </c>
      <c r="L185" s="235">
        <f t="shared" si="27"/>
        <v>0.73386676423960573</v>
      </c>
      <c r="M185" s="235">
        <f t="shared" si="27"/>
        <v>0.73820703996198722</v>
      </c>
      <c r="N185" s="235">
        <f t="shared" si="27"/>
        <v>0.75053932099270793</v>
      </c>
      <c r="O185" s="235">
        <f t="shared" si="27"/>
        <v>0.74185649570931156</v>
      </c>
      <c r="P185" s="235">
        <f t="shared" si="27"/>
        <v>0.53561753310593929</v>
      </c>
      <c r="Q185" s="235">
        <f t="shared" si="27"/>
        <v>0.39115555678677832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0.21608821091561237</v>
      </c>
      <c r="C187" s="236">
        <f t="shared" si="29"/>
        <v>0.16402239231811797</v>
      </c>
      <c r="D187" s="236">
        <f t="shared" si="29"/>
        <v>0.16977738729159816</v>
      </c>
      <c r="E187" s="236">
        <f t="shared" si="29"/>
        <v>0.16560346640238141</v>
      </c>
      <c r="F187" s="236">
        <f t="shared" si="29"/>
        <v>0.16691316035815335</v>
      </c>
      <c r="G187" s="236">
        <f t="shared" si="29"/>
        <v>0.1590562869316311</v>
      </c>
      <c r="H187" s="236">
        <f t="shared" si="29"/>
        <v>0.16112595404835367</v>
      </c>
      <c r="I187" s="236">
        <f t="shared" si="29"/>
        <v>0.17409980815811546</v>
      </c>
      <c r="J187" s="236">
        <f t="shared" si="29"/>
        <v>0.1604484647231551</v>
      </c>
      <c r="K187" s="236">
        <f t="shared" si="29"/>
        <v>0.102126370651342</v>
      </c>
      <c r="L187" s="236">
        <f t="shared" si="29"/>
        <v>0.15827013252858188</v>
      </c>
      <c r="M187" s="236">
        <f t="shared" si="29"/>
        <v>0.15742344406171144</v>
      </c>
      <c r="N187" s="236">
        <f t="shared" si="29"/>
        <v>0.15169907964153082</v>
      </c>
      <c r="O187" s="236">
        <f t="shared" si="29"/>
        <v>0.15371904493724975</v>
      </c>
      <c r="P187" s="236">
        <f t="shared" si="29"/>
        <v>0.22734024896378455</v>
      </c>
      <c r="Q187" s="236">
        <f t="shared" si="29"/>
        <v>0.27923775433377657</v>
      </c>
    </row>
    <row r="188" spans="1:17" x14ac:dyDescent="0.25">
      <c r="A188" s="142" t="s">
        <v>188</v>
      </c>
      <c r="B188" s="235">
        <f t="shared" ref="B188:Q188" si="30">IF(B$92=0,0,B$92/B$60)</f>
        <v>6.4350033174809182E-2</v>
      </c>
      <c r="C188" s="235">
        <f t="shared" si="30"/>
        <v>7.1302658927599655E-2</v>
      </c>
      <c r="D188" s="235">
        <f t="shared" si="30"/>
        <v>7.5908536595065773E-2</v>
      </c>
      <c r="E188" s="235">
        <f t="shared" si="30"/>
        <v>7.8977192473347252E-2</v>
      </c>
      <c r="F188" s="235">
        <f t="shared" si="30"/>
        <v>7.7176155507523825E-2</v>
      </c>
      <c r="G188" s="235">
        <f t="shared" si="30"/>
        <v>7.8403624520775567E-2</v>
      </c>
      <c r="H188" s="235">
        <f t="shared" si="30"/>
        <v>8.2847424753846918E-2</v>
      </c>
      <c r="I188" s="235">
        <f t="shared" si="30"/>
        <v>8.3495053850304785E-2</v>
      </c>
      <c r="J188" s="235">
        <f t="shared" si="30"/>
        <v>8.8801163397106059E-2</v>
      </c>
      <c r="K188" s="235">
        <f t="shared" si="30"/>
        <v>9.414898772693335E-2</v>
      </c>
      <c r="L188" s="235">
        <f t="shared" si="30"/>
        <v>9.2745883732303802E-2</v>
      </c>
      <c r="M188" s="235">
        <f t="shared" si="30"/>
        <v>9.1895810986067847E-2</v>
      </c>
      <c r="N188" s="235">
        <f t="shared" si="30"/>
        <v>9.4400238843209222E-2</v>
      </c>
      <c r="O188" s="235">
        <f t="shared" si="30"/>
        <v>9.3506902968633065E-2</v>
      </c>
      <c r="P188" s="235">
        <f t="shared" si="30"/>
        <v>6.7037943285187696E-2</v>
      </c>
      <c r="Q188" s="235">
        <f t="shared" si="30"/>
        <v>4.8262094803090967E-2</v>
      </c>
    </row>
    <row r="189" spans="1:17" x14ac:dyDescent="0.25">
      <c r="A189" s="142" t="s">
        <v>187</v>
      </c>
      <c r="B189" s="235">
        <f t="shared" ref="B189:Q189" si="31">IF(B$93=0,0,B$93/B$60)</f>
        <v>0.1517381777408032</v>
      </c>
      <c r="C189" s="235">
        <f t="shared" si="31"/>
        <v>9.2719733390518311E-2</v>
      </c>
      <c r="D189" s="235">
        <f t="shared" si="31"/>
        <v>9.3868850696532405E-2</v>
      </c>
      <c r="E189" s="235">
        <f t="shared" si="31"/>
        <v>8.6626273929034159E-2</v>
      </c>
      <c r="F189" s="235">
        <f t="shared" si="31"/>
        <v>8.973700485062952E-2</v>
      </c>
      <c r="G189" s="235">
        <f t="shared" si="31"/>
        <v>8.0652662410855516E-2</v>
      </c>
      <c r="H189" s="235">
        <f t="shared" si="31"/>
        <v>7.8278529294506752E-2</v>
      </c>
      <c r="I189" s="235">
        <f t="shared" si="31"/>
        <v>9.0604754307810662E-2</v>
      </c>
      <c r="J189" s="235">
        <f t="shared" si="31"/>
        <v>7.1647301326049018E-2</v>
      </c>
      <c r="K189" s="235">
        <f t="shared" si="31"/>
        <v>7.9773829244086606E-3</v>
      </c>
      <c r="L189" s="235">
        <f t="shared" si="31"/>
        <v>6.5524248796278092E-2</v>
      </c>
      <c r="M189" s="235">
        <f t="shared" si="31"/>
        <v>6.552763307564359E-2</v>
      </c>
      <c r="N189" s="235">
        <f t="shared" si="31"/>
        <v>5.72988407983216E-2</v>
      </c>
      <c r="O189" s="235">
        <f t="shared" si="31"/>
        <v>6.0212141968616698E-2</v>
      </c>
      <c r="P189" s="235">
        <f t="shared" si="31"/>
        <v>0.16030230567859682</v>
      </c>
      <c r="Q189" s="235">
        <f t="shared" si="31"/>
        <v>0.23097565953068561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0.99999999999999989</v>
      </c>
      <c r="C194" s="77">
        <f t="shared" si="35"/>
        <v>0.99999999999999989</v>
      </c>
      <c r="D194" s="77">
        <f t="shared" si="35"/>
        <v>1</v>
      </c>
      <c r="E194" s="77">
        <f t="shared" si="35"/>
        <v>1.0000000000000002</v>
      </c>
      <c r="F194" s="77">
        <f t="shared" si="35"/>
        <v>1</v>
      </c>
      <c r="G194" s="77">
        <f t="shared" si="35"/>
        <v>1</v>
      </c>
      <c r="H194" s="77">
        <f t="shared" si="35"/>
        <v>1.0000000000000002</v>
      </c>
      <c r="I194" s="77">
        <f t="shared" si="35"/>
        <v>1</v>
      </c>
      <c r="J194" s="77">
        <f t="shared" si="35"/>
        <v>0.99999999999999989</v>
      </c>
      <c r="K194" s="77">
        <f t="shared" si="35"/>
        <v>0.99999999999999989</v>
      </c>
      <c r="L194" s="77">
        <f t="shared" si="35"/>
        <v>1.0000000000000002</v>
      </c>
      <c r="M194" s="77">
        <f t="shared" si="35"/>
        <v>1</v>
      </c>
      <c r="N194" s="77">
        <f t="shared" si="35"/>
        <v>1</v>
      </c>
      <c r="O194" s="77">
        <f t="shared" si="35"/>
        <v>1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7.2184552402735691E-2</v>
      </c>
      <c r="C199" s="238">
        <f t="shared" si="40"/>
        <v>4.3633193398652889E-2</v>
      </c>
      <c r="D199" s="238">
        <f t="shared" si="40"/>
        <v>4.7110434258152936E-2</v>
      </c>
      <c r="E199" s="238">
        <f t="shared" si="40"/>
        <v>5.1313102627260382E-2</v>
      </c>
      <c r="F199" s="238">
        <f t="shared" si="40"/>
        <v>5.4197415845316982E-2</v>
      </c>
      <c r="G199" s="238">
        <f t="shared" si="40"/>
        <v>6.3433437795844011E-2</v>
      </c>
      <c r="H199" s="238">
        <f t="shared" si="40"/>
        <v>6.8586224847716967E-2</v>
      </c>
      <c r="I199" s="238">
        <f t="shared" si="40"/>
        <v>5.1711579725601177E-2</v>
      </c>
      <c r="J199" s="238">
        <f t="shared" si="40"/>
        <v>4.3246798811639529E-2</v>
      </c>
      <c r="K199" s="238">
        <f t="shared" si="40"/>
        <v>3.118042590372512E-2</v>
      </c>
      <c r="L199" s="238">
        <f t="shared" si="40"/>
        <v>4.005507006466253E-2</v>
      </c>
      <c r="M199" s="238">
        <f t="shared" si="40"/>
        <v>3.620989554435413E-2</v>
      </c>
      <c r="N199" s="238">
        <f t="shared" si="40"/>
        <v>3.8897539670232233E-2</v>
      </c>
      <c r="O199" s="238">
        <f t="shared" si="40"/>
        <v>4.0600095379424404E-2</v>
      </c>
      <c r="P199" s="238">
        <f t="shared" si="40"/>
        <v>5.3718821958957927E-2</v>
      </c>
      <c r="Q199" s="238">
        <f t="shared" si="40"/>
        <v>5.4297289281920472E-2</v>
      </c>
    </row>
    <row r="200" spans="1:17" x14ac:dyDescent="0.25">
      <c r="A200" s="127" t="s">
        <v>183</v>
      </c>
      <c r="B200" s="237">
        <f t="shared" ref="B200:Q200" si="41">IF(B$118=0,0,B$118/B$108)</f>
        <v>0.3763066328378234</v>
      </c>
      <c r="C200" s="237">
        <f t="shared" si="41"/>
        <v>0.22631477992840285</v>
      </c>
      <c r="D200" s="237">
        <f t="shared" si="41"/>
        <v>0.25533024971964063</v>
      </c>
      <c r="E200" s="237">
        <f t="shared" si="41"/>
        <v>0.27672967594684705</v>
      </c>
      <c r="F200" s="237">
        <f t="shared" si="41"/>
        <v>0.29438955281543105</v>
      </c>
      <c r="G200" s="237">
        <f t="shared" si="41"/>
        <v>0.34100516563295868</v>
      </c>
      <c r="H200" s="237">
        <f t="shared" si="41"/>
        <v>0.37888028929368767</v>
      </c>
      <c r="I200" s="237">
        <f t="shared" si="41"/>
        <v>0.29064741284072626</v>
      </c>
      <c r="J200" s="237">
        <f t="shared" si="41"/>
        <v>0.31879990814240428</v>
      </c>
      <c r="K200" s="237">
        <f t="shared" si="41"/>
        <v>0.23636504551343032</v>
      </c>
      <c r="L200" s="237">
        <f t="shared" si="41"/>
        <v>0.24708029143847174</v>
      </c>
      <c r="M200" s="237">
        <f t="shared" si="41"/>
        <v>0.24126201335126535</v>
      </c>
      <c r="N200" s="237">
        <f t="shared" si="41"/>
        <v>0.24651866978002843</v>
      </c>
      <c r="O200" s="237">
        <f t="shared" si="41"/>
        <v>0.26942122794385026</v>
      </c>
      <c r="P200" s="237">
        <f t="shared" si="41"/>
        <v>0.37045079705318162</v>
      </c>
      <c r="Q200" s="237">
        <f t="shared" si="41"/>
        <v>0.45416880254240549</v>
      </c>
    </row>
    <row r="201" spans="1:17" x14ac:dyDescent="0.25">
      <c r="A201" s="142" t="s">
        <v>192</v>
      </c>
      <c r="B201" s="235">
        <f t="shared" ref="B201:Q201" si="42">IF(B$119=0,0,B$119/B$108)</f>
        <v>0.3763066328378234</v>
      </c>
      <c r="C201" s="235">
        <f t="shared" si="42"/>
        <v>0.22631477992840285</v>
      </c>
      <c r="D201" s="235">
        <f t="shared" si="42"/>
        <v>0.25533024971964063</v>
      </c>
      <c r="E201" s="235">
        <f t="shared" si="42"/>
        <v>0.27672967594684705</v>
      </c>
      <c r="F201" s="235">
        <f t="shared" si="42"/>
        <v>0.29438955281543105</v>
      </c>
      <c r="G201" s="235">
        <f t="shared" si="42"/>
        <v>0.34100516563295868</v>
      </c>
      <c r="H201" s="235">
        <f t="shared" si="42"/>
        <v>0.37888028929368767</v>
      </c>
      <c r="I201" s="235">
        <f t="shared" si="42"/>
        <v>0.29064741284072626</v>
      </c>
      <c r="J201" s="235">
        <f t="shared" si="42"/>
        <v>0.31879990814240428</v>
      </c>
      <c r="K201" s="235">
        <f t="shared" si="42"/>
        <v>0.23636504551343032</v>
      </c>
      <c r="L201" s="235">
        <f t="shared" si="42"/>
        <v>0.24708029143847174</v>
      </c>
      <c r="M201" s="235">
        <f t="shared" si="42"/>
        <v>0.24126201335126535</v>
      </c>
      <c r="N201" s="235">
        <f t="shared" si="42"/>
        <v>0.24651866978002843</v>
      </c>
      <c r="O201" s="235">
        <f t="shared" si="42"/>
        <v>0.26942122794385026</v>
      </c>
      <c r="P201" s="235">
        <f t="shared" si="42"/>
        <v>0.37045079705318162</v>
      </c>
      <c r="Q201" s="235">
        <f t="shared" si="42"/>
        <v>0.45416880254240549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0.22690984234854364</v>
      </c>
      <c r="C203" s="237">
        <f t="shared" si="44"/>
        <v>0.4339774444959143</v>
      </c>
      <c r="D203" s="237">
        <f t="shared" si="44"/>
        <v>0.38872895221480858</v>
      </c>
      <c r="E203" s="237">
        <f t="shared" si="44"/>
        <v>0.35808055694586788</v>
      </c>
      <c r="F203" s="237">
        <f t="shared" si="44"/>
        <v>0.33694735651514041</v>
      </c>
      <c r="G203" s="237">
        <f t="shared" si="44"/>
        <v>0.27607357197555338</v>
      </c>
      <c r="H203" s="237">
        <f t="shared" si="44"/>
        <v>0.22396318566775486</v>
      </c>
      <c r="I203" s="237">
        <f t="shared" si="44"/>
        <v>0.33408893824139568</v>
      </c>
      <c r="J203" s="237">
        <f t="shared" si="44"/>
        <v>0.308070008987192</v>
      </c>
      <c r="K203" s="237">
        <f t="shared" si="44"/>
        <v>0.42354524715839675</v>
      </c>
      <c r="L203" s="237">
        <f t="shared" si="44"/>
        <v>0.38751062613797244</v>
      </c>
      <c r="M203" s="237">
        <f t="shared" si="44"/>
        <v>0.39842081282492053</v>
      </c>
      <c r="N203" s="237">
        <f t="shared" si="44"/>
        <v>0.38950554454147568</v>
      </c>
      <c r="O203" s="237">
        <f t="shared" si="44"/>
        <v>0.36286900771852226</v>
      </c>
      <c r="P203" s="237">
        <f t="shared" si="44"/>
        <v>0.24318876263187106</v>
      </c>
      <c r="Q203" s="237">
        <f t="shared" si="44"/>
        <v>0.15111185628004306</v>
      </c>
    </row>
    <row r="204" spans="1:17" x14ac:dyDescent="0.25">
      <c r="A204" s="142" t="s">
        <v>190</v>
      </c>
      <c r="B204" s="235">
        <f t="shared" ref="B204:Q204" si="45">IF(B$132=0,0,B$132/B$108)</f>
        <v>0.22690984234854364</v>
      </c>
      <c r="C204" s="235">
        <f t="shared" si="45"/>
        <v>0.4339774444959143</v>
      </c>
      <c r="D204" s="235">
        <f t="shared" si="45"/>
        <v>0.38872895221480858</v>
      </c>
      <c r="E204" s="235">
        <f t="shared" si="45"/>
        <v>0.35808055694586788</v>
      </c>
      <c r="F204" s="235">
        <f t="shared" si="45"/>
        <v>0.33694735651514041</v>
      </c>
      <c r="G204" s="235">
        <f t="shared" si="45"/>
        <v>0.27607357197555338</v>
      </c>
      <c r="H204" s="235">
        <f t="shared" si="45"/>
        <v>0.22396318566775486</v>
      </c>
      <c r="I204" s="235">
        <f t="shared" si="45"/>
        <v>0.33408893824139568</v>
      </c>
      <c r="J204" s="235">
        <f t="shared" si="45"/>
        <v>0.308070008987192</v>
      </c>
      <c r="K204" s="235">
        <f t="shared" si="45"/>
        <v>0.42354524715839675</v>
      </c>
      <c r="L204" s="235">
        <f t="shared" si="45"/>
        <v>0.38751062613797244</v>
      </c>
      <c r="M204" s="235">
        <f t="shared" si="45"/>
        <v>0.39842081282492053</v>
      </c>
      <c r="N204" s="235">
        <f t="shared" si="45"/>
        <v>0.38950554454147568</v>
      </c>
      <c r="O204" s="235">
        <f t="shared" si="45"/>
        <v>0.36286900771852226</v>
      </c>
      <c r="P204" s="235">
        <f t="shared" si="45"/>
        <v>0.24318876263187106</v>
      </c>
      <c r="Q204" s="235">
        <f t="shared" si="45"/>
        <v>0.15111185628004306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0.32459897241089725</v>
      </c>
      <c r="C206" s="236">
        <f t="shared" si="47"/>
        <v>0.29607458217702998</v>
      </c>
      <c r="D206" s="236">
        <f t="shared" si="47"/>
        <v>0.30883036380739787</v>
      </c>
      <c r="E206" s="236">
        <f t="shared" si="47"/>
        <v>0.31387666448002477</v>
      </c>
      <c r="F206" s="236">
        <f t="shared" si="47"/>
        <v>0.31446567482411164</v>
      </c>
      <c r="G206" s="236">
        <f t="shared" si="47"/>
        <v>0.31948782459564384</v>
      </c>
      <c r="H206" s="236">
        <f t="shared" si="47"/>
        <v>0.3285703001908406</v>
      </c>
      <c r="I206" s="236">
        <f t="shared" si="47"/>
        <v>0.32355206919227697</v>
      </c>
      <c r="J206" s="236">
        <f t="shared" si="47"/>
        <v>0.32988328405876399</v>
      </c>
      <c r="K206" s="236">
        <f t="shared" si="47"/>
        <v>0.30890928142444768</v>
      </c>
      <c r="L206" s="236">
        <f t="shared" si="47"/>
        <v>0.32535401235889339</v>
      </c>
      <c r="M206" s="236">
        <f t="shared" si="47"/>
        <v>0.32410727827946006</v>
      </c>
      <c r="N206" s="236">
        <f t="shared" si="47"/>
        <v>0.32507824600826368</v>
      </c>
      <c r="O206" s="236">
        <f t="shared" si="47"/>
        <v>0.32710966895820315</v>
      </c>
      <c r="P206" s="236">
        <f t="shared" si="47"/>
        <v>0.33264161835598943</v>
      </c>
      <c r="Q206" s="236">
        <f t="shared" si="47"/>
        <v>0.34042205189563096</v>
      </c>
    </row>
    <row r="207" spans="1:17" x14ac:dyDescent="0.25">
      <c r="A207" s="142" t="s">
        <v>188</v>
      </c>
      <c r="B207" s="235">
        <f t="shared" ref="B207:Q207" si="48">IF(B$140=0,0,B$140/B$108)</f>
        <v>9.8297901176241528E-2</v>
      </c>
      <c r="C207" s="235">
        <f t="shared" si="48"/>
        <v>0.15997472991610756</v>
      </c>
      <c r="D207" s="235">
        <f t="shared" si="48"/>
        <v>0.15528135885252406</v>
      </c>
      <c r="E207" s="235">
        <f t="shared" si="48"/>
        <v>0.14745859834888711</v>
      </c>
      <c r="F207" s="235">
        <f t="shared" si="48"/>
        <v>0.13742741573199835</v>
      </c>
      <c r="G207" s="235">
        <f t="shared" si="48"/>
        <v>0.11441614223561589</v>
      </c>
      <c r="H207" s="235">
        <f t="shared" si="48"/>
        <v>0.10072149856259625</v>
      </c>
      <c r="I207" s="235">
        <f t="shared" si="48"/>
        <v>0.14876423624492607</v>
      </c>
      <c r="J207" s="235">
        <f t="shared" si="48"/>
        <v>0.13816526894413769</v>
      </c>
      <c r="K207" s="235">
        <f t="shared" si="48"/>
        <v>0.16676545951320904</v>
      </c>
      <c r="L207" s="235">
        <f t="shared" si="48"/>
        <v>0.17676631882866919</v>
      </c>
      <c r="M207" s="235">
        <f t="shared" si="48"/>
        <v>0.17901854663025965</v>
      </c>
      <c r="N207" s="235">
        <f t="shared" si="48"/>
        <v>0.17682829721024323</v>
      </c>
      <c r="O207" s="235">
        <f t="shared" si="48"/>
        <v>0.16508671433405223</v>
      </c>
      <c r="P207" s="235">
        <f t="shared" si="48"/>
        <v>0.10986209522970762</v>
      </c>
      <c r="Q207" s="235">
        <f t="shared" si="48"/>
        <v>6.7296686653924714E-2</v>
      </c>
    </row>
    <row r="208" spans="1:17" x14ac:dyDescent="0.25">
      <c r="A208" s="142" t="s">
        <v>187</v>
      </c>
      <c r="B208" s="235">
        <f t="shared" ref="B208:Q208" si="49">IF(B$141=0,0,B$141/B$108)</f>
        <v>0.2263010712346557</v>
      </c>
      <c r="C208" s="235">
        <f t="shared" si="49"/>
        <v>0.13609985226092239</v>
      </c>
      <c r="D208" s="235">
        <f t="shared" si="49"/>
        <v>0.15354900495487384</v>
      </c>
      <c r="E208" s="235">
        <f t="shared" si="49"/>
        <v>0.16641806613113769</v>
      </c>
      <c r="F208" s="235">
        <f t="shared" si="49"/>
        <v>0.17703825909211329</v>
      </c>
      <c r="G208" s="235">
        <f t="shared" si="49"/>
        <v>0.20507168236002798</v>
      </c>
      <c r="H208" s="235">
        <f t="shared" si="49"/>
        <v>0.22784880162824431</v>
      </c>
      <c r="I208" s="235">
        <f t="shared" si="49"/>
        <v>0.1747878329473509</v>
      </c>
      <c r="J208" s="235">
        <f t="shared" si="49"/>
        <v>0.19171801511462636</v>
      </c>
      <c r="K208" s="235">
        <f t="shared" si="49"/>
        <v>0.14214382191123864</v>
      </c>
      <c r="L208" s="235">
        <f t="shared" si="49"/>
        <v>0.14858769353022419</v>
      </c>
      <c r="M208" s="235">
        <f t="shared" si="49"/>
        <v>0.14508873164920044</v>
      </c>
      <c r="N208" s="235">
        <f t="shared" si="49"/>
        <v>0.14824994879802042</v>
      </c>
      <c r="O208" s="235">
        <f t="shared" si="49"/>
        <v>0.16202295462415092</v>
      </c>
      <c r="P208" s="235">
        <f t="shared" si="49"/>
        <v>0.2227795231262818</v>
      </c>
      <c r="Q208" s="235">
        <f t="shared" si="49"/>
        <v>0.27312536524170627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1.1976253082509765</v>
      </c>
      <c r="C214" s="230">
        <f>IF(C$5=0,0,(C$5-C$15-C$58)/(CHI_fec!C$5-CHI_fec!C$15))</f>
        <v>1.7074036072614391</v>
      </c>
      <c r="D214" s="230">
        <f>IF(D$5=0,0,(D$5-D$15-D$58)/(CHI_fec!D$5-CHI_fec!D$15))</f>
        <v>1.4760123713743527</v>
      </c>
      <c r="E214" s="230">
        <f>IF(E$5=0,0,(E$5-E$15-E$58)/(CHI_fec!E$5-CHI_fec!E$15))</f>
        <v>1.3190132082780517</v>
      </c>
      <c r="F214" s="230">
        <f>IF(F$5=0,0,(F$5-F$15-F$58)/(CHI_fec!F$5-CHI_fec!F$15))</f>
        <v>1.2422947229615664</v>
      </c>
      <c r="G214" s="230">
        <f>IF(G$5=0,0,(G$5-G$15-G$58)/(CHI_fec!G$5-CHI_fec!G$15))</f>
        <v>0.74518402314765098</v>
      </c>
      <c r="H214" s="230">
        <f>IF(H$5=0,0,(H$5-H$15-H$58)/(CHI_fec!H$5-CHI_fec!H$15))</f>
        <v>0.64368564697003172</v>
      </c>
      <c r="I214" s="230">
        <f>IF(I$5=0,0,(I$5-I$15-I$58)/(CHI_fec!I$5-CHI_fec!I$15))</f>
        <v>1.0274387949970119</v>
      </c>
      <c r="J214" s="230">
        <f>IF(J$5=0,0,(J$5-J$15-J$58)/(CHI_fec!J$5-CHI_fec!J$15))</f>
        <v>0.78582912380085945</v>
      </c>
      <c r="K214" s="230">
        <f>IF(K$5=0,0,(K$5-K$15-K$58)/(CHI_fec!K$5-CHI_fec!K$15))</f>
        <v>0.35742981612731872</v>
      </c>
      <c r="L214" s="230">
        <f>IF(L$5=0,0,(L$5-L$15-L$58)/(CHI_fec!L$5-CHI_fec!L$15))</f>
        <v>0.95988776548393606</v>
      </c>
      <c r="M214" s="230">
        <f>IF(M$5=0,0,(M$5-M$15-M$58)/(CHI_fec!M$5-CHI_fec!M$15))</f>
        <v>0.99757622951014768</v>
      </c>
      <c r="N214" s="230">
        <f>IF(N$5=0,0,(N$5-N$15-N$58)/(CHI_fec!N$5-CHI_fec!N$15))</f>
        <v>1.0259933005030295</v>
      </c>
      <c r="O214" s="230">
        <f>IF(O$5=0,0,(O$5-O$15-O$58)/(CHI_fec!O$5-CHI_fec!O$15))</f>
        <v>1.0521579509996815</v>
      </c>
      <c r="P214" s="230">
        <f>IF(P$5=0,0,(P$5-P$15-P$58)/(CHI_fec!P$5-CHI_fec!P$15))</f>
        <v>1.3400731179134866</v>
      </c>
      <c r="Q214" s="230">
        <f>IF(Q$5=0,0,(Q$5-Q$15-Q$58)/(CHI_fec!Q$5-CHI_fec!Q$15))</f>
        <v>1.3813237358789847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1.3251221999999998</v>
      </c>
      <c r="C219" s="227">
        <f>IF(C$10=0,0,C$10/CHI_fec!C$10)</f>
        <v>1.3251222000000002</v>
      </c>
      <c r="D219" s="227">
        <f>IF(D$10=0,0,D$10/CHI_fec!D$10)</f>
        <v>1.3251221999999998</v>
      </c>
      <c r="E219" s="227">
        <f>IF(E$10=0,0,E$10/CHI_fec!E$10)</f>
        <v>1.3251222</v>
      </c>
      <c r="F219" s="227">
        <f>IF(F$10=0,0,F$10/CHI_fec!F$10)</f>
        <v>1.3251222</v>
      </c>
      <c r="G219" s="227">
        <f>IF(G$10=0,0,G$10/CHI_fec!G$10)</f>
        <v>1.3251221999999998</v>
      </c>
      <c r="H219" s="227">
        <f>IF(H$10=0,0,H$10/CHI_fec!H$10)</f>
        <v>1.207190828452575</v>
      </c>
      <c r="I219" s="227">
        <f>IF(I$10=0,0,I$10/CHI_fec!I$10)</f>
        <v>1.1781258985975538</v>
      </c>
      <c r="J219" s="227">
        <f>IF(J$10=0,0,J$10/CHI_fec!J$10)</f>
        <v>0.89433899092293145</v>
      </c>
      <c r="K219" s="227">
        <f>IF(K$10=0,0,K$10/CHI_fec!K$10)</f>
        <v>1.1821591142643253</v>
      </c>
      <c r="L219" s="227">
        <f>IF(L$10=0,0,L$10/CHI_fec!L$10)</f>
        <v>1.068897771115453</v>
      </c>
      <c r="M219" s="227">
        <f>IF(M$10=0,0,M$10/CHI_fec!M$10)</f>
        <v>0.9889164293628242</v>
      </c>
      <c r="N219" s="227">
        <f>IF(N$10=0,0,N$10/CHI_fec!N$10)</f>
        <v>1.039845316396623</v>
      </c>
      <c r="O219" s="227">
        <f>IF(O$10=0,0,O$10/CHI_fec!O$10)</f>
        <v>0.99326688282006625</v>
      </c>
      <c r="P219" s="227">
        <f>IF(P$10=0,0,P$10/CHI_fec!P$10)</f>
        <v>0.95836255775614554</v>
      </c>
      <c r="Q219" s="227">
        <f>IF(Q$10=0,0,Q$10/CHI_fec!Q$10)</f>
        <v>0.78816613341550301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1.6556716501080369</v>
      </c>
      <c r="C221" s="226">
        <f>IF(C$24=0,0,C$24/CHI_fec!C$24)</f>
        <v>2.1744985284239098</v>
      </c>
      <c r="D221" s="226">
        <f>IF(D$24=0,0,D$24/CHI_fec!D$24)</f>
        <v>1.8800969316510534</v>
      </c>
      <c r="E221" s="226">
        <f>IF(E$24=0,0,E$24/CHI_fec!E$24)</f>
        <v>1.6889255327053367</v>
      </c>
      <c r="F221" s="226">
        <f>IF(F$24=0,0,F$24/CHI_fec!F$24)</f>
        <v>1.6033310963101468</v>
      </c>
      <c r="G221" s="226">
        <f>IF(G$24=0,0,G$24/CHI_fec!G$24)</f>
        <v>0.91989149901463974</v>
      </c>
      <c r="H221" s="226">
        <f>IF(H$24=0,0,H$24/CHI_fec!H$24)</f>
        <v>0.82102055004073249</v>
      </c>
      <c r="I221" s="226">
        <f>IF(I$24=0,0,I$24/CHI_fec!I$24)</f>
        <v>1.2929860945047951</v>
      </c>
      <c r="J221" s="226">
        <f>IF(J$24=0,0,J$24/CHI_fec!J$24)</f>
        <v>0.97164241184670785</v>
      </c>
      <c r="K221" s="226">
        <f>IF(K$24=0,0,K$24/CHI_fec!K$24)</f>
        <v>2.9526752581347744E-2</v>
      </c>
      <c r="L221" s="226">
        <f>IF(L$24=0,0,L$24/CHI_fec!L$24)</f>
        <v>1.1062498771173577</v>
      </c>
      <c r="M221" s="226">
        <f>IF(M$24=0,0,M$24/CHI_fec!M$24)</f>
        <v>1.1508963111242234</v>
      </c>
      <c r="N221" s="226">
        <f>IF(N$24=0,0,N$24/CHI_fec!N$24)</f>
        <v>1.2060858546004596</v>
      </c>
      <c r="O221" s="226">
        <f>IF(O$24=0,0,O$24/CHI_fec!O$24)</f>
        <v>1.2950451086640251</v>
      </c>
      <c r="P221" s="226">
        <f>IF(P$24=0,0,P$24/CHI_fec!P$24)</f>
        <v>1.8765987675216156</v>
      </c>
      <c r="Q221" s="226">
        <f>IF(Q$24=0,0,Q$24/CHI_fec!Q$24)</f>
        <v>2.0117237585170868</v>
      </c>
    </row>
    <row r="222" spans="1:17" x14ac:dyDescent="0.25">
      <c r="A222" s="127" t="s">
        <v>181</v>
      </c>
      <c r="B222" s="226">
        <f>IF(B$35=0,0,B$35/CHI_fec!B$35)</f>
        <v>0.58842327259506133</v>
      </c>
      <c r="C222" s="226">
        <f>IF(C$35=0,0,C$35/CHI_fec!C$35)</f>
        <v>1.8617910317441273</v>
      </c>
      <c r="D222" s="226">
        <f>IF(D$35=0,0,D$35/CHI_fec!D$35)</f>
        <v>1.5445805263925418</v>
      </c>
      <c r="E222" s="226">
        <f>IF(E$35=0,0,E$35/CHI_fec!E$35)</f>
        <v>1.3062708645123904</v>
      </c>
      <c r="F222" s="226">
        <f>IF(F$35=0,0,F$35/CHI_fec!F$35)</f>
        <v>1.1637622049966243</v>
      </c>
      <c r="G222" s="226">
        <f>IF(G$35=0,0,G$35/CHI_fec!G$35)</f>
        <v>0.81468057362647528</v>
      </c>
      <c r="H222" s="226">
        <f>IF(H$35=0,0,H$35/CHI_fec!H$35)</f>
        <v>0.5568529307166421</v>
      </c>
      <c r="I222" s="226">
        <f>IF(I$35=0,0,I$35/CHI_fec!I$35)</f>
        <v>1.07520392060214</v>
      </c>
      <c r="J222" s="226">
        <f>IF(J$35=0,0,J$35/CHI_fec!J$35)</f>
        <v>0.89995846373590127</v>
      </c>
      <c r="K222" s="226">
        <f>IF(K$35=0,0,K$35/CHI_fec!K$35)</f>
        <v>2.2683943114750917</v>
      </c>
      <c r="L222" s="226">
        <f>IF(L$35=0,0,L$35/CHI_fec!L$35)</f>
        <v>1.4607878123093694</v>
      </c>
      <c r="M222" s="226">
        <f>IF(M$35=0,0,M$35/CHI_fec!M$35)</f>
        <v>1.5370895934804545</v>
      </c>
      <c r="N222" s="226">
        <f>IF(N$35=0,0,N$35/CHI_fec!N$35)</f>
        <v>1.4709066005639455</v>
      </c>
      <c r="O222" s="226">
        <f>IF(O$35=0,0,O$35/CHI_fec!O$35)</f>
        <v>1.2540464523640951</v>
      </c>
      <c r="P222" s="226">
        <f>IF(P$35=0,0,P$35/CHI_fec!P$35)</f>
        <v>0.61287471717870279</v>
      </c>
      <c r="Q222" s="226">
        <f>IF(Q$35=0,0,Q$35/CHI_fec!Q$35)</f>
        <v>0.30985820936137337</v>
      </c>
    </row>
    <row r="223" spans="1:17" x14ac:dyDescent="0.25">
      <c r="A223" s="127" t="s">
        <v>180</v>
      </c>
      <c r="B223" s="225">
        <f>IF(B$43=0,0,B$43/CHI_fec!B$43)</f>
        <v>0.89571420453176998</v>
      </c>
      <c r="C223" s="225">
        <f>IF(C$43=0,0,C$43/CHI_fec!C$43)</f>
        <v>1.7090756694579703</v>
      </c>
      <c r="D223" s="225">
        <f>IF(D$43=0,0,D$43/CHI_fec!D$43)</f>
        <v>1.5134681613267145</v>
      </c>
      <c r="E223" s="225">
        <f>IF(E$43=0,0,E$43/CHI_fec!E$43)</f>
        <v>1.3348248602684687</v>
      </c>
      <c r="F223" s="225">
        <f>IF(F$43=0,0,F$43/CHI_fec!F$43)</f>
        <v>1.2126050824354324</v>
      </c>
      <c r="G223" s="225">
        <f>IF(G$43=0,0,G$43/CHI_fec!G$43)</f>
        <v>0.79468728431590896</v>
      </c>
      <c r="H223" s="225">
        <f>IF(H$43=0,0,H$43/CHI_fec!H$43)</f>
        <v>0.63211481783821077</v>
      </c>
      <c r="I223" s="225">
        <f>IF(I$43=0,0,I$43/CHI_fec!I$43)</f>
        <v>1.1233547493894944</v>
      </c>
      <c r="J223" s="225">
        <f>IF(J$43=0,0,J$43/CHI_fec!J$43)</f>
        <v>0.91059829790855351</v>
      </c>
      <c r="K223" s="225">
        <f>IF(K$43=0,0,K$43/CHI_fec!K$43)</f>
        <v>1.3625366141724684</v>
      </c>
      <c r="L223" s="225">
        <f>IF(L$43=0,0,L$43/CHI_fec!L$43)</f>
        <v>1.3501508997204428</v>
      </c>
      <c r="M223" s="225">
        <f>IF(M$43=0,0,M$43/CHI_fec!M$43)</f>
        <v>1.4007033982095956</v>
      </c>
      <c r="N223" s="225">
        <f>IF(N$43=0,0,N$43/CHI_fec!N$43)</f>
        <v>1.3830114133499118</v>
      </c>
      <c r="O223" s="225">
        <f>IF(O$43=0,0,O$43/CHI_fec!O$43)</f>
        <v>1.2630325827324131</v>
      </c>
      <c r="P223" s="225">
        <f>IF(P$43=0,0,P$43/CHI_fec!P$43)</f>
        <v>0.9969748574735815</v>
      </c>
      <c r="Q223" s="225">
        <f>IF(Q$43=0,0,Q$43/CHI_fec!Q$43)</f>
        <v>0.8281024986441613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0.53923847680271231</v>
      </c>
      <c r="C226" s="230">
        <f>IF(C$60=0,0,(C$60-C$106)/CHI_fec!C$60)</f>
        <v>1.3102625632206901</v>
      </c>
      <c r="D226" s="230">
        <f>IF(D$60=0,0,(D$60-D$106)/CHI_fec!D$60)</f>
        <v>1.1064741384466552</v>
      </c>
      <c r="E226" s="230">
        <f>IF(E$60=0,0,(E$60-E$106)/CHI_fec!E$60)</f>
        <v>0.92719227943441962</v>
      </c>
      <c r="F226" s="230">
        <f>IF(F$60=0,0,(F$60-F$106)/CHI_fec!F$60)</f>
        <v>0.83722334722770664</v>
      </c>
      <c r="G226" s="230">
        <f>IF(G$60=0,0,(G$60-G$106)/CHI_fec!G$60)</f>
        <v>0.58622263458517032</v>
      </c>
      <c r="H226" s="230">
        <f>IF(H$60=0,0,(H$60-H$106)/CHI_fec!H$60)</f>
        <v>0.41148682565288103</v>
      </c>
      <c r="I226" s="230">
        <f>IF(I$60=0,0,(I$60-I$106)/CHI_fec!I$60)</f>
        <v>0.78057641893163399</v>
      </c>
      <c r="J226" s="230">
        <f>IF(J$60=0,0,(J$60-J$106)/CHI_fec!J$60)</f>
        <v>0.61873142190471508</v>
      </c>
      <c r="K226" s="230">
        <f>IF(K$60=0,0,(K$60-K$106)/CHI_fec!K$60)</f>
        <v>1.2913919736295145</v>
      </c>
      <c r="L226" s="230">
        <f>IF(L$60=0,0,(L$60-L$106)/CHI_fec!L$60)</f>
        <v>0.97804151829195507</v>
      </c>
      <c r="M226" s="230">
        <f>IF(M$60=0,0,(M$60-M$106)/CHI_fec!M$60)</f>
        <v>1.0230771233744247</v>
      </c>
      <c r="N226" s="230">
        <f>IF(N$60=0,0,(N$60-N$106)/CHI_fec!N$60)</f>
        <v>0.96293954181657815</v>
      </c>
      <c r="O226" s="230">
        <f>IF(O$60=0,0,(O$60-O$106)/CHI_fec!O$60)</f>
        <v>0.83057928257593894</v>
      </c>
      <c r="P226" s="230">
        <f>IF(P$60=0,0,(P$60-P$106)/CHI_fec!P$60)</f>
        <v>0.56221741613630771</v>
      </c>
      <c r="Q226" s="230">
        <f>IF(Q$60=0,0,(Q$60-Q$106)/CHI_fec!Q$60)</f>
        <v>0.38922513372224737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1.3251222000000002</v>
      </c>
      <c r="C231" s="227">
        <f>IF(C$65=0,0,C$65/CHI_fec!C$65)</f>
        <v>1.3251222000000002</v>
      </c>
      <c r="D231" s="227">
        <f>IF(D$65=0,0,D$65/CHI_fec!D$65)</f>
        <v>1.3251222</v>
      </c>
      <c r="E231" s="227">
        <f>IF(E$65=0,0,E$65/CHI_fec!E$65)</f>
        <v>1.3251222000000002</v>
      </c>
      <c r="F231" s="227">
        <f>IF(F$65=0,0,F$65/CHI_fec!F$65)</f>
        <v>1.3251222000000002</v>
      </c>
      <c r="G231" s="227">
        <f>IF(G$65=0,0,G$65/CHI_fec!G$65)</f>
        <v>1.3251222000000002</v>
      </c>
      <c r="H231" s="227">
        <f>IF(H$65=0,0,H$65/CHI_fec!H$65)</f>
        <v>1.2071908284525747</v>
      </c>
      <c r="I231" s="227">
        <f>IF(I$65=0,0,I$65/CHI_fec!I$65)</f>
        <v>1.178125898597554</v>
      </c>
      <c r="J231" s="227">
        <f>IF(J$65=0,0,J$65/CHI_fec!J$65)</f>
        <v>0.89433899092293145</v>
      </c>
      <c r="K231" s="227">
        <f>IF(K$65=0,0,K$65/CHI_fec!K$65)</f>
        <v>1.1821591142643253</v>
      </c>
      <c r="L231" s="227">
        <f>IF(L$65=0,0,L$65/CHI_fec!L$65)</f>
        <v>1.0688977711154533</v>
      </c>
      <c r="M231" s="227">
        <f>IF(M$65=0,0,M$65/CHI_fec!M$65)</f>
        <v>0.98891642936282431</v>
      </c>
      <c r="N231" s="227">
        <f>IF(N$65=0,0,N$65/CHI_fec!N$65)</f>
        <v>1.039845316396623</v>
      </c>
      <c r="O231" s="227">
        <f>IF(O$65=0,0,O$65/CHI_fec!O$65)</f>
        <v>0.99326688282006625</v>
      </c>
      <c r="P231" s="227">
        <f>IF(P$65=0,0,P$65/CHI_fec!P$65)</f>
        <v>0.95836255775614554</v>
      </c>
      <c r="Q231" s="227">
        <f>IF(Q$65=0,0,Q$65/CHI_fec!Q$65)</f>
        <v>0.78816613341550346</v>
      </c>
    </row>
    <row r="232" spans="1:17" x14ac:dyDescent="0.25">
      <c r="A232" s="127" t="s">
        <v>183</v>
      </c>
      <c r="B232" s="226">
        <f>IF(B$70=0,0,B$70/CHI_fec!B$70)</f>
        <v>1.9319510999434959</v>
      </c>
      <c r="C232" s="226">
        <f>IF(C$70=0,0,C$70/CHI_fec!C$70)</f>
        <v>2.8684738755952046</v>
      </c>
      <c r="D232" s="226">
        <f>IF(D$70=0,0,D$70/CHI_fec!D$70)</f>
        <v>2.452353995007361</v>
      </c>
      <c r="E232" s="226">
        <f>IF(E$70=0,0,E$70/CHI_fec!E$70)</f>
        <v>1.8964431717922918</v>
      </c>
      <c r="F232" s="226">
        <f>IF(F$70=0,0,F$70/CHI_fec!F$70)</f>
        <v>1.7739169889102193</v>
      </c>
      <c r="G232" s="226">
        <f>IF(G$70=0,0,G$70/CHI_fec!G$70)</f>
        <v>1.1163533591339707</v>
      </c>
      <c r="H232" s="226">
        <f>IF(H$70=0,0,H$70/CHI_fec!H$70)</f>
        <v>0.76053461424901136</v>
      </c>
      <c r="I232" s="226">
        <f>IF(I$70=0,0,I$70/CHI_fec!I$70)</f>
        <v>1.6698859336464735</v>
      </c>
      <c r="J232" s="226">
        <f>IF(J$70=0,0,J$70/CHI_fec!J$70)</f>
        <v>1.0467004262838078</v>
      </c>
      <c r="K232" s="226">
        <f>IF(K$70=0,0,K$70/CHI_fec!K$70)</f>
        <v>0.24324219525566756</v>
      </c>
      <c r="L232" s="226">
        <f>IF(L$70=0,0,L$70/CHI_fec!L$70)</f>
        <v>1.5131421671824639</v>
      </c>
      <c r="M232" s="226">
        <f>IF(M$70=0,0,M$70/CHI_fec!M$70)</f>
        <v>1.5828991539979367</v>
      </c>
      <c r="N232" s="226">
        <f>IF(N$70=0,0,N$70/CHI_fec!N$70)</f>
        <v>1.3027625000535601</v>
      </c>
      <c r="O232" s="226">
        <f>IF(O$70=0,0,O$70/CHI_fec!O$70)</f>
        <v>1.1808250652660601</v>
      </c>
      <c r="P232" s="226">
        <f>IF(P$70=0,0,P$70/CHI_fec!P$70)</f>
        <v>2.1279648800223199</v>
      </c>
      <c r="Q232" s="226">
        <f>IF(Q$70=0,0,Q$70/CHI_fec!Q$70)</f>
        <v>2.1226944509853403</v>
      </c>
    </row>
    <row r="233" spans="1:17" x14ac:dyDescent="0.25">
      <c r="A233" s="127" t="s">
        <v>181</v>
      </c>
      <c r="B233" s="226">
        <f>IF(B$83=0,0,B$83/CHI_fec!B$83)</f>
        <v>0.58842327259506144</v>
      </c>
      <c r="C233" s="226">
        <f>IF(C$83=0,0,C$83/CHI_fec!C$83)</f>
        <v>1.8617910317441273</v>
      </c>
      <c r="D233" s="226">
        <f>IF(D$83=0,0,D$83/CHI_fec!D$83)</f>
        <v>1.5445805263925416</v>
      </c>
      <c r="E233" s="226">
        <f>IF(E$83=0,0,E$83/CHI_fec!E$83)</f>
        <v>1.3062708645123899</v>
      </c>
      <c r="F233" s="226">
        <f>IF(F$83=0,0,F$83/CHI_fec!F$83)</f>
        <v>1.1637622049966243</v>
      </c>
      <c r="G233" s="226">
        <f>IF(G$83=0,0,G$83/CHI_fec!G$83)</f>
        <v>0.81468057362647539</v>
      </c>
      <c r="H233" s="226">
        <f>IF(H$83=0,0,H$83/CHI_fec!H$83)</f>
        <v>0.5568529307166421</v>
      </c>
      <c r="I233" s="226">
        <f>IF(I$83=0,0,I$83/CHI_fec!I$83)</f>
        <v>1.07520392060214</v>
      </c>
      <c r="J233" s="226">
        <f>IF(J$83=0,0,J$83/CHI_fec!J$83)</f>
        <v>0.89995846373590127</v>
      </c>
      <c r="K233" s="226">
        <f>IF(K$83=0,0,K$83/CHI_fec!K$83)</f>
        <v>2.2683943114750917</v>
      </c>
      <c r="L233" s="226">
        <f>IF(L$83=0,0,L$83/CHI_fec!L$83)</f>
        <v>1.4607878123093694</v>
      </c>
      <c r="M233" s="226">
        <f>IF(M$83=0,0,M$83/CHI_fec!M$83)</f>
        <v>1.5370895934804543</v>
      </c>
      <c r="N233" s="226">
        <f>IF(N$83=0,0,N$83/CHI_fec!N$83)</f>
        <v>1.470906600563946</v>
      </c>
      <c r="O233" s="226">
        <f>IF(O$83=0,0,O$83/CHI_fec!O$83)</f>
        <v>1.2540464523640951</v>
      </c>
      <c r="P233" s="226">
        <f>IF(P$83=0,0,P$83/CHI_fec!P$83)</f>
        <v>0.61287471717870268</v>
      </c>
      <c r="Q233" s="226">
        <f>IF(Q$83=0,0,Q$83/CHI_fec!Q$83)</f>
        <v>0.30985820936137337</v>
      </c>
    </row>
    <row r="234" spans="1:17" x14ac:dyDescent="0.25">
      <c r="A234" s="127" t="s">
        <v>180</v>
      </c>
      <c r="B234" s="225">
        <f>IF(B$91=0,0,B$91/CHI_fec!B$91)</f>
        <v>1.1616449973381575</v>
      </c>
      <c r="C234" s="225">
        <f>IF(C$91=0,0,C$91/CHI_fec!C$91)</f>
        <v>2.1425104747335237</v>
      </c>
      <c r="D234" s="225">
        <f>IF(D$91=0,0,D$91/CHI_fec!D$91)</f>
        <v>1.8727620189807415</v>
      </c>
      <c r="E234" s="225">
        <f>IF(E$91=0,0,E$91/CHI_fec!E$91)</f>
        <v>1.5307374561628144</v>
      </c>
      <c r="F234" s="225">
        <f>IF(F$91=0,0,F$91/CHI_fec!F$91)</f>
        <v>1.39313560038214</v>
      </c>
      <c r="G234" s="225">
        <f>IF(G$91=0,0,G$91/CHI_fec!G$91)</f>
        <v>0.92955459541544505</v>
      </c>
      <c r="H234" s="225">
        <f>IF(H$91=0,0,H$91/CHI_fec!H$91)</f>
        <v>0.6609717779801334</v>
      </c>
      <c r="I234" s="225">
        <f>IF(I$91=0,0,I$91/CHI_fec!I$91)</f>
        <v>1.3548000348404476</v>
      </c>
      <c r="J234" s="225">
        <f>IF(J$91=0,0,J$91/CHI_fec!J$91)</f>
        <v>0.98969007996017511</v>
      </c>
      <c r="K234" s="225">
        <f>IF(K$91=0,0,K$91/CHI_fec!K$91)</f>
        <v>1.3147932339777646</v>
      </c>
      <c r="L234" s="225">
        <f>IF(L$91=0,0,L$91/CHI_fec!L$91)</f>
        <v>1.5431840879765659</v>
      </c>
      <c r="M234" s="225">
        <f>IF(M$91=0,0,M$91/CHI_fec!M$91)</f>
        <v>1.6056070359081585</v>
      </c>
      <c r="N234" s="225">
        <f>IF(N$91=0,0,N$91/CHI_fec!N$91)</f>
        <v>1.4562751747105196</v>
      </c>
      <c r="O234" s="225">
        <f>IF(O$91=0,0,O$91/CHI_fec!O$91)</f>
        <v>1.2728295550386106</v>
      </c>
      <c r="P234" s="225">
        <f>IF(P$91=0,0,P$91/CHI_fec!P$91)</f>
        <v>1.2742132168742537</v>
      </c>
      <c r="Q234" s="225">
        <f>IF(Q$91=0,0,Q$91/CHI_fec!Q$91)</f>
        <v>1.0835189035215402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0.5619670685911754</v>
      </c>
      <c r="C237" s="230">
        <f>IF(C$108=0,0,C$108/CHI_fec!C$108)</f>
        <v>0.92968994821689721</v>
      </c>
      <c r="D237" s="230">
        <f>IF(D$108=0,0,D$108/CHI_fec!D$108)</f>
        <v>0.86106914423764236</v>
      </c>
      <c r="E237" s="230">
        <f>IF(E$108=0,0,E$108/CHI_fec!E$108)</f>
        <v>0.7905454793096236</v>
      </c>
      <c r="F237" s="230">
        <f>IF(F$108=0,0,F$108/CHI_fec!F$108)</f>
        <v>0.74847371740209223</v>
      </c>
      <c r="G237" s="230">
        <f>IF(G$108=0,0,G$108/CHI_fec!G$108)</f>
        <v>0.63949460601344232</v>
      </c>
      <c r="H237" s="230">
        <f>IF(H$108=0,0,H$108/CHI_fec!H$108)</f>
        <v>0.53881320780136344</v>
      </c>
      <c r="I237" s="230">
        <f>IF(I$108=0,0,I$108/CHI_fec!I$108)</f>
        <v>0.69743397928823891</v>
      </c>
      <c r="J237" s="230">
        <f>IF(J$108=0,0,J$108/CHI_fec!J$108)</f>
        <v>0.63306368873830121</v>
      </c>
      <c r="K237" s="230">
        <f>IF(K$108=0,0,K$108/CHI_fec!K$108)</f>
        <v>1.1606281410393262</v>
      </c>
      <c r="L237" s="230">
        <f>IF(L$108=0,0,L$108/CHI_fec!L$108)</f>
        <v>0.81691689937446821</v>
      </c>
      <c r="M237" s="230">
        <f>IF(M$108=0,0,M$108/CHI_fec!M$108)</f>
        <v>0.83604860137076853</v>
      </c>
      <c r="N237" s="230">
        <f>IF(N$108=0,0,N$108/CHI_fec!N$108)</f>
        <v>0.8183626730355692</v>
      </c>
      <c r="O237" s="230">
        <f>IF(O$108=0,0,O$108/CHI_fec!O$108)</f>
        <v>0.74892461760436591</v>
      </c>
      <c r="P237" s="230">
        <f>IF(P$108=0,0,P$108/CHI_fec!P$108)</f>
        <v>0.54613820977211447</v>
      </c>
      <c r="Q237" s="230">
        <f>IF(Q$108=0,0,Q$108/CHI_fec!Q$108)</f>
        <v>0.4443639573666297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1.3251222</v>
      </c>
      <c r="C242" s="227">
        <f>IF(C$113=0,0,C$113/CHI_fec!C$113)</f>
        <v>1.3251222</v>
      </c>
      <c r="D242" s="227">
        <f>IF(D$113=0,0,D$113/CHI_fec!D$113)</f>
        <v>1.3251222</v>
      </c>
      <c r="E242" s="227">
        <f>IF(E$113=0,0,E$113/CHI_fec!E$113)</f>
        <v>1.3251222000000002</v>
      </c>
      <c r="F242" s="227">
        <f>IF(F$113=0,0,F$113/CHI_fec!F$113)</f>
        <v>1.3251222</v>
      </c>
      <c r="G242" s="227">
        <f>IF(G$113=0,0,G$113/CHI_fec!G$113)</f>
        <v>1.3251222000000002</v>
      </c>
      <c r="H242" s="227">
        <f>IF(H$113=0,0,H$113/CHI_fec!H$113)</f>
        <v>1.2071908284525747</v>
      </c>
      <c r="I242" s="227">
        <f>IF(I$113=0,0,I$113/CHI_fec!I$113)</f>
        <v>1.1781258985975538</v>
      </c>
      <c r="J242" s="227">
        <f>IF(J$113=0,0,J$113/CHI_fec!J$113)</f>
        <v>0.89433899092293145</v>
      </c>
      <c r="K242" s="227">
        <f>IF(K$113=0,0,K$113/CHI_fec!K$113)</f>
        <v>1.1821591142643255</v>
      </c>
      <c r="L242" s="227">
        <f>IF(L$113=0,0,L$113/CHI_fec!L$113)</f>
        <v>1.068897771115453</v>
      </c>
      <c r="M242" s="227">
        <f>IF(M$113=0,0,M$113/CHI_fec!M$113)</f>
        <v>0.9889164293628242</v>
      </c>
      <c r="N242" s="227">
        <f>IF(N$113=0,0,N$113/CHI_fec!N$113)</f>
        <v>1.0398453163966233</v>
      </c>
      <c r="O242" s="227">
        <f>IF(O$113=0,0,O$113/CHI_fec!O$113)</f>
        <v>0.99326688282006637</v>
      </c>
      <c r="P242" s="227">
        <f>IF(P$113=0,0,P$113/CHI_fec!P$113)</f>
        <v>0.95836255775614565</v>
      </c>
      <c r="Q242" s="227">
        <f>IF(Q$113=0,0,Q$113/CHI_fec!Q$113)</f>
        <v>0.78816613341550312</v>
      </c>
    </row>
    <row r="243" spans="1:17" x14ac:dyDescent="0.25">
      <c r="A243" s="127" t="s">
        <v>182</v>
      </c>
      <c r="B243" s="226">
        <f>IF(B$118=0,0,B$118/CHI_fec!B$118)</f>
        <v>2.1006829778882241</v>
      </c>
      <c r="C243" s="226">
        <f>IF(C$118=0,0,C$118/CHI_fec!C$118)</f>
        <v>2.0900603630886057</v>
      </c>
      <c r="D243" s="226">
        <f>IF(D$118=0,0,D$118/CHI_fec!D$118)</f>
        <v>2.1839770649538108</v>
      </c>
      <c r="E243" s="226">
        <f>IF(E$118=0,0,E$118/CHI_fec!E$118)</f>
        <v>2.1731533339897968</v>
      </c>
      <c r="F243" s="226">
        <f>IF(F$118=0,0,F$118/CHI_fec!F$118)</f>
        <v>2.188803250632986</v>
      </c>
      <c r="G243" s="226">
        <f>IF(G$118=0,0,G$118/CHI_fec!G$118)</f>
        <v>2.1662352566485721</v>
      </c>
      <c r="H243" s="226">
        <f>IF(H$118=0,0,H$118/CHI_fec!H$118)</f>
        <v>2.0279069409203565</v>
      </c>
      <c r="I243" s="226">
        <f>IF(I$118=0,0,I$118/CHI_fec!I$118)</f>
        <v>2.0136191856644898</v>
      </c>
      <c r="J243" s="226">
        <f>IF(J$118=0,0,J$118/CHI_fec!J$118)</f>
        <v>2.0048106835555539</v>
      </c>
      <c r="K243" s="226">
        <f>IF(K$118=0,0,K$118/CHI_fec!K$118)</f>
        <v>2.7251105485522515</v>
      </c>
      <c r="L243" s="226">
        <f>IF(L$118=0,0,L$118/CHI_fec!L$118)</f>
        <v>2.0050433266811094</v>
      </c>
      <c r="M243" s="226">
        <f>IF(M$118=0,0,M$118/CHI_fec!M$118)</f>
        <v>2.0036794721825624</v>
      </c>
      <c r="N243" s="226">
        <f>IF(N$118=0,0,N$118/CHI_fec!N$118)</f>
        <v>2.004026242409326</v>
      </c>
      <c r="O243" s="226">
        <f>IF(O$118=0,0,O$118/CHI_fec!O$118)</f>
        <v>2.0043690772302853</v>
      </c>
      <c r="P243" s="226">
        <f>IF(P$118=0,0,P$118/CHI_fec!P$118)</f>
        <v>2.0097446089099686</v>
      </c>
      <c r="Q243" s="226">
        <f>IF(Q$118=0,0,Q$118/CHI_fec!Q$118)</f>
        <v>2.0047669814861555</v>
      </c>
    </row>
    <row r="244" spans="1:17" x14ac:dyDescent="0.25">
      <c r="A244" s="127" t="s">
        <v>181</v>
      </c>
      <c r="B244" s="226">
        <f>IF(B$131=0,0,B$131/CHI_fec!B$131)</f>
        <v>0.58842327259506133</v>
      </c>
      <c r="C244" s="226">
        <f>IF(C$131=0,0,C$131/CHI_fec!C$131)</f>
        <v>1.8617910317441275</v>
      </c>
      <c r="D244" s="226">
        <f>IF(D$131=0,0,D$131/CHI_fec!D$131)</f>
        <v>1.5445805263925418</v>
      </c>
      <c r="E244" s="226">
        <f>IF(E$131=0,0,E$131/CHI_fec!E$131)</f>
        <v>1.3062708645123902</v>
      </c>
      <c r="F244" s="226">
        <f>IF(F$131=0,0,F$131/CHI_fec!F$131)</f>
        <v>1.1637622049966243</v>
      </c>
      <c r="G244" s="226">
        <f>IF(G$131=0,0,G$131/CHI_fec!G$131)</f>
        <v>0.81468057362647528</v>
      </c>
      <c r="H244" s="226">
        <f>IF(H$131=0,0,H$131/CHI_fec!H$131)</f>
        <v>0.55685293071664221</v>
      </c>
      <c r="I244" s="226">
        <f>IF(I$131=0,0,I$131/CHI_fec!I$131)</f>
        <v>1.07520392060214</v>
      </c>
      <c r="J244" s="226">
        <f>IF(J$131=0,0,J$131/CHI_fec!J$131)</f>
        <v>0.89995846373590127</v>
      </c>
      <c r="K244" s="226">
        <f>IF(K$131=0,0,K$131/CHI_fec!K$131)</f>
        <v>2.2683943114750917</v>
      </c>
      <c r="L244" s="226">
        <f>IF(L$131=0,0,L$131/CHI_fec!L$131)</f>
        <v>1.4607878123093696</v>
      </c>
      <c r="M244" s="226">
        <f>IF(M$131=0,0,M$131/CHI_fec!M$131)</f>
        <v>1.5370895934804543</v>
      </c>
      <c r="N244" s="226">
        <f>IF(N$131=0,0,N$131/CHI_fec!N$131)</f>
        <v>1.4709066005639457</v>
      </c>
      <c r="O244" s="226">
        <f>IF(O$131=0,0,O$131/CHI_fec!O$131)</f>
        <v>1.2540464523640951</v>
      </c>
      <c r="P244" s="226">
        <f>IF(P$131=0,0,P$131/CHI_fec!P$131)</f>
        <v>0.61287471717870257</v>
      </c>
      <c r="Q244" s="226">
        <f>IF(Q$131=0,0,Q$131/CHI_fec!Q$131)</f>
        <v>0.30985820936137343</v>
      </c>
    </row>
    <row r="245" spans="1:17" x14ac:dyDescent="0.25">
      <c r="A245" s="127" t="s">
        <v>180</v>
      </c>
      <c r="B245" s="225">
        <f>IF(B$139=0,0,B$139/CHI_fec!B$139)</f>
        <v>1.2123505882416077</v>
      </c>
      <c r="C245" s="225">
        <f>IF(C$139=0,0,C$139/CHI_fec!C$139)</f>
        <v>1.8294033954063664</v>
      </c>
      <c r="D245" s="225">
        <f>IF(D$139=0,0,D$139/CHI_fec!D$139)</f>
        <v>1.767373098644248</v>
      </c>
      <c r="E245" s="225">
        <f>IF(E$139=0,0,E$139/CHI_fec!E$139)</f>
        <v>1.6491346191866951</v>
      </c>
      <c r="F245" s="225">
        <f>IF(F$139=0,0,F$139/CHI_fec!F$139)</f>
        <v>1.5642999177337336</v>
      </c>
      <c r="G245" s="225">
        <f>IF(G$139=0,0,G$139/CHI_fec!G$139)</f>
        <v>1.3578800828629138</v>
      </c>
      <c r="H245" s="225">
        <f>IF(H$139=0,0,H$139/CHI_fec!H$139)</f>
        <v>1.1766214403426891</v>
      </c>
      <c r="I245" s="225">
        <f>IF(I$139=0,0,I$139/CHI_fec!I$139)</f>
        <v>1.499745282377156</v>
      </c>
      <c r="J245" s="225">
        <f>IF(J$139=0,0,J$139/CHI_fec!J$139)</f>
        <v>1.3879631430671688</v>
      </c>
      <c r="K245" s="225">
        <f>IF(K$139=0,0,K$139/CHI_fec!K$139)</f>
        <v>2.3828366647784875</v>
      </c>
      <c r="L245" s="225">
        <f>IF(L$139=0,0,L$139/CHI_fec!L$139)</f>
        <v>1.7664618707470428</v>
      </c>
      <c r="M245" s="225">
        <f>IF(M$139=0,0,M$139/CHI_fec!M$139)</f>
        <v>1.8009038596304525</v>
      </c>
      <c r="N245" s="225">
        <f>IF(N$139=0,0,N$139/CHI_fec!N$139)</f>
        <v>1.7680882595489711</v>
      </c>
      <c r="O245" s="225">
        <f>IF(O$139=0,0,O$139/CHI_fec!O$139)</f>
        <v>1.6281773475033681</v>
      </c>
      <c r="P245" s="225">
        <f>IF(P$139=0,0,P$139/CHI_fec!P$139)</f>
        <v>1.2073949849320522</v>
      </c>
      <c r="Q245" s="225">
        <f>IF(Q$139=0,0,Q$139/CHI_fec!Q$139)</f>
        <v>1.0053718737061166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2028.8149403137577</v>
      </c>
      <c r="C3" s="46">
        <f t="shared" ref="C3:Q3" si="0">SUM(C4:C6)</f>
        <v>2004.8966947310564</v>
      </c>
      <c r="D3" s="46">
        <f t="shared" si="0"/>
        <v>1955.9761267157426</v>
      </c>
      <c r="E3" s="46">
        <f t="shared" si="0"/>
        <v>1798.4975695978792</v>
      </c>
      <c r="F3" s="46">
        <f t="shared" si="0"/>
        <v>1777.5231959347561</v>
      </c>
      <c r="G3" s="46">
        <f t="shared" si="0"/>
        <v>1709.0375211118346</v>
      </c>
      <c r="H3" s="46">
        <f t="shared" si="0"/>
        <v>1679.8100477029525</v>
      </c>
      <c r="I3" s="46">
        <f t="shared" si="0"/>
        <v>1724.224198138284</v>
      </c>
      <c r="J3" s="46">
        <f t="shared" si="0"/>
        <v>1657.7890012370794</v>
      </c>
      <c r="K3" s="46">
        <f t="shared" si="0"/>
        <v>1553.973665530239</v>
      </c>
      <c r="L3" s="46">
        <f t="shared" si="0"/>
        <v>1584.1</v>
      </c>
      <c r="M3" s="46">
        <f t="shared" si="0"/>
        <v>1445.2708804757026</v>
      </c>
      <c r="N3" s="46">
        <f t="shared" si="0"/>
        <v>1314.9212157342406</v>
      </c>
      <c r="O3" s="46">
        <f t="shared" si="0"/>
        <v>1236.100517843523</v>
      </c>
      <c r="P3" s="46">
        <f t="shared" si="0"/>
        <v>1216.8146005784379</v>
      </c>
      <c r="Q3" s="46">
        <f t="shared" si="0"/>
        <v>1235.2757014831916</v>
      </c>
    </row>
    <row r="4" spans="1:17" x14ac:dyDescent="0.25">
      <c r="A4" s="257" t="s">
        <v>38</v>
      </c>
      <c r="B4" s="215">
        <v>621.9408373344861</v>
      </c>
      <c r="C4" s="215">
        <v>603.18517324841343</v>
      </c>
      <c r="D4" s="215">
        <v>463.87405682213807</v>
      </c>
      <c r="E4" s="215">
        <v>477.44929327822206</v>
      </c>
      <c r="F4" s="215">
        <v>447.80984750033815</v>
      </c>
      <c r="G4" s="215">
        <v>372.12975933751341</v>
      </c>
      <c r="H4" s="215">
        <v>364.64074128111844</v>
      </c>
      <c r="I4" s="215">
        <v>477.05037324327702</v>
      </c>
      <c r="J4" s="215">
        <v>475.22489537497961</v>
      </c>
      <c r="K4" s="215">
        <v>523.67145612586387</v>
      </c>
      <c r="L4" s="215">
        <v>516.19739597556179</v>
      </c>
      <c r="M4" s="215">
        <v>443.16225314586706</v>
      </c>
      <c r="N4" s="215">
        <v>413.77043417044979</v>
      </c>
      <c r="O4" s="215">
        <v>387.73070448043967</v>
      </c>
      <c r="P4" s="215">
        <v>364.60118841219105</v>
      </c>
      <c r="Q4" s="215">
        <v>353.88885243156454</v>
      </c>
    </row>
    <row r="5" spans="1:17" x14ac:dyDescent="0.25">
      <c r="A5" s="256" t="s">
        <v>37</v>
      </c>
      <c r="B5" s="214">
        <v>1127.5965238866481</v>
      </c>
      <c r="C5" s="214">
        <v>1111.8848731697276</v>
      </c>
      <c r="D5" s="214">
        <v>1256.5906220811978</v>
      </c>
      <c r="E5" s="214">
        <v>1039.5146090873527</v>
      </c>
      <c r="F5" s="214">
        <v>1065.4934203016951</v>
      </c>
      <c r="G5" s="214">
        <v>1101.8291508257471</v>
      </c>
      <c r="H5" s="214">
        <v>1061.9018546509367</v>
      </c>
      <c r="I5" s="214">
        <v>921.6715155768361</v>
      </c>
      <c r="J5" s="214">
        <v>822.34976453183037</v>
      </c>
      <c r="K5" s="214">
        <v>678.9637590134339</v>
      </c>
      <c r="L5" s="214">
        <v>694.54942290202837</v>
      </c>
      <c r="M5" s="214">
        <v>635.44445826628657</v>
      </c>
      <c r="N5" s="214">
        <v>535.65721749462932</v>
      </c>
      <c r="O5" s="214">
        <v>487.8414097283918</v>
      </c>
      <c r="P5" s="214">
        <v>512.58560164206006</v>
      </c>
      <c r="Q5" s="214">
        <v>544.3088850859815</v>
      </c>
    </row>
    <row r="6" spans="1:17" x14ac:dyDescent="0.25">
      <c r="A6" s="223" t="s">
        <v>57</v>
      </c>
      <c r="B6" s="213">
        <v>279.2775790926234</v>
      </c>
      <c r="C6" s="213">
        <v>289.82664831291544</v>
      </c>
      <c r="D6" s="213">
        <v>235.51144781240666</v>
      </c>
      <c r="E6" s="213">
        <v>281.53366723230448</v>
      </c>
      <c r="F6" s="213">
        <v>264.21992813272288</v>
      </c>
      <c r="G6" s="213">
        <v>235.0786109485741</v>
      </c>
      <c r="H6" s="213">
        <v>253.26745177089748</v>
      </c>
      <c r="I6" s="213">
        <v>325.50230931817083</v>
      </c>
      <c r="J6" s="213">
        <v>360.21434133026958</v>
      </c>
      <c r="K6" s="213">
        <v>351.33845039094132</v>
      </c>
      <c r="L6" s="213">
        <v>373.35318112240964</v>
      </c>
      <c r="M6" s="213">
        <v>366.66416906354902</v>
      </c>
      <c r="N6" s="213">
        <v>365.49356406916144</v>
      </c>
      <c r="O6" s="213">
        <v>360.5284036346917</v>
      </c>
      <c r="P6" s="213">
        <v>339.62781052418683</v>
      </c>
      <c r="Q6" s="213">
        <v>337.07796396564555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10343</v>
      </c>
      <c r="C9" s="215">
        <v>10162</v>
      </c>
      <c r="D9" s="215">
        <v>9759</v>
      </c>
      <c r="E9" s="215">
        <v>8567</v>
      </c>
      <c r="F9" s="215">
        <v>8843</v>
      </c>
      <c r="G9" s="215">
        <v>8438</v>
      </c>
      <c r="H9" s="215">
        <v>8340</v>
      </c>
      <c r="I9" s="215">
        <v>9178.7350000000006</v>
      </c>
      <c r="J9" s="215">
        <v>8405.42</v>
      </c>
      <c r="K9" s="215">
        <v>6862.9690000000001</v>
      </c>
      <c r="L9" s="215">
        <v>6691.3947749999998</v>
      </c>
      <c r="M9" s="215">
        <v>6222.9971407499997</v>
      </c>
      <c r="N9" s="215">
        <v>5787.3873408975005</v>
      </c>
      <c r="O9" s="215">
        <v>5382.2702270346754</v>
      </c>
      <c r="P9" s="215">
        <v>5520.8309235296574</v>
      </c>
      <c r="Q9" s="215">
        <v>5393.4142656541817</v>
      </c>
    </row>
    <row r="10" spans="1:17" x14ac:dyDescent="0.25">
      <c r="A10" s="256" t="s">
        <v>201</v>
      </c>
      <c r="B10" s="214">
        <v>6572</v>
      </c>
      <c r="C10" s="214">
        <v>6565</v>
      </c>
      <c r="D10" s="214">
        <v>9265</v>
      </c>
      <c r="E10" s="214">
        <v>6537</v>
      </c>
      <c r="F10" s="214">
        <v>7374</v>
      </c>
      <c r="G10" s="214">
        <v>8756</v>
      </c>
      <c r="H10" s="214">
        <v>8512</v>
      </c>
      <c r="I10" s="214">
        <v>6215</v>
      </c>
      <c r="J10" s="214">
        <v>5097.5698260713934</v>
      </c>
      <c r="K10" s="214">
        <v>5091.4925426701702</v>
      </c>
      <c r="L10" s="214">
        <v>6461.0363104553808</v>
      </c>
      <c r="M10" s="214">
        <v>7230.4034225189589</v>
      </c>
      <c r="N10" s="214">
        <v>6816.0233356199151</v>
      </c>
      <c r="O10" s="214">
        <v>7702.0239652398504</v>
      </c>
      <c r="P10" s="214">
        <v>9187.9908499667999</v>
      </c>
      <c r="Q10" s="214">
        <v>8897.6196142968674</v>
      </c>
    </row>
    <row r="11" spans="1:17" x14ac:dyDescent="0.25">
      <c r="A11" s="223" t="s">
        <v>200</v>
      </c>
      <c r="B11" s="213">
        <v>1219.9211454640399</v>
      </c>
      <c r="C11" s="213">
        <v>1282.5227711165101</v>
      </c>
      <c r="D11" s="213">
        <v>1301.4140569103699</v>
      </c>
      <c r="E11" s="213">
        <v>1326.8752302898399</v>
      </c>
      <c r="F11" s="213">
        <v>1370.4708195299499</v>
      </c>
      <c r="G11" s="213">
        <v>1400.0916715027799</v>
      </c>
      <c r="H11" s="213">
        <v>1521.52284703636</v>
      </c>
      <c r="I11" s="213">
        <v>1645.01894142164</v>
      </c>
      <c r="J11" s="213">
        <v>1673.47593781553</v>
      </c>
      <c r="K11" s="213">
        <v>1557.6606928055401</v>
      </c>
      <c r="L11" s="213">
        <v>1609.9705300000001</v>
      </c>
      <c r="M11" s="213">
        <v>1635.6508699999999</v>
      </c>
      <c r="N11" s="213">
        <v>1700.51803</v>
      </c>
      <c r="O11" s="213">
        <v>1702.4988599999999</v>
      </c>
      <c r="P11" s="213">
        <v>1726.45542</v>
      </c>
      <c r="Q11" s="213">
        <v>1705.3404878460899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11492.222222222223</v>
      </c>
      <c r="C14" s="120">
        <v>11492.222222222223</v>
      </c>
      <c r="D14" s="120">
        <v>10591.831283971276</v>
      </c>
      <c r="E14" s="120">
        <v>10591.831283971276</v>
      </c>
      <c r="F14" s="120">
        <v>9691.4403457203298</v>
      </c>
      <c r="G14" s="120">
        <v>9691.4403457203298</v>
      </c>
      <c r="H14" s="120">
        <v>9691.4403457203298</v>
      </c>
      <c r="I14" s="120">
        <v>9691.4403457203298</v>
      </c>
      <c r="J14" s="120">
        <v>9691.4403457203298</v>
      </c>
      <c r="K14" s="120">
        <v>8791.0494074693834</v>
      </c>
      <c r="L14" s="120">
        <v>7890.6584692184379</v>
      </c>
      <c r="M14" s="120">
        <v>7890.6584692184379</v>
      </c>
      <c r="N14" s="120">
        <v>6990.2675309674923</v>
      </c>
      <c r="O14" s="120">
        <v>6089.8765927165468</v>
      </c>
      <c r="P14" s="120">
        <v>6089.8765927165459</v>
      </c>
      <c r="Q14" s="120">
        <v>6089.8765927165468</v>
      </c>
    </row>
    <row r="15" spans="1:17" x14ac:dyDescent="0.25">
      <c r="A15" s="180" t="s">
        <v>201</v>
      </c>
      <c r="B15" s="189">
        <v>7302.2222222222217</v>
      </c>
      <c r="C15" s="189">
        <v>7302.2222222222217</v>
      </c>
      <c r="D15" s="189">
        <v>10193.2532214567</v>
      </c>
      <c r="E15" s="189">
        <v>10193.2532214567</v>
      </c>
      <c r="F15" s="189">
        <v>9470.4954716480806</v>
      </c>
      <c r="G15" s="189">
        <v>9470.4954716480806</v>
      </c>
      <c r="H15" s="189">
        <v>9470.4954716480806</v>
      </c>
      <c r="I15" s="189">
        <v>9470.4954716480806</v>
      </c>
      <c r="J15" s="189">
        <v>8747.7377218394613</v>
      </c>
      <c r="K15" s="189">
        <v>8747.7377218394613</v>
      </c>
      <c r="L15" s="189">
        <v>8024.979972030842</v>
      </c>
      <c r="M15" s="189">
        <v>8024.979972030842</v>
      </c>
      <c r="N15" s="189">
        <v>7302.2222222222226</v>
      </c>
      <c r="O15" s="189">
        <v>8747.7377218394613</v>
      </c>
      <c r="P15" s="189">
        <v>10193.2532214567</v>
      </c>
      <c r="Q15" s="189">
        <v>10193.2532214567</v>
      </c>
    </row>
    <row r="16" spans="1:17" x14ac:dyDescent="0.25">
      <c r="A16" s="108" t="s">
        <v>200</v>
      </c>
      <c r="B16" s="118">
        <v>1355.4679394044888</v>
      </c>
      <c r="C16" s="118">
        <v>1450.9207205703851</v>
      </c>
      <c r="D16" s="118">
        <v>1450.9207205703851</v>
      </c>
      <c r="E16" s="118">
        <v>1450.9207205703851</v>
      </c>
      <c r="F16" s="118">
        <v>1546.3735017362815</v>
      </c>
      <c r="G16" s="118">
        <v>1586.7188455636667</v>
      </c>
      <c r="H16" s="118">
        <v>1627.0641893910522</v>
      </c>
      <c r="I16" s="118">
        <v>1817.9697517228449</v>
      </c>
      <c r="J16" s="118">
        <v>1817.9697517228449</v>
      </c>
      <c r="K16" s="118">
        <v>1873.0771890613557</v>
      </c>
      <c r="L16" s="118">
        <v>1873.0771890613557</v>
      </c>
      <c r="M16" s="118">
        <v>1832.7318452339705</v>
      </c>
      <c r="N16" s="118">
        <v>1928.1846263998666</v>
      </c>
      <c r="O16" s="118">
        <v>1887.8392825724816</v>
      </c>
      <c r="P16" s="118">
        <v>1887.8392825724814</v>
      </c>
      <c r="Q16" s="118">
        <v>1847.4939387450959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900.39093825094585</v>
      </c>
      <c r="D18" s="120">
        <v>0</v>
      </c>
      <c r="E18" s="120">
        <v>0</v>
      </c>
      <c r="F18" s="120">
        <v>0</v>
      </c>
      <c r="G18" s="120">
        <v>900.39093825094585</v>
      </c>
      <c r="H18" s="120">
        <v>0</v>
      </c>
      <c r="I18" s="120">
        <v>900.39093825094585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900.39093825094585</v>
      </c>
    </row>
    <row r="19" spans="1:17" x14ac:dyDescent="0.25">
      <c r="A19" s="179" t="s">
        <v>201</v>
      </c>
      <c r="B19" s="189"/>
      <c r="C19" s="189">
        <v>0</v>
      </c>
      <c r="D19" s="189">
        <v>3613.7887490430985</v>
      </c>
      <c r="E19" s="189">
        <v>0</v>
      </c>
      <c r="F19" s="189">
        <v>0</v>
      </c>
      <c r="G19" s="189">
        <v>0</v>
      </c>
      <c r="H19" s="189">
        <v>722.75774980861968</v>
      </c>
      <c r="I19" s="189">
        <v>0</v>
      </c>
      <c r="J19" s="189">
        <v>0</v>
      </c>
      <c r="K19" s="189">
        <v>0</v>
      </c>
      <c r="L19" s="189">
        <v>0</v>
      </c>
      <c r="M19" s="189">
        <v>0</v>
      </c>
      <c r="N19" s="189">
        <v>0</v>
      </c>
      <c r="O19" s="189">
        <v>1445.5154996172394</v>
      </c>
      <c r="P19" s="189">
        <v>2168.2732494258589</v>
      </c>
      <c r="Q19" s="189">
        <v>0</v>
      </c>
    </row>
    <row r="20" spans="1:17" x14ac:dyDescent="0.25">
      <c r="A20" s="119" t="s">
        <v>200</v>
      </c>
      <c r="B20" s="118"/>
      <c r="C20" s="118">
        <v>135.79812499328173</v>
      </c>
      <c r="D20" s="118">
        <v>95.452781165896312</v>
      </c>
      <c r="E20" s="118">
        <v>40.345343827385435</v>
      </c>
      <c r="F20" s="118">
        <v>190.90556233179259</v>
      </c>
      <c r="G20" s="118">
        <v>80.690687654770869</v>
      </c>
      <c r="H20" s="118">
        <v>135.79812499328173</v>
      </c>
      <c r="I20" s="118">
        <v>231.25090615917807</v>
      </c>
      <c r="J20" s="118">
        <v>95.452781165896297</v>
      </c>
      <c r="K20" s="118">
        <v>95.452781165896297</v>
      </c>
      <c r="L20" s="118">
        <v>95.452781165896297</v>
      </c>
      <c r="M20" s="118">
        <v>0</v>
      </c>
      <c r="N20" s="118">
        <v>190.90556233179259</v>
      </c>
      <c r="O20" s="118">
        <v>0</v>
      </c>
      <c r="P20" s="118">
        <v>95.452781165896297</v>
      </c>
      <c r="Q20" s="118">
        <v>0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900.39093825094642</v>
      </c>
      <c r="D22" s="120">
        <f t="shared" ref="D22:Q22" si="1">C14+D18-D14</f>
        <v>900.39093825094642</v>
      </c>
      <c r="E22" s="120">
        <f t="shared" si="1"/>
        <v>0</v>
      </c>
      <c r="F22" s="120">
        <f t="shared" si="1"/>
        <v>900.39093825094642</v>
      </c>
      <c r="G22" s="120">
        <f t="shared" si="1"/>
        <v>900.39093825094642</v>
      </c>
      <c r="H22" s="120">
        <f t="shared" si="1"/>
        <v>0</v>
      </c>
      <c r="I22" s="120">
        <f t="shared" si="1"/>
        <v>900.39093825094642</v>
      </c>
      <c r="J22" s="120">
        <f t="shared" si="1"/>
        <v>0</v>
      </c>
      <c r="K22" s="120">
        <f t="shared" si="1"/>
        <v>900.39093825094642</v>
      </c>
      <c r="L22" s="120">
        <f t="shared" si="1"/>
        <v>900.39093825094551</v>
      </c>
      <c r="M22" s="120">
        <f t="shared" si="1"/>
        <v>0</v>
      </c>
      <c r="N22" s="120">
        <f t="shared" si="1"/>
        <v>900.39093825094551</v>
      </c>
      <c r="O22" s="120">
        <f t="shared" si="1"/>
        <v>900.39093825094551</v>
      </c>
      <c r="P22" s="120">
        <f t="shared" si="1"/>
        <v>0</v>
      </c>
      <c r="Q22" s="120">
        <f t="shared" si="1"/>
        <v>900.3909382509446</v>
      </c>
    </row>
    <row r="23" spans="1:17" x14ac:dyDescent="0.25">
      <c r="A23" s="179" t="s">
        <v>201</v>
      </c>
      <c r="B23" s="189"/>
      <c r="C23" s="189">
        <f t="shared" ref="C23:Q24" si="2">B15+C19-C15</f>
        <v>0</v>
      </c>
      <c r="D23" s="189">
        <f t="shared" si="2"/>
        <v>722.75774980862116</v>
      </c>
      <c r="E23" s="189">
        <f t="shared" si="2"/>
        <v>0</v>
      </c>
      <c r="F23" s="189">
        <f t="shared" si="2"/>
        <v>722.75774980861934</v>
      </c>
      <c r="G23" s="189">
        <f t="shared" si="2"/>
        <v>0</v>
      </c>
      <c r="H23" s="189">
        <f t="shared" si="2"/>
        <v>722.75774980861934</v>
      </c>
      <c r="I23" s="189">
        <f t="shared" si="2"/>
        <v>0</v>
      </c>
      <c r="J23" s="189">
        <f t="shared" si="2"/>
        <v>722.75774980861934</v>
      </c>
      <c r="K23" s="189">
        <f t="shared" si="2"/>
        <v>0</v>
      </c>
      <c r="L23" s="189">
        <f t="shared" si="2"/>
        <v>722.75774980861934</v>
      </c>
      <c r="M23" s="189">
        <f t="shared" si="2"/>
        <v>0</v>
      </c>
      <c r="N23" s="189">
        <f t="shared" si="2"/>
        <v>722.75774980861934</v>
      </c>
      <c r="O23" s="189">
        <f t="shared" si="2"/>
        <v>0</v>
      </c>
      <c r="P23" s="189">
        <f t="shared" si="2"/>
        <v>722.75774980862116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40.345343827385477</v>
      </c>
      <c r="D24" s="118">
        <f t="shared" si="2"/>
        <v>95.45278116589634</v>
      </c>
      <c r="E24" s="118">
        <f t="shared" si="2"/>
        <v>40.345343827385477</v>
      </c>
      <c r="F24" s="118">
        <f t="shared" si="2"/>
        <v>95.45278116589634</v>
      </c>
      <c r="G24" s="118">
        <f t="shared" si="2"/>
        <v>40.345343827385705</v>
      </c>
      <c r="H24" s="118">
        <f t="shared" si="2"/>
        <v>95.45278116589634</v>
      </c>
      <c r="I24" s="118">
        <f t="shared" si="2"/>
        <v>40.345343827385477</v>
      </c>
      <c r="J24" s="118">
        <f t="shared" si="2"/>
        <v>95.45278116589634</v>
      </c>
      <c r="K24" s="118">
        <f t="shared" si="2"/>
        <v>40.345343827385477</v>
      </c>
      <c r="L24" s="118">
        <f t="shared" si="2"/>
        <v>95.45278116589634</v>
      </c>
      <c r="M24" s="118">
        <f t="shared" si="2"/>
        <v>40.34534382738525</v>
      </c>
      <c r="N24" s="118">
        <f t="shared" si="2"/>
        <v>95.452781165896567</v>
      </c>
      <c r="O24" s="118">
        <f t="shared" si="2"/>
        <v>40.345343827385022</v>
      </c>
      <c r="P24" s="118">
        <f t="shared" si="2"/>
        <v>95.452781165896567</v>
      </c>
      <c r="Q24" s="118">
        <f t="shared" si="2"/>
        <v>40.345343827385477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1149.2222222222226</v>
      </c>
      <c r="C26" s="120">
        <f t="shared" ref="C26:Q26" si="3">C14-C9</f>
        <v>1330.2222222222226</v>
      </c>
      <c r="D26" s="120">
        <f t="shared" si="3"/>
        <v>832.83128397127621</v>
      </c>
      <c r="E26" s="120">
        <f t="shared" si="3"/>
        <v>2024.8312839712762</v>
      </c>
      <c r="F26" s="120">
        <f t="shared" si="3"/>
        <v>848.44034572032979</v>
      </c>
      <c r="G26" s="120">
        <f t="shared" si="3"/>
        <v>1253.4403457203298</v>
      </c>
      <c r="H26" s="120">
        <f t="shared" si="3"/>
        <v>1351.4403457203298</v>
      </c>
      <c r="I26" s="120">
        <f t="shared" si="3"/>
        <v>512.70534572032921</v>
      </c>
      <c r="J26" s="120">
        <f t="shared" si="3"/>
        <v>1286.0203457203297</v>
      </c>
      <c r="K26" s="120">
        <f t="shared" si="3"/>
        <v>1928.0804074693833</v>
      </c>
      <c r="L26" s="120">
        <f t="shared" si="3"/>
        <v>1199.2636942184381</v>
      </c>
      <c r="M26" s="120">
        <f t="shared" si="3"/>
        <v>1667.6613284684381</v>
      </c>
      <c r="N26" s="120">
        <f t="shared" si="3"/>
        <v>1202.8801900699918</v>
      </c>
      <c r="O26" s="120">
        <f t="shared" si="3"/>
        <v>707.60636568187147</v>
      </c>
      <c r="P26" s="120">
        <f t="shared" si="3"/>
        <v>569.04566918688852</v>
      </c>
      <c r="Q26" s="120">
        <f t="shared" si="3"/>
        <v>696.46232706236515</v>
      </c>
    </row>
    <row r="27" spans="1:17" x14ac:dyDescent="0.25">
      <c r="A27" s="180" t="s">
        <v>201</v>
      </c>
      <c r="B27" s="189">
        <f t="shared" ref="B27:Q27" si="4">B15-B10</f>
        <v>730.22222222222172</v>
      </c>
      <c r="C27" s="189">
        <f t="shared" si="4"/>
        <v>737.22222222222172</v>
      </c>
      <c r="D27" s="189">
        <f t="shared" si="4"/>
        <v>928.25322145669998</v>
      </c>
      <c r="E27" s="189">
        <f t="shared" si="4"/>
        <v>3656.2532214567</v>
      </c>
      <c r="F27" s="189">
        <f t="shared" si="4"/>
        <v>2096.4954716480806</v>
      </c>
      <c r="G27" s="189">
        <f t="shared" si="4"/>
        <v>714.49547164808064</v>
      </c>
      <c r="H27" s="189">
        <f t="shared" si="4"/>
        <v>958.49547164808064</v>
      </c>
      <c r="I27" s="189">
        <f t="shared" si="4"/>
        <v>3255.4954716480806</v>
      </c>
      <c r="J27" s="189">
        <f t="shared" si="4"/>
        <v>3650.1678957680679</v>
      </c>
      <c r="K27" s="189">
        <f t="shared" si="4"/>
        <v>3656.2451791692911</v>
      </c>
      <c r="L27" s="189">
        <f t="shared" si="4"/>
        <v>1563.9436615754612</v>
      </c>
      <c r="M27" s="189">
        <f t="shared" si="4"/>
        <v>794.57654951188306</v>
      </c>
      <c r="N27" s="189">
        <f t="shared" si="4"/>
        <v>486.19888660230754</v>
      </c>
      <c r="O27" s="189">
        <f t="shared" si="4"/>
        <v>1045.7137565996109</v>
      </c>
      <c r="P27" s="189">
        <f t="shared" si="4"/>
        <v>1005.2623714899</v>
      </c>
      <c r="Q27" s="189">
        <f t="shared" si="4"/>
        <v>1295.6336071598325</v>
      </c>
    </row>
    <row r="28" spans="1:17" x14ac:dyDescent="0.25">
      <c r="A28" s="108" t="s">
        <v>200</v>
      </c>
      <c r="B28" s="118">
        <f t="shared" ref="B28:Q28" si="5">B16-B11</f>
        <v>135.54679394044888</v>
      </c>
      <c r="C28" s="118">
        <f t="shared" si="5"/>
        <v>168.39794945387507</v>
      </c>
      <c r="D28" s="118">
        <f t="shared" si="5"/>
        <v>149.50666366001519</v>
      </c>
      <c r="E28" s="118">
        <f t="shared" si="5"/>
        <v>124.04549028054521</v>
      </c>
      <c r="F28" s="118">
        <f t="shared" si="5"/>
        <v>175.90268220633152</v>
      </c>
      <c r="G28" s="118">
        <f t="shared" si="5"/>
        <v>186.62717406088677</v>
      </c>
      <c r="H28" s="118">
        <f t="shared" si="5"/>
        <v>105.54134235469223</v>
      </c>
      <c r="I28" s="118">
        <f t="shared" si="5"/>
        <v>172.95081030120491</v>
      </c>
      <c r="J28" s="118">
        <f t="shared" si="5"/>
        <v>144.49381390731492</v>
      </c>
      <c r="K28" s="118">
        <f t="shared" si="5"/>
        <v>315.41649625581567</v>
      </c>
      <c r="L28" s="118">
        <f t="shared" si="5"/>
        <v>263.10665906135569</v>
      </c>
      <c r="M28" s="118">
        <f t="shared" si="5"/>
        <v>197.08097523397055</v>
      </c>
      <c r="N28" s="118">
        <f t="shared" si="5"/>
        <v>227.66659639986665</v>
      </c>
      <c r="O28" s="118">
        <f t="shared" si="5"/>
        <v>185.34042257248166</v>
      </c>
      <c r="P28" s="118">
        <f t="shared" si="5"/>
        <v>161.38386257248135</v>
      </c>
      <c r="Q28" s="118">
        <f t="shared" si="5"/>
        <v>142.15345089900597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2188.916074973863</v>
      </c>
      <c r="C31" s="38">
        <v>2182.0410000000002</v>
      </c>
      <c r="D31" s="38">
        <v>2348.2114000000001</v>
      </c>
      <c r="E31" s="38">
        <v>1949.4124999999999</v>
      </c>
      <c r="F31" s="38">
        <v>1937.1161099999999</v>
      </c>
      <c r="G31" s="38">
        <v>2014.7029060861257</v>
      </c>
      <c r="H31" s="38">
        <v>1966.1876400000003</v>
      </c>
      <c r="I31" s="38">
        <v>1879.7107100000003</v>
      </c>
      <c r="J31" s="38">
        <v>1749.1680899999999</v>
      </c>
      <c r="K31" s="38">
        <v>1507.9132700000002</v>
      </c>
      <c r="L31" s="38">
        <v>1604.2544419203261</v>
      </c>
      <c r="M31" s="38">
        <v>1518.2889277627148</v>
      </c>
      <c r="N31" s="38">
        <v>1079.9098181938198</v>
      </c>
      <c r="O31" s="38">
        <v>1085.0853351142539</v>
      </c>
      <c r="P31" s="38">
        <v>1179.5131815369284</v>
      </c>
      <c r="Q31" s="38">
        <v>1123.6784896946717</v>
      </c>
    </row>
    <row r="32" spans="1:17" x14ac:dyDescent="0.25">
      <c r="A32" s="55" t="s">
        <v>33</v>
      </c>
      <c r="B32" s="54">
        <v>290.33148540565804</v>
      </c>
      <c r="C32" s="54">
        <v>158.92180999999999</v>
      </c>
      <c r="D32" s="54">
        <v>162.80006</v>
      </c>
      <c r="E32" s="54">
        <v>123.80839</v>
      </c>
      <c r="F32" s="54">
        <v>72.092070000000007</v>
      </c>
      <c r="G32" s="54">
        <v>1.220665248256779</v>
      </c>
      <c r="H32" s="54">
        <v>7.4565600000000005</v>
      </c>
      <c r="I32" s="54">
        <v>145.78177000000002</v>
      </c>
      <c r="J32" s="54">
        <v>49.398650000000004</v>
      </c>
      <c r="K32" s="54">
        <v>6.1976199999999997</v>
      </c>
      <c r="L32" s="54">
        <v>33.707859912018719</v>
      </c>
      <c r="M32" s="54">
        <v>3.6090906706495964</v>
      </c>
      <c r="N32" s="54">
        <v>1.8164380811417784</v>
      </c>
      <c r="O32" s="54">
        <v>0</v>
      </c>
      <c r="P32" s="54">
        <v>4.0823686437344389</v>
      </c>
      <c r="Q32" s="54">
        <v>4.0842006597345311</v>
      </c>
    </row>
    <row r="33" spans="1:17" x14ac:dyDescent="0.25">
      <c r="A33" s="52" t="s">
        <v>32</v>
      </c>
      <c r="B33" s="51">
        <v>946.53305730272155</v>
      </c>
      <c r="C33" s="51">
        <v>988.39964000000009</v>
      </c>
      <c r="D33" s="51">
        <v>1115.83979</v>
      </c>
      <c r="E33" s="51">
        <v>805.72726</v>
      </c>
      <c r="F33" s="51">
        <v>813.98721999999998</v>
      </c>
      <c r="G33" s="51">
        <v>907.81764335784987</v>
      </c>
      <c r="H33" s="51">
        <v>835.82225000000005</v>
      </c>
      <c r="I33" s="51">
        <v>556.60191999999995</v>
      </c>
      <c r="J33" s="51">
        <v>587.72433999999998</v>
      </c>
      <c r="K33" s="51">
        <v>514.09628999999995</v>
      </c>
      <c r="L33" s="51">
        <v>480.74664416430397</v>
      </c>
      <c r="M33" s="51">
        <v>413.24711302600429</v>
      </c>
      <c r="N33" s="51">
        <v>340.18823669792511</v>
      </c>
      <c r="O33" s="51">
        <v>360.56770822421305</v>
      </c>
      <c r="P33" s="51">
        <v>410.38982099819509</v>
      </c>
      <c r="Q33" s="51">
        <v>380.72463398104594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216.4393580932427</v>
      </c>
      <c r="C35" s="51">
        <v>216.34484</v>
      </c>
      <c r="D35" s="51">
        <v>197.65078</v>
      </c>
      <c r="E35" s="51">
        <v>26.35923</v>
      </c>
      <c r="F35" s="51">
        <v>11.29749</v>
      </c>
      <c r="G35" s="51">
        <v>15.815938015671298</v>
      </c>
      <c r="H35" s="51">
        <v>11.31352</v>
      </c>
      <c r="I35" s="51">
        <v>13.199170000000001</v>
      </c>
      <c r="J35" s="51">
        <v>12.099780000000001</v>
      </c>
      <c r="K35" s="51">
        <v>8.7998399999999997</v>
      </c>
      <c r="L35" s="51">
        <v>6.5918383514165146</v>
      </c>
      <c r="M35" s="51">
        <v>7.6906896763515933</v>
      </c>
      <c r="N35" s="51">
        <v>5.4934522678022208</v>
      </c>
      <c r="O35" s="51">
        <v>4.3948538463183784</v>
      </c>
      <c r="P35" s="51">
        <v>4.3946320406435451</v>
      </c>
      <c r="Q35" s="51">
        <v>5.4934526573007547</v>
      </c>
    </row>
    <row r="36" spans="1:17" x14ac:dyDescent="0.25">
      <c r="A36" s="53" t="s">
        <v>76</v>
      </c>
      <c r="B36" s="51">
        <v>40.362956157478003</v>
      </c>
      <c r="C36" s="51">
        <v>44.494079999999997</v>
      </c>
      <c r="D36" s="51">
        <v>38.311</v>
      </c>
      <c r="E36" s="51">
        <v>35.220379999999999</v>
      </c>
      <c r="F36" s="51">
        <v>35.207230000000003</v>
      </c>
      <c r="G36" s="51">
        <v>34.154920920696249</v>
      </c>
      <c r="H36" s="51">
        <v>27.91187</v>
      </c>
      <c r="I36" s="51">
        <v>25.393920000000001</v>
      </c>
      <c r="J36" s="51">
        <v>24.417300000000001</v>
      </c>
      <c r="K36" s="51">
        <v>29.504460000000002</v>
      </c>
      <c r="L36" s="51">
        <v>26.461900202143635</v>
      </c>
      <c r="M36" s="51">
        <v>26.460950514402061</v>
      </c>
      <c r="N36" s="51">
        <v>18.462843081581887</v>
      </c>
      <c r="O36" s="51">
        <v>18.54084958792879</v>
      </c>
      <c r="P36" s="51">
        <v>20.59474309662437</v>
      </c>
      <c r="Q36" s="51">
        <v>25.750699292823551</v>
      </c>
    </row>
    <row r="37" spans="1:17" x14ac:dyDescent="0.25">
      <c r="A37" s="53" t="s">
        <v>29</v>
      </c>
      <c r="B37" s="51">
        <v>296.16021928565561</v>
      </c>
      <c r="C37" s="51">
        <v>223.56072</v>
      </c>
      <c r="D37" s="51">
        <v>254.08678</v>
      </c>
      <c r="E37" s="51">
        <v>163.35248000000001</v>
      </c>
      <c r="F37" s="51">
        <v>81.183419999999998</v>
      </c>
      <c r="G37" s="51">
        <v>65.923356534848153</v>
      </c>
      <c r="H37" s="51">
        <v>32.492460000000001</v>
      </c>
      <c r="I37" s="51">
        <v>25.80866</v>
      </c>
      <c r="J37" s="51">
        <v>16.201730000000001</v>
      </c>
      <c r="K37" s="51">
        <v>13.39377</v>
      </c>
      <c r="L37" s="51">
        <v>6.6878420777358025</v>
      </c>
      <c r="M37" s="51">
        <v>3.8214315416039337</v>
      </c>
      <c r="N37" s="51">
        <v>2.8661339951054488</v>
      </c>
      <c r="O37" s="51">
        <v>2.8662370856413859</v>
      </c>
      <c r="P37" s="51">
        <v>0.95536611663523985</v>
      </c>
      <c r="Q37" s="51">
        <v>0.95542347884337264</v>
      </c>
    </row>
    <row r="38" spans="1:17" x14ac:dyDescent="0.25">
      <c r="A38" s="53" t="s">
        <v>28</v>
      </c>
      <c r="B38" s="51">
        <v>393.57052376634522</v>
      </c>
      <c r="C38" s="51">
        <v>504</v>
      </c>
      <c r="D38" s="51">
        <v>625.79123000000004</v>
      </c>
      <c r="E38" s="51">
        <v>580.79516999999998</v>
      </c>
      <c r="F38" s="51">
        <v>686.29908</v>
      </c>
      <c r="G38" s="51">
        <v>791.92342788663416</v>
      </c>
      <c r="H38" s="51">
        <v>764.10440000000006</v>
      </c>
      <c r="I38" s="51">
        <v>492.20016999999996</v>
      </c>
      <c r="J38" s="51">
        <v>535.00553000000002</v>
      </c>
      <c r="K38" s="51">
        <v>462.39821999999998</v>
      </c>
      <c r="L38" s="51">
        <v>441.00506353300801</v>
      </c>
      <c r="M38" s="51">
        <v>375.27404129364669</v>
      </c>
      <c r="N38" s="51">
        <v>313.36580735343557</v>
      </c>
      <c r="O38" s="51">
        <v>334.7657677043245</v>
      </c>
      <c r="P38" s="51">
        <v>384.44507974429195</v>
      </c>
      <c r="Q38" s="51">
        <v>348.52505855207829</v>
      </c>
    </row>
    <row r="39" spans="1:17" x14ac:dyDescent="0.25">
      <c r="A39" s="52" t="s">
        <v>27</v>
      </c>
      <c r="B39" s="51">
        <v>433.05277024523565</v>
      </c>
      <c r="C39" s="51">
        <v>506.21186999999998</v>
      </c>
      <c r="D39" s="51">
        <v>533.15282000000002</v>
      </c>
      <c r="E39" s="51">
        <v>490.69938000000002</v>
      </c>
      <c r="F39" s="51">
        <v>506.55086999999997</v>
      </c>
      <c r="G39" s="51">
        <v>516.60024090154025</v>
      </c>
      <c r="H39" s="51">
        <v>512.81608000000006</v>
      </c>
      <c r="I39" s="51">
        <v>544.16705000000002</v>
      </c>
      <c r="J39" s="51">
        <v>526.67723999999998</v>
      </c>
      <c r="K39" s="51">
        <v>410.92579000000001</v>
      </c>
      <c r="L39" s="51">
        <v>458.36048860627619</v>
      </c>
      <c r="M39" s="51">
        <v>463.45593561493854</v>
      </c>
      <c r="N39" s="51">
        <v>448.30146491633178</v>
      </c>
      <c r="O39" s="51">
        <v>418.65821073555003</v>
      </c>
      <c r="P39" s="51">
        <v>426.33866331711801</v>
      </c>
      <c r="Q39" s="51">
        <v>441.55713437106039</v>
      </c>
    </row>
    <row r="40" spans="1:17" x14ac:dyDescent="0.25">
      <c r="A40" s="53" t="s">
        <v>66</v>
      </c>
      <c r="B40" s="51">
        <v>433.05277024523565</v>
      </c>
      <c r="C40" s="51">
        <v>506.21186999999998</v>
      </c>
      <c r="D40" s="51">
        <v>533.15282000000002</v>
      </c>
      <c r="E40" s="51">
        <v>490.69938000000002</v>
      </c>
      <c r="F40" s="51">
        <v>506.55086999999997</v>
      </c>
      <c r="G40" s="51">
        <v>516.60024090154025</v>
      </c>
      <c r="H40" s="51">
        <v>512.81608000000006</v>
      </c>
      <c r="I40" s="51">
        <v>544.16705000000002</v>
      </c>
      <c r="J40" s="51">
        <v>526.67723999999998</v>
      </c>
      <c r="K40" s="51">
        <v>410.92579000000001</v>
      </c>
      <c r="L40" s="51">
        <v>458.36048860627619</v>
      </c>
      <c r="M40" s="51">
        <v>463.45593561493854</v>
      </c>
      <c r="N40" s="51">
        <v>448.30146491633178</v>
      </c>
      <c r="O40" s="51">
        <v>418.65821073555003</v>
      </c>
      <c r="P40" s="51">
        <v>426.33866331711801</v>
      </c>
      <c r="Q40" s="51">
        <v>441.55713437106039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322.81528450840415</v>
      </c>
      <c r="C42" s="51">
        <v>327.01155</v>
      </c>
      <c r="D42" s="51">
        <v>331.27269000000001</v>
      </c>
      <c r="E42" s="51">
        <v>335.60937000000001</v>
      </c>
      <c r="F42" s="51">
        <v>342.17579000000001</v>
      </c>
      <c r="G42" s="51">
        <v>382.84827911872196</v>
      </c>
      <c r="H42" s="51">
        <v>395.09327999999999</v>
      </c>
      <c r="I42" s="51">
        <v>402.73260999999997</v>
      </c>
      <c r="J42" s="51">
        <v>366.83402999999998</v>
      </c>
      <c r="K42" s="51">
        <v>388.88878999999997</v>
      </c>
      <c r="L42" s="51">
        <v>433.24586217796201</v>
      </c>
      <c r="M42" s="51">
        <v>456.26555228553718</v>
      </c>
      <c r="N42" s="51">
        <v>122.07480969360172</v>
      </c>
      <c r="O42" s="51">
        <v>142.42247608386862</v>
      </c>
      <c r="P42" s="51">
        <v>165.11421185722156</v>
      </c>
      <c r="Q42" s="51">
        <v>120.69110518101857</v>
      </c>
    </row>
    <row r="43" spans="1:17" x14ac:dyDescent="0.25">
      <c r="A43" s="53" t="s">
        <v>23</v>
      </c>
      <c r="B43" s="51">
        <v>322.81528450840415</v>
      </c>
      <c r="C43" s="51">
        <v>327.01155</v>
      </c>
      <c r="D43" s="51">
        <v>331.27269000000001</v>
      </c>
      <c r="E43" s="51">
        <v>335.60937000000001</v>
      </c>
      <c r="F43" s="51">
        <v>342.17579000000001</v>
      </c>
      <c r="G43" s="51">
        <v>382.84827911872196</v>
      </c>
      <c r="H43" s="51">
        <v>395.09327999999999</v>
      </c>
      <c r="I43" s="51">
        <v>401.83312999999998</v>
      </c>
      <c r="J43" s="51">
        <v>365.93464</v>
      </c>
      <c r="K43" s="51">
        <v>387.99784999999997</v>
      </c>
      <c r="L43" s="51">
        <v>431.47840859651461</v>
      </c>
      <c r="M43" s="51">
        <v>454.4981070416838</v>
      </c>
      <c r="N43" s="51">
        <v>121.1910731916399</v>
      </c>
      <c r="O43" s="51">
        <v>141.53879412726181</v>
      </c>
      <c r="P43" s="51">
        <v>164.23050276694016</v>
      </c>
      <c r="Q43" s="51">
        <v>118.92363787700636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0.89947999999999073</v>
      </c>
      <c r="J45" s="51">
        <v>0.89939000000000924</v>
      </c>
      <c r="K45" s="51">
        <v>0.89093999999997919</v>
      </c>
      <c r="L45" s="51">
        <v>1.7674535814474233</v>
      </c>
      <c r="M45" s="51">
        <v>1.7674452438533805</v>
      </c>
      <c r="N45" s="51">
        <v>0.88373650196182041</v>
      </c>
      <c r="O45" s="51">
        <v>0.8836819566067966</v>
      </c>
      <c r="P45" s="51">
        <v>0.88370909028141043</v>
      </c>
      <c r="Q45" s="51">
        <v>1.7674673040122144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2.6272326664266705</v>
      </c>
      <c r="C48" s="51">
        <v>3.1015799999999998</v>
      </c>
      <c r="D48" s="51">
        <v>3.0002200000000001</v>
      </c>
      <c r="E48" s="51">
        <v>1.60063</v>
      </c>
      <c r="F48" s="51">
        <v>1.40063</v>
      </c>
      <c r="G48" s="51">
        <v>5.3502737491028567</v>
      </c>
      <c r="H48" s="51">
        <v>7.0985699999999996</v>
      </c>
      <c r="I48" s="51">
        <v>8.6964799999999993</v>
      </c>
      <c r="J48" s="51">
        <v>8.9972999999999992</v>
      </c>
      <c r="K48" s="51">
        <v>8.3035599999999992</v>
      </c>
      <c r="L48" s="51">
        <v>9.5540140764061654</v>
      </c>
      <c r="M48" s="51">
        <v>9.9118663175697339</v>
      </c>
      <c r="N48" s="51">
        <v>10.079246626576582</v>
      </c>
      <c r="O48" s="51">
        <v>8.5746141095014163</v>
      </c>
      <c r="P48" s="51">
        <v>7.6430669486167995</v>
      </c>
      <c r="Q48" s="51">
        <v>8.4313232448873592</v>
      </c>
    </row>
    <row r="49" spans="1:17" x14ac:dyDescent="0.25">
      <c r="A49" s="63" t="s">
        <v>21</v>
      </c>
      <c r="B49" s="62">
        <v>193.55624484541687</v>
      </c>
      <c r="C49" s="62">
        <v>198.39455000000001</v>
      </c>
      <c r="D49" s="62">
        <v>202.14581999999999</v>
      </c>
      <c r="E49" s="62">
        <v>191.96746999999999</v>
      </c>
      <c r="F49" s="62">
        <v>200.90952999999999</v>
      </c>
      <c r="G49" s="62">
        <v>200.86580371065375</v>
      </c>
      <c r="H49" s="62">
        <v>207.90090000000001</v>
      </c>
      <c r="I49" s="62">
        <v>221.73088000000001</v>
      </c>
      <c r="J49" s="62">
        <v>209.53653</v>
      </c>
      <c r="K49" s="62">
        <v>179.50121999999999</v>
      </c>
      <c r="L49" s="62">
        <v>188.63957298335939</v>
      </c>
      <c r="M49" s="62">
        <v>171.7993698480154</v>
      </c>
      <c r="N49" s="62">
        <v>157.44962217824269</v>
      </c>
      <c r="O49" s="62">
        <v>154.86232596112086</v>
      </c>
      <c r="P49" s="62">
        <v>165.94504977204264</v>
      </c>
      <c r="Q49" s="62">
        <v>168.19009225692471</v>
      </c>
    </row>
    <row r="50" spans="1:17" x14ac:dyDescent="0.25">
      <c r="A50" s="191" t="s">
        <v>105</v>
      </c>
      <c r="B50" s="190">
        <f t="shared" ref="B50:Q50" si="6">SUM(B51:B53)</f>
        <v>2188.916074973863</v>
      </c>
      <c r="C50" s="190">
        <f t="shared" si="6"/>
        <v>2182.0409999999997</v>
      </c>
      <c r="D50" s="190">
        <f t="shared" si="6"/>
        <v>2348.2113999999997</v>
      </c>
      <c r="E50" s="190">
        <f t="shared" si="6"/>
        <v>1949.4124999999999</v>
      </c>
      <c r="F50" s="190">
        <f t="shared" si="6"/>
        <v>1937.1161099999999</v>
      </c>
      <c r="G50" s="190">
        <f t="shared" si="6"/>
        <v>2014.7029060861255</v>
      </c>
      <c r="H50" s="190">
        <f t="shared" si="6"/>
        <v>1966.1876400000006</v>
      </c>
      <c r="I50" s="190">
        <f t="shared" si="6"/>
        <v>1879.7107100000003</v>
      </c>
      <c r="J50" s="190">
        <f t="shared" si="6"/>
        <v>1749.1680900000001</v>
      </c>
      <c r="K50" s="190">
        <f t="shared" si="6"/>
        <v>1507.9132700000002</v>
      </c>
      <c r="L50" s="190">
        <f t="shared" si="6"/>
        <v>1604.2544419203261</v>
      </c>
      <c r="M50" s="190">
        <f t="shared" si="6"/>
        <v>1518.2889277627148</v>
      </c>
      <c r="N50" s="190">
        <f t="shared" si="6"/>
        <v>1079.9098181938198</v>
      </c>
      <c r="O50" s="190">
        <f t="shared" si="6"/>
        <v>1085.0853351142541</v>
      </c>
      <c r="P50" s="190">
        <f t="shared" si="6"/>
        <v>1179.5131815369284</v>
      </c>
      <c r="Q50" s="190">
        <f t="shared" si="6"/>
        <v>1123.6784896946717</v>
      </c>
    </row>
    <row r="51" spans="1:17" x14ac:dyDescent="0.25">
      <c r="A51" s="216" t="s">
        <v>38</v>
      </c>
      <c r="B51" s="215">
        <v>1158.9825718593033</v>
      </c>
      <c r="C51" s="215">
        <v>1130.1127855699856</v>
      </c>
      <c r="D51" s="215">
        <v>1109.4271973009452</v>
      </c>
      <c r="E51" s="215">
        <v>953.32064247565972</v>
      </c>
      <c r="F51" s="215">
        <v>930.01315508714436</v>
      </c>
      <c r="G51" s="215">
        <v>880.9370316487807</v>
      </c>
      <c r="H51" s="215">
        <v>851.27314358120111</v>
      </c>
      <c r="I51" s="215">
        <v>915.67744363671386</v>
      </c>
      <c r="J51" s="215">
        <v>850.03413731302567</v>
      </c>
      <c r="K51" s="215">
        <v>686.16658173592987</v>
      </c>
      <c r="L51" s="215">
        <v>668.33273430487975</v>
      </c>
      <c r="M51" s="215">
        <v>583.54978172876383</v>
      </c>
      <c r="N51" s="215">
        <v>403.67728014418168</v>
      </c>
      <c r="O51" s="215">
        <v>370.20099412574854</v>
      </c>
      <c r="P51" s="215">
        <v>379.63955670348292</v>
      </c>
      <c r="Q51" s="215">
        <v>359.9617109988032</v>
      </c>
    </row>
    <row r="52" spans="1:17" x14ac:dyDescent="0.25">
      <c r="A52" s="179" t="s">
        <v>37</v>
      </c>
      <c r="B52" s="214">
        <v>564.67043903628792</v>
      </c>
      <c r="C52" s="214">
        <v>570.18163689885898</v>
      </c>
      <c r="D52" s="214">
        <v>749.44691510000223</v>
      </c>
      <c r="E52" s="214">
        <v>517.59572109985106</v>
      </c>
      <c r="F52" s="214">
        <v>551.81634757313611</v>
      </c>
      <c r="G52" s="214">
        <v>665.94305809816592</v>
      </c>
      <c r="H52" s="214">
        <v>622.75620289204835</v>
      </c>
      <c r="I52" s="214">
        <v>454.47225882351211</v>
      </c>
      <c r="J52" s="214">
        <v>377.873723355278</v>
      </c>
      <c r="K52" s="214">
        <v>373.13775901296043</v>
      </c>
      <c r="L52" s="214">
        <v>473.02579367999215</v>
      </c>
      <c r="M52" s="214">
        <v>496.98971389936401</v>
      </c>
      <c r="N52" s="214">
        <v>348.48925092178791</v>
      </c>
      <c r="O52" s="214">
        <v>390.65976276967308</v>
      </c>
      <c r="P52" s="214">
        <v>468.14399835083708</v>
      </c>
      <c r="Q52" s="214">
        <v>442.61566988307646</v>
      </c>
    </row>
    <row r="53" spans="1:17" x14ac:dyDescent="0.25">
      <c r="A53" s="119" t="s">
        <v>36</v>
      </c>
      <c r="B53" s="213">
        <v>465.26306407827178</v>
      </c>
      <c r="C53" s="213">
        <v>481.74657753115537</v>
      </c>
      <c r="D53" s="213">
        <v>489.33728759905227</v>
      </c>
      <c r="E53" s="213">
        <v>478.49613642448918</v>
      </c>
      <c r="F53" s="213">
        <v>455.28660733971958</v>
      </c>
      <c r="G53" s="213">
        <v>467.82281633917887</v>
      </c>
      <c r="H53" s="213">
        <v>492.15829352675109</v>
      </c>
      <c r="I53" s="213">
        <v>509.56100753977455</v>
      </c>
      <c r="J53" s="213">
        <v>521.26022933169622</v>
      </c>
      <c r="K53" s="213">
        <v>448.60892925110983</v>
      </c>
      <c r="L53" s="213">
        <v>462.89591393545419</v>
      </c>
      <c r="M53" s="213">
        <v>437.74943213458687</v>
      </c>
      <c r="N53" s="213">
        <v>327.74328712785018</v>
      </c>
      <c r="O53" s="213">
        <v>324.22457821883245</v>
      </c>
      <c r="P53" s="213">
        <v>331.72962648260841</v>
      </c>
      <c r="Q53" s="213">
        <v>321.10110881279206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10113.410082798346</v>
      </c>
      <c r="C55" s="70">
        <f t="shared" si="7"/>
        <v>9844.8597542397238</v>
      </c>
      <c r="D55" s="70">
        <f t="shared" si="7"/>
        <v>10710.827077960126</v>
      </c>
      <c r="E55" s="70">
        <f t="shared" si="7"/>
        <v>9181.1188459086807</v>
      </c>
      <c r="F55" s="70">
        <f t="shared" si="7"/>
        <v>9561.5529754221316</v>
      </c>
      <c r="G55" s="70">
        <f t="shared" si="7"/>
        <v>9937.7917401154118</v>
      </c>
      <c r="H55" s="70">
        <f t="shared" si="7"/>
        <v>9643.680574185797</v>
      </c>
      <c r="I55" s="70">
        <f t="shared" si="7"/>
        <v>9333.0872120928598</v>
      </c>
      <c r="J55" s="70">
        <f t="shared" si="7"/>
        <v>8946.0428710095712</v>
      </c>
      <c r="K55" s="70">
        <f t="shared" si="7"/>
        <v>7297.7964065604119</v>
      </c>
      <c r="L55" s="70">
        <f t="shared" si="7"/>
        <v>7567.7893449891635</v>
      </c>
      <c r="M55" s="70">
        <f t="shared" si="7"/>
        <v>6825.87993611202</v>
      </c>
      <c r="N55" s="70">
        <f t="shared" si="7"/>
        <v>6254.5182706466658</v>
      </c>
      <c r="O55" s="70">
        <f t="shared" si="7"/>
        <v>6489.275460917881</v>
      </c>
      <c r="P55" s="70">
        <f t="shared" si="7"/>
        <v>7108.6521532525421</v>
      </c>
      <c r="Q55" s="70">
        <f t="shared" si="7"/>
        <v>6699.7877732702309</v>
      </c>
    </row>
    <row r="56" spans="1:17" x14ac:dyDescent="0.25">
      <c r="A56" s="55" t="s">
        <v>343</v>
      </c>
      <c r="B56" s="54">
        <v>5430.437212798347</v>
      </c>
      <c r="C56" s="54">
        <v>5309.8864742397236</v>
      </c>
      <c r="D56" s="54">
        <v>5916.045947960125</v>
      </c>
      <c r="E56" s="54">
        <v>4722.0663659086804</v>
      </c>
      <c r="F56" s="54">
        <v>4679.0378054221328</v>
      </c>
      <c r="G56" s="54">
        <v>5014.8217301154127</v>
      </c>
      <c r="H56" s="54">
        <v>4819.8551941857959</v>
      </c>
      <c r="I56" s="54">
        <v>4283.5743920928599</v>
      </c>
      <c r="J56" s="54">
        <v>4008.5962510095719</v>
      </c>
      <c r="K56" s="54">
        <v>3267.1843565604122</v>
      </c>
      <c r="L56" s="54">
        <v>3455.7060749891639</v>
      </c>
      <c r="M56" s="54">
        <v>3203.3080761120204</v>
      </c>
      <c r="N56" s="54">
        <v>2787.9529106466662</v>
      </c>
      <c r="O56" s="54">
        <v>2838.5865309178816</v>
      </c>
      <c r="P56" s="54">
        <v>3177.1337832525423</v>
      </c>
      <c r="Q56" s="54">
        <v>2904.9756432702316</v>
      </c>
    </row>
    <row r="57" spans="1:17" x14ac:dyDescent="0.25">
      <c r="A57" s="52" t="s">
        <v>106</v>
      </c>
      <c r="B57" s="51">
        <v>4682.9728699999996</v>
      </c>
      <c r="C57" s="51">
        <v>4534.9732800000002</v>
      </c>
      <c r="D57" s="51">
        <v>4794.7811300000003</v>
      </c>
      <c r="E57" s="51">
        <v>4459.0524800000003</v>
      </c>
      <c r="F57" s="51">
        <v>4882.5151699999997</v>
      </c>
      <c r="G57" s="51">
        <v>4922.97001</v>
      </c>
      <c r="H57" s="51">
        <v>4823.8253800000002</v>
      </c>
      <c r="I57" s="51">
        <v>5049.5128199999999</v>
      </c>
      <c r="J57" s="51">
        <v>4937.4466199999997</v>
      </c>
      <c r="K57" s="51">
        <v>4030.6120500000002</v>
      </c>
      <c r="L57" s="51">
        <v>4112.0832700000001</v>
      </c>
      <c r="M57" s="51">
        <v>3622.57186</v>
      </c>
      <c r="N57" s="51">
        <v>3466.5653600000001</v>
      </c>
      <c r="O57" s="51">
        <v>3650.6889299999998</v>
      </c>
      <c r="P57" s="51">
        <v>3931.5183699999998</v>
      </c>
      <c r="Q57" s="51">
        <v>3794.8121299999998</v>
      </c>
    </row>
    <row r="58" spans="1:17" x14ac:dyDescent="0.25">
      <c r="A58" s="50" t="s">
        <v>105</v>
      </c>
      <c r="B58" s="38">
        <f t="shared" ref="B58:Q58" si="8">SUM(B59:B61)</f>
        <v>10113.410082798346</v>
      </c>
      <c r="C58" s="38">
        <f t="shared" si="8"/>
        <v>9844.8597542397256</v>
      </c>
      <c r="D58" s="38">
        <f t="shared" si="8"/>
        <v>10710.827077960124</v>
      </c>
      <c r="E58" s="38">
        <f t="shared" si="8"/>
        <v>9181.1188459086807</v>
      </c>
      <c r="F58" s="38">
        <f t="shared" si="8"/>
        <v>9561.5529754221334</v>
      </c>
      <c r="G58" s="38">
        <f t="shared" si="8"/>
        <v>9937.7917401154136</v>
      </c>
      <c r="H58" s="38">
        <f t="shared" si="8"/>
        <v>9643.6805741857952</v>
      </c>
      <c r="I58" s="38">
        <f t="shared" si="8"/>
        <v>9333.0872120928598</v>
      </c>
      <c r="J58" s="38">
        <f t="shared" si="8"/>
        <v>8946.042871009573</v>
      </c>
      <c r="K58" s="38">
        <f t="shared" si="8"/>
        <v>7297.7964065604119</v>
      </c>
      <c r="L58" s="38">
        <f t="shared" si="8"/>
        <v>7567.7893449891635</v>
      </c>
      <c r="M58" s="38">
        <f t="shared" si="8"/>
        <v>6825.8799361120209</v>
      </c>
      <c r="N58" s="38">
        <f t="shared" si="8"/>
        <v>6254.5182706466658</v>
      </c>
      <c r="O58" s="38">
        <f t="shared" si="8"/>
        <v>6489.275460917881</v>
      </c>
      <c r="P58" s="38">
        <f t="shared" si="8"/>
        <v>7108.6521532525421</v>
      </c>
      <c r="Q58" s="38">
        <f t="shared" si="8"/>
        <v>6699.7877732702318</v>
      </c>
    </row>
    <row r="59" spans="1:17" x14ac:dyDescent="0.25">
      <c r="A59" s="121" t="s">
        <v>38</v>
      </c>
      <c r="B59" s="120">
        <f>NMM_emi!B$5</f>
        <v>7110.4049376749281</v>
      </c>
      <c r="C59" s="120">
        <f>NMM_emi!C$5</f>
        <v>6828.441266535332</v>
      </c>
      <c r="D59" s="120">
        <f>NMM_emi!D$5</f>
        <v>7038.3367513516514</v>
      </c>
      <c r="E59" s="120">
        <f>NMM_emi!E$5</f>
        <v>6357.4350983136292</v>
      </c>
      <c r="F59" s="120">
        <f>NMM_emi!F$5</f>
        <v>7179.5136728218386</v>
      </c>
      <c r="G59" s="120">
        <f>NMM_emi!G$5</f>
        <v>7665.1881787526327</v>
      </c>
      <c r="H59" s="120">
        <f>NMM_emi!H$5</f>
        <v>7461.0225906310134</v>
      </c>
      <c r="I59" s="120">
        <f>NMM_emi!I$5</f>
        <v>6749.8336662245601</v>
      </c>
      <c r="J59" s="120">
        <f>NMM_emi!J$5</f>
        <v>6726.343235634853</v>
      </c>
      <c r="K59" s="120">
        <f>NMM_emi!K$5</f>
        <v>5518.6909705917496</v>
      </c>
      <c r="L59" s="120">
        <f>NMM_emi!L$5</f>
        <v>5659.3772066895617</v>
      </c>
      <c r="M59" s="120">
        <f>NMM_emi!M$5</f>
        <v>4866.8698825282354</v>
      </c>
      <c r="N59" s="120">
        <f>NMM_emi!N$5</f>
        <v>4324.4061834514841</v>
      </c>
      <c r="O59" s="120">
        <f>NMM_emi!O$5</f>
        <v>4506.3493992508556</v>
      </c>
      <c r="P59" s="120">
        <f>NMM_emi!P$5</f>
        <v>4859.5828820777351</v>
      </c>
      <c r="Q59" s="120">
        <f>NMM_emi!Q$5</f>
        <v>4617.2220352008253</v>
      </c>
    </row>
    <row r="60" spans="1:17" x14ac:dyDescent="0.25">
      <c r="A60" s="179" t="s">
        <v>37</v>
      </c>
      <c r="B60" s="189">
        <f>NMM_emi!B$47</f>
        <v>1827.2389086586127</v>
      </c>
      <c r="C60" s="189">
        <f>NMM_emi!C$47</f>
        <v>1806.1938597800699</v>
      </c>
      <c r="D60" s="189">
        <f>NMM_emi!D$47</f>
        <v>2444.2560389535506</v>
      </c>
      <c r="E60" s="189">
        <f>NMM_emi!E$47</f>
        <v>1677.9032056122146</v>
      </c>
      <c r="F60" s="189">
        <f>NMM_emi!F$47</f>
        <v>1297.9991733705222</v>
      </c>
      <c r="G60" s="189">
        <f>NMM_emi!G$47</f>
        <v>1155.5404552930368</v>
      </c>
      <c r="H60" s="189">
        <f>NMM_emi!H$47</f>
        <v>1067.6391357982502</v>
      </c>
      <c r="I60" s="189">
        <f>NMM_emi!I$47</f>
        <v>1429.7682727753106</v>
      </c>
      <c r="J60" s="189">
        <f>NMM_emi!J$47</f>
        <v>1052.7779255450125</v>
      </c>
      <c r="K60" s="189">
        <f>NMM_emi!K$47</f>
        <v>811.78189489448755</v>
      </c>
      <c r="L60" s="189">
        <f>NMM_emi!L$47</f>
        <v>873.58450797503565</v>
      </c>
      <c r="M60" s="189">
        <f>NMM_emi!M$47</f>
        <v>989.72260008041076</v>
      </c>
      <c r="N60" s="189">
        <f>NMM_emi!N$47</f>
        <v>1184.4451848962899</v>
      </c>
      <c r="O60" s="189">
        <f>NMM_emi!O$47</f>
        <v>1232.4247085120994</v>
      </c>
      <c r="P60" s="189">
        <f>NMM_emi!P$47</f>
        <v>1481.7939626857126</v>
      </c>
      <c r="Q60" s="189">
        <f>NMM_emi!Q$47</f>
        <v>1340.6453670098495</v>
      </c>
    </row>
    <row r="61" spans="1:17" x14ac:dyDescent="0.25">
      <c r="A61" s="119" t="s">
        <v>36</v>
      </c>
      <c r="B61" s="118">
        <f>NMM_emi!B$97</f>
        <v>1175.7662364648065</v>
      </c>
      <c r="C61" s="118">
        <f>NMM_emi!C$97</f>
        <v>1210.2246279243222</v>
      </c>
      <c r="D61" s="118">
        <f>NMM_emi!D$97</f>
        <v>1228.2342876549221</v>
      </c>
      <c r="E61" s="118">
        <f>NMM_emi!E$97</f>
        <v>1145.7805419828369</v>
      </c>
      <c r="F61" s="118">
        <f>NMM_emi!F$97</f>
        <v>1084.0401292297713</v>
      </c>
      <c r="G61" s="118">
        <f>NMM_emi!G$97</f>
        <v>1117.0631060697426</v>
      </c>
      <c r="H61" s="118">
        <f>NMM_emi!H$97</f>
        <v>1115.0188477565316</v>
      </c>
      <c r="I61" s="118">
        <f>NMM_emi!I$97</f>
        <v>1153.4852730929895</v>
      </c>
      <c r="J61" s="118">
        <f>NMM_emi!J$97</f>
        <v>1166.9217098297067</v>
      </c>
      <c r="K61" s="118">
        <f>NMM_emi!K$97</f>
        <v>967.32354107417495</v>
      </c>
      <c r="L61" s="118">
        <f>NMM_emi!L$97</f>
        <v>1034.8276303245659</v>
      </c>
      <c r="M61" s="118">
        <f>NMM_emi!M$97</f>
        <v>969.28745350337431</v>
      </c>
      <c r="N61" s="118">
        <f>NMM_emi!N$97</f>
        <v>745.66690229889173</v>
      </c>
      <c r="O61" s="118">
        <f>NMM_emi!O$97</f>
        <v>750.50135315492594</v>
      </c>
      <c r="P61" s="118">
        <f>NMM_emi!P$97</f>
        <v>767.2753084890943</v>
      </c>
      <c r="Q61" s="118">
        <f>NMM_emi!Q$97</f>
        <v>741.92037105955626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60.131570853184385</v>
      </c>
      <c r="C64" s="187">
        <f t="shared" si="9"/>
        <v>59.356934978194587</v>
      </c>
      <c r="D64" s="187">
        <f t="shared" si="9"/>
        <v>47.532949771712069</v>
      </c>
      <c r="E64" s="187">
        <f t="shared" si="9"/>
        <v>55.731212008663718</v>
      </c>
      <c r="F64" s="187">
        <f t="shared" si="9"/>
        <v>50.640037034981134</v>
      </c>
      <c r="G64" s="187">
        <f t="shared" si="9"/>
        <v>44.101654341966508</v>
      </c>
      <c r="H64" s="187">
        <f t="shared" si="9"/>
        <v>43.721911424594538</v>
      </c>
      <c r="I64" s="187">
        <f t="shared" si="9"/>
        <v>51.973433511619739</v>
      </c>
      <c r="J64" s="187">
        <f t="shared" si="9"/>
        <v>56.537911891967283</v>
      </c>
      <c r="K64" s="187">
        <f t="shared" si="9"/>
        <v>76.303922708359011</v>
      </c>
      <c r="L64" s="187">
        <f t="shared" si="9"/>
        <v>77.143467592757858</v>
      </c>
      <c r="M64" s="187">
        <f t="shared" si="9"/>
        <v>71.213635989628116</v>
      </c>
      <c r="N64" s="187">
        <f t="shared" si="9"/>
        <v>71.49520324075678</v>
      </c>
      <c r="O64" s="187">
        <f t="shared" si="9"/>
        <v>72.038505709524216</v>
      </c>
      <c r="P64" s="187">
        <f t="shared" si="9"/>
        <v>66.040998802964424</v>
      </c>
      <c r="Q64" s="187">
        <f t="shared" si="9"/>
        <v>65.614995437151066</v>
      </c>
    </row>
    <row r="65" spans="1:17" x14ac:dyDescent="0.25">
      <c r="A65" s="180" t="s">
        <v>37</v>
      </c>
      <c r="B65" s="186">
        <f t="shared" ref="B65:Q65" si="10">IF(B$10=0,"",B$5/B$10*1000)</f>
        <v>171.57585573442609</v>
      </c>
      <c r="C65" s="186">
        <f t="shared" si="10"/>
        <v>169.36555569988235</v>
      </c>
      <c r="D65" s="186">
        <f t="shared" si="10"/>
        <v>135.62769801200193</v>
      </c>
      <c r="E65" s="186">
        <f t="shared" si="10"/>
        <v>159.02013294896017</v>
      </c>
      <c r="F65" s="186">
        <f t="shared" si="10"/>
        <v>144.49327641737116</v>
      </c>
      <c r="G65" s="186">
        <f t="shared" si="10"/>
        <v>125.83704326470388</v>
      </c>
      <c r="H65" s="186">
        <f t="shared" si="10"/>
        <v>124.75350736030741</v>
      </c>
      <c r="I65" s="186">
        <f t="shared" si="10"/>
        <v>148.29791079273309</v>
      </c>
      <c r="J65" s="186">
        <f t="shared" si="10"/>
        <v>161.32192252197174</v>
      </c>
      <c r="K65" s="186">
        <f t="shared" si="10"/>
        <v>133.35259814745004</v>
      </c>
      <c r="L65" s="186">
        <f t="shared" si="10"/>
        <v>107.49814573524286</v>
      </c>
      <c r="M65" s="186">
        <f t="shared" si="10"/>
        <v>87.885062718244257</v>
      </c>
      <c r="N65" s="186">
        <f t="shared" si="10"/>
        <v>78.587937734211323</v>
      </c>
      <c r="O65" s="186">
        <f t="shared" si="10"/>
        <v>63.339378315372436</v>
      </c>
      <c r="P65" s="186">
        <f t="shared" si="10"/>
        <v>55.788649554860214</v>
      </c>
      <c r="Q65" s="186">
        <f t="shared" si="10"/>
        <v>61.174663413501683</v>
      </c>
    </row>
    <row r="66" spans="1:17" x14ac:dyDescent="0.25">
      <c r="A66" s="108" t="s">
        <v>57</v>
      </c>
      <c r="B66" s="185">
        <f t="shared" ref="B66:Q66" si="11">IF(B$11=0,"",B$6/B$11*1000)</f>
        <v>228.93084535098401</v>
      </c>
      <c r="C66" s="185">
        <f t="shared" si="11"/>
        <v>225.98167832966007</v>
      </c>
      <c r="D66" s="185">
        <f t="shared" si="11"/>
        <v>180.96580912267387</v>
      </c>
      <c r="E66" s="185">
        <f t="shared" si="11"/>
        <v>212.17795072623886</v>
      </c>
      <c r="F66" s="185">
        <f t="shared" si="11"/>
        <v>192.79500472935732</v>
      </c>
      <c r="G66" s="185">
        <f t="shared" si="11"/>
        <v>167.90229935176592</v>
      </c>
      <c r="H66" s="185">
        <f t="shared" si="11"/>
        <v>166.45655519679826</v>
      </c>
      <c r="I66" s="185">
        <f t="shared" si="11"/>
        <v>197.87146586705489</v>
      </c>
      <c r="J66" s="185">
        <f t="shared" si="11"/>
        <v>215.24919073558655</v>
      </c>
      <c r="K66" s="185">
        <f t="shared" si="11"/>
        <v>225.55518799035571</v>
      </c>
      <c r="L66" s="185">
        <f t="shared" si="11"/>
        <v>231.90063058011975</v>
      </c>
      <c r="M66" s="185">
        <f t="shared" si="11"/>
        <v>224.17019168861449</v>
      </c>
      <c r="N66" s="185">
        <f t="shared" si="11"/>
        <v>214.93071971084098</v>
      </c>
      <c r="O66" s="185">
        <f t="shared" si="11"/>
        <v>211.76425553359354</v>
      </c>
      <c r="P66" s="185">
        <f t="shared" si="11"/>
        <v>196.7197105640798</v>
      </c>
      <c r="Q66" s="185">
        <f t="shared" si="11"/>
        <v>197.66021294163249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0.11205477829056398</v>
      </c>
      <c r="C68" s="113">
        <f t="shared" si="12"/>
        <v>0.11120968171324401</v>
      </c>
      <c r="D68" s="113">
        <f t="shared" si="12"/>
        <v>0.11368246718935805</v>
      </c>
      <c r="E68" s="113">
        <f t="shared" si="12"/>
        <v>0.11127823537710514</v>
      </c>
      <c r="F68" s="113">
        <f t="shared" si="12"/>
        <v>0.10516941706289092</v>
      </c>
      <c r="G68" s="113">
        <f t="shared" si="12"/>
        <v>0.10440116516340137</v>
      </c>
      <c r="H68" s="113">
        <f t="shared" si="12"/>
        <v>0.10207112033347736</v>
      </c>
      <c r="I68" s="113">
        <f t="shared" si="12"/>
        <v>9.9760745204727427E-2</v>
      </c>
      <c r="J68" s="113">
        <f t="shared" si="12"/>
        <v>0.10112928768735241</v>
      </c>
      <c r="K68" s="113">
        <f t="shared" si="12"/>
        <v>9.9981011386752569E-2</v>
      </c>
      <c r="L68" s="113">
        <f t="shared" si="12"/>
        <v>9.987943571971955E-2</v>
      </c>
      <c r="M68" s="113">
        <f t="shared" si="12"/>
        <v>9.3773107801626607E-2</v>
      </c>
      <c r="N68" s="113">
        <f t="shared" si="12"/>
        <v>6.9751211793192325E-2</v>
      </c>
      <c r="O68" s="113">
        <f t="shared" si="12"/>
        <v>6.8781569581226359E-2</v>
      </c>
      <c r="P68" s="113">
        <f t="shared" si="12"/>
        <v>6.8764930852250453E-2</v>
      </c>
      <c r="Q68" s="113">
        <f t="shared" si="12"/>
        <v>6.6740972094629647E-2</v>
      </c>
    </row>
    <row r="69" spans="1:17" x14ac:dyDescent="0.25">
      <c r="A69" s="180" t="s">
        <v>37</v>
      </c>
      <c r="B69" s="182">
        <f t="shared" ref="B69:Q69" si="13">IF(B$52=0,"",B$52/B$10)</f>
        <v>8.5920638928223964E-2</v>
      </c>
      <c r="C69" s="182">
        <f t="shared" si="13"/>
        <v>8.6851734485736326E-2</v>
      </c>
      <c r="D69" s="182">
        <f t="shared" si="13"/>
        <v>8.0890114959525333E-2</v>
      </c>
      <c r="E69" s="182">
        <f t="shared" si="13"/>
        <v>7.9179397445288527E-2</v>
      </c>
      <c r="F69" s="182">
        <f t="shared" si="13"/>
        <v>7.4832702410243576E-2</v>
      </c>
      <c r="G69" s="182">
        <f t="shared" si="13"/>
        <v>7.6055625639351976E-2</v>
      </c>
      <c r="H69" s="182">
        <f t="shared" si="13"/>
        <v>7.3162147896152302E-2</v>
      </c>
      <c r="I69" s="182">
        <f t="shared" si="13"/>
        <v>7.3125061757604526E-2</v>
      </c>
      <c r="J69" s="182">
        <f t="shared" si="13"/>
        <v>7.4128209371974133E-2</v>
      </c>
      <c r="K69" s="182">
        <f t="shared" si="13"/>
        <v>7.3286517830638512E-2</v>
      </c>
      <c r="L69" s="182">
        <f t="shared" si="13"/>
        <v>7.3212062423257424E-2</v>
      </c>
      <c r="M69" s="182">
        <f t="shared" si="13"/>
        <v>6.8736097401079818E-2</v>
      </c>
      <c r="N69" s="182">
        <f t="shared" si="13"/>
        <v>5.1127942755215483E-2</v>
      </c>
      <c r="O69" s="182">
        <f t="shared" si="13"/>
        <v>5.0721701793290573E-2</v>
      </c>
      <c r="P69" s="182">
        <f t="shared" si="13"/>
        <v>5.0951726660952074E-2</v>
      </c>
      <c r="Q69" s="182">
        <f t="shared" si="13"/>
        <v>4.9745402598676283E-2</v>
      </c>
    </row>
    <row r="70" spans="1:17" x14ac:dyDescent="0.25">
      <c r="A70" s="108" t="s">
        <v>36</v>
      </c>
      <c r="B70" s="112">
        <f t="shared" ref="B70:Q70" si="14">IF(B$53=0,"",B$53/B$11)</f>
        <v>0.38138781822762208</v>
      </c>
      <c r="C70" s="112">
        <f t="shared" si="14"/>
        <v>0.37562419036955358</v>
      </c>
      <c r="D70" s="112">
        <f t="shared" si="14"/>
        <v>0.37600430470281415</v>
      </c>
      <c r="E70" s="112">
        <f t="shared" si="14"/>
        <v>0.36061878728414237</v>
      </c>
      <c r="F70" s="112">
        <f t="shared" si="14"/>
        <v>0.3322118215518633</v>
      </c>
      <c r="G70" s="112">
        <f t="shared" si="14"/>
        <v>0.33413727533786702</v>
      </c>
      <c r="H70" s="112">
        <f t="shared" si="14"/>
        <v>0.32346428085873491</v>
      </c>
      <c r="I70" s="112">
        <f t="shared" si="14"/>
        <v>0.30975996367519476</v>
      </c>
      <c r="J70" s="112">
        <f t="shared" si="14"/>
        <v>0.31148355202054634</v>
      </c>
      <c r="K70" s="112">
        <f t="shared" si="14"/>
        <v>0.28800170109133943</v>
      </c>
      <c r="L70" s="112">
        <f t="shared" si="14"/>
        <v>0.28751825285612786</v>
      </c>
      <c r="M70" s="112">
        <f t="shared" si="14"/>
        <v>0.26763011603728543</v>
      </c>
      <c r="N70" s="112">
        <f t="shared" si="14"/>
        <v>0.19273143909438595</v>
      </c>
      <c r="O70" s="112">
        <f t="shared" si="14"/>
        <v>0.19044040841168755</v>
      </c>
      <c r="P70" s="112">
        <f t="shared" si="14"/>
        <v>0.19214491300482489</v>
      </c>
      <c r="Q70" s="112">
        <f t="shared" si="14"/>
        <v>0.18829149433867898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6.6075780650723254E-2</v>
      </c>
      <c r="C72" s="113">
        <f>IF(NMM_ued!C$5=0,"",NMM_ued!C$5/C$9)</f>
        <v>6.4747824730791353E-2</v>
      </c>
      <c r="D72" s="113">
        <f>IF(NMM_ued!D$5=0,"",NMM_ued!D$5/D$9)</f>
        <v>6.5453491734133867E-2</v>
      </c>
      <c r="E72" s="113">
        <f>IF(NMM_ued!E$5=0,"",NMM_ued!E$5/E$9)</f>
        <v>6.3681686782975089E-2</v>
      </c>
      <c r="F72" s="113">
        <f>IF(NMM_ued!F$5=0,"",NMM_ued!F$5/F$9)</f>
        <v>5.9413254919592741E-2</v>
      </c>
      <c r="G72" s="113">
        <f>IF(NMM_ued!G$5=0,"",NMM_ued!G$5/G$9)</f>
        <v>5.8130764040451845E-2</v>
      </c>
      <c r="H72" s="113">
        <f>IF(NMM_ued!H$5=0,"",NMM_ued!H$5/H$9)</f>
        <v>5.6885866523294817E-2</v>
      </c>
      <c r="I72" s="113">
        <f>IF(NMM_ued!I$5=0,"",NMM_ued!I$5/I$9)</f>
        <v>5.750507473416077E-2</v>
      </c>
      <c r="J72" s="113">
        <f>IF(NMM_ued!J$5=0,"",NMM_ued!J$5/J$9)</f>
        <v>5.7836345488484167E-2</v>
      </c>
      <c r="K72" s="113">
        <f>IF(NMM_ued!K$5=0,"",NMM_ued!K$5/K$9)</f>
        <v>5.7039653370838862E-2</v>
      </c>
      <c r="L72" s="113">
        <f>IF(NMM_ued!L$5=0,"",NMM_ued!L$5/L$9)</f>
        <v>5.6895659336638441E-2</v>
      </c>
      <c r="M72" s="113">
        <f>IF(NMM_ued!M$5=0,"",NMM_ued!M$5/M$9)</f>
        <v>5.3720514423359005E-2</v>
      </c>
      <c r="N72" s="113">
        <f>IF(NMM_ued!N$5=0,"",NMM_ued!N$5/N$9)</f>
        <v>3.9444731842508449E-2</v>
      </c>
      <c r="O72" s="113">
        <f>IF(NMM_ued!O$5=0,"",NMM_ued!O$5/O$9)</f>
        <v>3.846191307690585E-2</v>
      </c>
      <c r="P72" s="113">
        <f>IF(NMM_ued!P$5=0,"",NMM_ued!P$5/P$9)</f>
        <v>3.8321763707255138E-2</v>
      </c>
      <c r="Q72" s="113">
        <f>IF(NMM_ued!Q$5=0,"",NMM_ued!Q$5/Q$9)</f>
        <v>3.7186836507746894E-2</v>
      </c>
    </row>
    <row r="73" spans="1:17" x14ac:dyDescent="0.25">
      <c r="A73" s="180" t="s">
        <v>37</v>
      </c>
      <c r="B73" s="182">
        <f>IF(NMM_ued!B$47=0,"",NMM_ued!B$47/B$10)</f>
        <v>3.5461857656078663E-2</v>
      </c>
      <c r="C73" s="182">
        <f>IF(NMM_ued!C$47=0,"",NMM_ued!C$47/C$10)</f>
        <v>3.6139680897793736E-2</v>
      </c>
      <c r="D73" s="182">
        <f>IF(NMM_ued!D$47=0,"",NMM_ued!D$47/D$10)</f>
        <v>3.4203603779392286E-2</v>
      </c>
      <c r="E73" s="182">
        <f>IF(NMM_ued!E$47=0,"",NMM_ued!E$47/E$10)</f>
        <v>3.4180813218432193E-2</v>
      </c>
      <c r="F73" s="182">
        <f>IF(NMM_ued!F$47=0,"",NMM_ued!F$47/F$10)</f>
        <v>3.2727907861624904E-2</v>
      </c>
      <c r="G73" s="182">
        <f>IF(NMM_ued!G$47=0,"",NMM_ued!G$47/G$10)</f>
        <v>3.3368494261961937E-2</v>
      </c>
      <c r="H73" s="182">
        <f>IF(NMM_ued!H$47=0,"",NMM_ued!H$47/H$10)</f>
        <v>3.2357514228318167E-2</v>
      </c>
      <c r="I73" s="182">
        <f>IF(NMM_ued!I$47=0,"",NMM_ued!I$47/I$10)</f>
        <v>3.25359236825606E-2</v>
      </c>
      <c r="J73" s="182">
        <f>IF(NMM_ued!J$47=0,"",NMM_ued!J$47/J$10)</f>
        <v>3.2789006335573981E-2</v>
      </c>
      <c r="K73" s="182">
        <f>IF(NMM_ued!K$47=0,"",NMM_ued!K$47/K$10)</f>
        <v>3.2450632540426537E-2</v>
      </c>
      <c r="L73" s="182">
        <f>IF(NMM_ued!L$47=0,"",NMM_ued!L$47/L$10)</f>
        <v>3.2534207062619412E-2</v>
      </c>
      <c r="M73" s="182">
        <f>IF(NMM_ued!M$47=0,"",NMM_ued!M$47/M$10)</f>
        <v>3.0495718580093756E-2</v>
      </c>
      <c r="N73" s="182">
        <f>IF(NMM_ued!N$47=0,"",NMM_ued!N$47/N$10)</f>
        <v>2.2608825951083419E-2</v>
      </c>
      <c r="O73" s="182">
        <f>IF(NMM_ued!O$47=0,"",NMM_ued!O$47/O$10)</f>
        <v>2.2930950619136508E-2</v>
      </c>
      <c r="P73" s="182">
        <f>IF(NMM_ued!P$47=0,"",NMM_ued!P$47/P$10)</f>
        <v>2.4262196250805688E-2</v>
      </c>
      <c r="Q73" s="182">
        <f>IF(NMM_ued!Q$47=0,"",NMM_ued!Q$47/Q$10)</f>
        <v>2.3716661585009815E-2</v>
      </c>
    </row>
    <row r="74" spans="1:17" x14ac:dyDescent="0.25">
      <c r="A74" s="108" t="s">
        <v>36</v>
      </c>
      <c r="B74" s="112">
        <f>IF(NMM_ued!B$97=0,"",NMM_ued!B$97/B$11)</f>
        <v>0.15519739606352806</v>
      </c>
      <c r="C74" s="112">
        <f>IF(NMM_ued!C$97=0,"",NMM_ued!C$97/C$11)</f>
        <v>0.15312570232100622</v>
      </c>
      <c r="D74" s="112">
        <f>IF(NMM_ued!D$97=0,"",NMM_ued!D$97/D$11)</f>
        <v>0.15456050860844883</v>
      </c>
      <c r="E74" s="112">
        <f>IF(NMM_ued!E$97=0,"",NMM_ued!E$97/E$11)</f>
        <v>0.1511708741224185</v>
      </c>
      <c r="F74" s="112">
        <f>IF(NMM_ued!F$97=0,"",NMM_ued!F$97/F$11)</f>
        <v>0.14058887282257188</v>
      </c>
      <c r="G74" s="112">
        <f>IF(NMM_ued!G$97=0,"",NMM_ued!G$97/G$11)</f>
        <v>0.14162459562526894</v>
      </c>
      <c r="H74" s="112">
        <f>IF(NMM_ued!H$97=0,"",NMM_ued!H$97/H$11)</f>
        <v>0.14068061408399746</v>
      </c>
      <c r="I74" s="112">
        <f>IF(NMM_ued!I$97=0,"",NMM_ued!I$97/I$11)</f>
        <v>0.13719051788357073</v>
      </c>
      <c r="J74" s="112">
        <f>IF(NMM_ued!J$97=0,"",NMM_ued!J$97/J$11)</f>
        <v>0.13897861906823375</v>
      </c>
      <c r="K74" s="112">
        <f>IF(NMM_ued!K$97=0,"",NMM_ued!K$97/K$11)</f>
        <v>0.12937069469763243</v>
      </c>
      <c r="L74" s="112">
        <f>IF(NMM_ued!L$97=0,"",NMM_ued!L$97/L$11)</f>
        <v>0.12825149895874516</v>
      </c>
      <c r="M74" s="112">
        <f>IF(NMM_ued!M$97=0,"",NMM_ued!M$97/M$11)</f>
        <v>0.1210304974521</v>
      </c>
      <c r="N74" s="112">
        <f>IF(NMM_ued!N$97=0,"",NMM_ued!N$97/N$11)</f>
        <v>8.963406685547351E-2</v>
      </c>
      <c r="O74" s="112">
        <f>IF(NMM_ued!O$97=0,"",NMM_ued!O$97/O$11)</f>
        <v>8.8992029408673679E-2</v>
      </c>
      <c r="P74" s="112">
        <f>IF(NMM_ued!P$97=0,"",NMM_ued!P$97/P$11)</f>
        <v>9.0761931391316275E-2</v>
      </c>
      <c r="Q74" s="112">
        <f>IF(NMM_ued!Q$97=0,"",NMM_ued!Q$97/Q$11)</f>
        <v>8.974978356146493E-2</v>
      </c>
    </row>
    <row r="75" spans="1:17" x14ac:dyDescent="0.25">
      <c r="A75" s="39" t="s">
        <v>60</v>
      </c>
      <c r="B75" s="111">
        <f t="shared" ref="B75:Q75" si="15">IF(B$50=0,"",B$58/B$50)</f>
        <v>4.6202822476504064</v>
      </c>
      <c r="C75" s="111">
        <f t="shared" si="15"/>
        <v>4.5117666231934814</v>
      </c>
      <c r="D75" s="111">
        <f t="shared" si="15"/>
        <v>4.5612703685707876</v>
      </c>
      <c r="E75" s="111">
        <f t="shared" si="15"/>
        <v>4.7096850183881971</v>
      </c>
      <c r="F75" s="111">
        <f t="shared" si="15"/>
        <v>4.9359730818727918</v>
      </c>
      <c r="G75" s="111">
        <f t="shared" si="15"/>
        <v>4.9326338439751014</v>
      </c>
      <c r="H75" s="111">
        <f t="shared" si="15"/>
        <v>4.9047610604376457</v>
      </c>
      <c r="I75" s="111">
        <f t="shared" si="15"/>
        <v>4.9651721206040573</v>
      </c>
      <c r="J75" s="111">
        <f t="shared" si="15"/>
        <v>5.1144557931019499</v>
      </c>
      <c r="K75" s="111">
        <f t="shared" si="15"/>
        <v>4.8396658824816967</v>
      </c>
      <c r="L75" s="111">
        <f t="shared" si="15"/>
        <v>4.7173248502465492</v>
      </c>
      <c r="M75" s="111">
        <f t="shared" si="15"/>
        <v>4.4957713985113124</v>
      </c>
      <c r="N75" s="111">
        <f t="shared" si="15"/>
        <v>5.7917042379589878</v>
      </c>
      <c r="O75" s="111">
        <f t="shared" si="15"/>
        <v>5.9804286823529802</v>
      </c>
      <c r="P75" s="111">
        <f t="shared" si="15"/>
        <v>6.0267678772269688</v>
      </c>
      <c r="Q75" s="111">
        <f t="shared" si="15"/>
        <v>5.9623707623794706</v>
      </c>
    </row>
    <row r="76" spans="1:17" x14ac:dyDescent="0.25">
      <c r="A76" s="110" t="s">
        <v>199</v>
      </c>
      <c r="B76" s="109">
        <f t="shared" ref="B76:Q76" si="16">IF(B$51=0,"",B$59/B$51)</f>
        <v>6.1350404314260105</v>
      </c>
      <c r="C76" s="109">
        <f t="shared" si="16"/>
        <v>6.0422652975219</v>
      </c>
      <c r="D76" s="109">
        <f t="shared" si="16"/>
        <v>6.3441177289278405</v>
      </c>
      <c r="E76" s="109">
        <f t="shared" si="16"/>
        <v>6.6687269896979577</v>
      </c>
      <c r="F76" s="109">
        <f t="shared" si="16"/>
        <v>7.7197979765663653</v>
      </c>
      <c r="G76" s="109">
        <f t="shared" si="16"/>
        <v>8.701176024359313</v>
      </c>
      <c r="H76" s="109">
        <f t="shared" si="16"/>
        <v>8.7645459590601096</v>
      </c>
      <c r="I76" s="109">
        <f t="shared" si="16"/>
        <v>7.3714097831402858</v>
      </c>
      <c r="J76" s="109">
        <f t="shared" si="16"/>
        <v>7.9130271837045907</v>
      </c>
      <c r="K76" s="109">
        <f t="shared" si="16"/>
        <v>8.0427859902912164</v>
      </c>
      <c r="L76" s="109">
        <f t="shared" si="16"/>
        <v>8.4679036596580488</v>
      </c>
      <c r="M76" s="109">
        <f t="shared" si="16"/>
        <v>8.3401108781330588</v>
      </c>
      <c r="N76" s="109">
        <f t="shared" si="16"/>
        <v>10.712532996424603</v>
      </c>
      <c r="O76" s="109">
        <f t="shared" si="16"/>
        <v>12.172710151394556</v>
      </c>
      <c r="P76" s="109">
        <f t="shared" si="16"/>
        <v>12.800517744449131</v>
      </c>
      <c r="Q76" s="109">
        <f t="shared" si="16"/>
        <v>12.826981020812452</v>
      </c>
    </row>
    <row r="77" spans="1:17" x14ac:dyDescent="0.25">
      <c r="A77" s="180" t="s">
        <v>198</v>
      </c>
      <c r="B77" s="178">
        <f t="shared" ref="B77:Q77" si="17">IF(B$52=0,"",B$60/B$52)</f>
        <v>3.2359386685393448</v>
      </c>
      <c r="C77" s="178">
        <f t="shared" si="17"/>
        <v>3.1677517178626005</v>
      </c>
      <c r="D77" s="178">
        <f t="shared" si="17"/>
        <v>3.2614131697738751</v>
      </c>
      <c r="E77" s="178">
        <f t="shared" si="17"/>
        <v>3.2417254185308941</v>
      </c>
      <c r="F77" s="178">
        <f t="shared" si="17"/>
        <v>2.3522303735274699</v>
      </c>
      <c r="G77" s="178">
        <f t="shared" si="17"/>
        <v>1.7351940849013248</v>
      </c>
      <c r="H77" s="178">
        <f t="shared" si="17"/>
        <v>1.714377361221274</v>
      </c>
      <c r="I77" s="178">
        <f t="shared" si="17"/>
        <v>3.1459968018213869</v>
      </c>
      <c r="J77" s="178">
        <f t="shared" si="17"/>
        <v>2.7860575120096076</v>
      </c>
      <c r="K77" s="178">
        <f t="shared" si="17"/>
        <v>2.1755554759235487</v>
      </c>
      <c r="L77" s="178">
        <f t="shared" si="17"/>
        <v>1.846800998268662</v>
      </c>
      <c r="M77" s="178">
        <f t="shared" si="17"/>
        <v>1.9914347770199943</v>
      </c>
      <c r="N77" s="178">
        <f t="shared" si="17"/>
        <v>3.3987997671759382</v>
      </c>
      <c r="O77" s="178">
        <f t="shared" si="17"/>
        <v>3.1547265061918286</v>
      </c>
      <c r="P77" s="178">
        <f t="shared" si="17"/>
        <v>3.1652525033018253</v>
      </c>
      <c r="Q77" s="178">
        <f t="shared" si="17"/>
        <v>3.0289152830129149</v>
      </c>
    </row>
    <row r="78" spans="1:17" x14ac:dyDescent="0.25">
      <c r="A78" s="108" t="s">
        <v>197</v>
      </c>
      <c r="B78" s="107">
        <f t="shared" ref="B78:Q78" si="18">IF(B$53=0,"",B$61/B$53)</f>
        <v>2.5270998865858947</v>
      </c>
      <c r="C78" s="107">
        <f t="shared" si="18"/>
        <v>2.5121603024695176</v>
      </c>
      <c r="D78" s="107">
        <f t="shared" si="18"/>
        <v>2.5099952911442527</v>
      </c>
      <c r="E78" s="107">
        <f t="shared" si="18"/>
        <v>2.3945450229641527</v>
      </c>
      <c r="F78" s="107">
        <f t="shared" si="18"/>
        <v>2.3810059680075257</v>
      </c>
      <c r="G78" s="107">
        <f t="shared" si="18"/>
        <v>2.3877909906383326</v>
      </c>
      <c r="H78" s="107">
        <f t="shared" si="18"/>
        <v>2.265569558457365</v>
      </c>
      <c r="I78" s="107">
        <f t="shared" si="18"/>
        <v>2.2636843400992617</v>
      </c>
      <c r="J78" s="107">
        <f t="shared" si="18"/>
        <v>2.2386547911506853</v>
      </c>
      <c r="K78" s="107">
        <f t="shared" si="18"/>
        <v>2.1562734890029653</v>
      </c>
      <c r="L78" s="107">
        <f t="shared" si="18"/>
        <v>2.2355514472501077</v>
      </c>
      <c r="M78" s="107">
        <f t="shared" si="18"/>
        <v>2.2142517667626924</v>
      </c>
      <c r="N78" s="107">
        <f t="shared" si="18"/>
        <v>2.2751553779590084</v>
      </c>
      <c r="O78" s="107">
        <f t="shared" si="18"/>
        <v>2.31475774377716</v>
      </c>
      <c r="P78" s="107">
        <f t="shared" si="18"/>
        <v>2.3129538251517014</v>
      </c>
      <c r="Q78" s="107">
        <f t="shared" si="18"/>
        <v>2.3105506356009182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1158.9825718593033</v>
      </c>
      <c r="C5" s="96">
        <v>1130.1127855699856</v>
      </c>
      <c r="D5" s="96">
        <v>1109.4271973009452</v>
      </c>
      <c r="E5" s="96">
        <v>953.32064247565972</v>
      </c>
      <c r="F5" s="96">
        <v>930.01315508714436</v>
      </c>
      <c r="G5" s="96">
        <v>880.9370316487807</v>
      </c>
      <c r="H5" s="96">
        <v>851.27314358120111</v>
      </c>
      <c r="I5" s="96">
        <v>915.67744363671397</v>
      </c>
      <c r="J5" s="96">
        <v>850.03413731302567</v>
      </c>
      <c r="K5" s="96">
        <v>686.16658173592987</v>
      </c>
      <c r="L5" s="96">
        <v>668.33273430487975</v>
      </c>
      <c r="M5" s="96">
        <v>583.54978172876383</v>
      </c>
      <c r="N5" s="96">
        <v>403.67728014418168</v>
      </c>
      <c r="O5" s="96">
        <v>370.20099412574854</v>
      </c>
      <c r="P5" s="96">
        <v>379.63955670348298</v>
      </c>
      <c r="Q5" s="96">
        <v>359.9617109988032</v>
      </c>
    </row>
    <row r="6" spans="1:17" x14ac:dyDescent="0.25">
      <c r="A6" s="132" t="s">
        <v>83</v>
      </c>
      <c r="B6" s="160">
        <v>4.6811196675142162</v>
      </c>
      <c r="C6" s="160">
        <v>4.564514873208247</v>
      </c>
      <c r="D6" s="160">
        <v>4.4809659774513726</v>
      </c>
      <c r="E6" s="160">
        <v>3.8504530760811519</v>
      </c>
      <c r="F6" s="160">
        <v>3.7563143545301569</v>
      </c>
      <c r="G6" s="160">
        <v>3.5580963552170766</v>
      </c>
      <c r="H6" s="160">
        <v>3.4382841913246378</v>
      </c>
      <c r="I6" s="160">
        <v>3.6984125513039343</v>
      </c>
      <c r="J6" s="160">
        <v>3.4332798567030869</v>
      </c>
      <c r="K6" s="160">
        <v>2.7714203465563343</v>
      </c>
      <c r="L6" s="160">
        <v>2.6993896051250723</v>
      </c>
      <c r="M6" s="160">
        <v>2.3569520599795175</v>
      </c>
      <c r="N6" s="160">
        <v>1.6304487239873471</v>
      </c>
      <c r="O6" s="160">
        <v>1.4952383207585724</v>
      </c>
      <c r="P6" s="160">
        <v>1.5333605859146526</v>
      </c>
      <c r="Q6" s="160">
        <v>1.4538819528626374</v>
      </c>
    </row>
    <row r="7" spans="1:17" x14ac:dyDescent="0.25">
      <c r="A7" s="76" t="s">
        <v>82</v>
      </c>
      <c r="B7" s="159">
        <v>1.8724478670056866</v>
      </c>
      <c r="C7" s="159">
        <v>1.8258059492832988</v>
      </c>
      <c r="D7" s="159">
        <v>1.7923863909805493</v>
      </c>
      <c r="E7" s="159">
        <v>1.5401812304324609</v>
      </c>
      <c r="F7" s="159">
        <v>1.502525741812063</v>
      </c>
      <c r="G7" s="159">
        <v>1.4232385420868308</v>
      </c>
      <c r="H7" s="159">
        <v>1.3753136765298553</v>
      </c>
      <c r="I7" s="159">
        <v>1.4793650205215738</v>
      </c>
      <c r="J7" s="159">
        <v>1.373311942681235</v>
      </c>
      <c r="K7" s="159">
        <v>1.1085681386225339</v>
      </c>
      <c r="L7" s="159">
        <v>1.0797558420500291</v>
      </c>
      <c r="M7" s="159">
        <v>0.94278082399180718</v>
      </c>
      <c r="N7" s="159">
        <v>0.65217948959493888</v>
      </c>
      <c r="O7" s="159">
        <v>0.59809532830342904</v>
      </c>
      <c r="P7" s="159">
        <v>0.61334423436586116</v>
      </c>
      <c r="Q7" s="159">
        <v>0.58155278114505504</v>
      </c>
    </row>
    <row r="8" spans="1:17" x14ac:dyDescent="0.25">
      <c r="A8" s="76" t="s">
        <v>81</v>
      </c>
      <c r="B8" s="159">
        <v>7.9579034347741677</v>
      </c>
      <c r="C8" s="159">
        <v>7.75967528445402</v>
      </c>
      <c r="D8" s="159">
        <v>7.6176421616673347</v>
      </c>
      <c r="E8" s="159">
        <v>6.5457702293379585</v>
      </c>
      <c r="F8" s="159">
        <v>6.3857344027012672</v>
      </c>
      <c r="G8" s="159">
        <v>6.048763803869031</v>
      </c>
      <c r="H8" s="159">
        <v>5.8450831252518851</v>
      </c>
      <c r="I8" s="159">
        <v>6.2873013372166886</v>
      </c>
      <c r="J8" s="159">
        <v>5.8365757563952485</v>
      </c>
      <c r="K8" s="159">
        <v>4.711414589145769</v>
      </c>
      <c r="L8" s="159">
        <v>4.5889623287126238</v>
      </c>
      <c r="M8" s="159">
        <v>4.0068185019651805</v>
      </c>
      <c r="N8" s="159">
        <v>2.7717628307784903</v>
      </c>
      <c r="O8" s="159">
        <v>2.5419051452895736</v>
      </c>
      <c r="P8" s="159">
        <v>2.6067129960549096</v>
      </c>
      <c r="Q8" s="159">
        <v>2.4715993198664838</v>
      </c>
    </row>
    <row r="9" spans="1:17" x14ac:dyDescent="0.25">
      <c r="A9" s="76" t="s">
        <v>80</v>
      </c>
      <c r="B9" s="159">
        <v>0.93622393350284328</v>
      </c>
      <c r="C9" s="159">
        <v>0.91290297464164938</v>
      </c>
      <c r="D9" s="159">
        <v>0.89619319549027465</v>
      </c>
      <c r="E9" s="159">
        <v>0.77009061521623046</v>
      </c>
      <c r="F9" s="159">
        <v>0.7512628709060315</v>
      </c>
      <c r="G9" s="159">
        <v>0.71161927104341538</v>
      </c>
      <c r="H9" s="159">
        <v>0.68765683826492763</v>
      </c>
      <c r="I9" s="159">
        <v>0.73968251026078691</v>
      </c>
      <c r="J9" s="159">
        <v>0.68665597134061751</v>
      </c>
      <c r="K9" s="159">
        <v>0.55428406931126695</v>
      </c>
      <c r="L9" s="159">
        <v>0.53987792102501453</v>
      </c>
      <c r="M9" s="159">
        <v>0.47139041199590359</v>
      </c>
      <c r="N9" s="159">
        <v>0.32608974479746944</v>
      </c>
      <c r="O9" s="159">
        <v>0.29904766415171452</v>
      </c>
      <c r="P9" s="159">
        <v>0.30667211718293058</v>
      </c>
      <c r="Q9" s="159">
        <v>0.29077639057252752</v>
      </c>
    </row>
    <row r="10" spans="1:17" x14ac:dyDescent="0.25">
      <c r="A10" s="129" t="s">
        <v>79</v>
      </c>
      <c r="B10" s="158">
        <v>2.8086718005085296</v>
      </c>
      <c r="C10" s="158">
        <v>2.738708923924948</v>
      </c>
      <c r="D10" s="158">
        <v>2.6885795864708237</v>
      </c>
      <c r="E10" s="158">
        <v>2.3102718456486913</v>
      </c>
      <c r="F10" s="158">
        <v>2.2537886127180942</v>
      </c>
      <c r="G10" s="158">
        <v>2.134857813130246</v>
      </c>
      <c r="H10" s="158">
        <v>2.0629705147947828</v>
      </c>
      <c r="I10" s="158">
        <v>2.2190475307823605</v>
      </c>
      <c r="J10" s="158">
        <v>2.0599679140218523</v>
      </c>
      <c r="K10" s="158">
        <v>1.6628522079338004</v>
      </c>
      <c r="L10" s="158">
        <v>1.6196337630750435</v>
      </c>
      <c r="M10" s="158">
        <v>1.4141712359877106</v>
      </c>
      <c r="N10" s="158">
        <v>0.9782692343924082</v>
      </c>
      <c r="O10" s="158">
        <v>0.89714299245514351</v>
      </c>
      <c r="P10" s="158">
        <v>0.92001635154879158</v>
      </c>
      <c r="Q10" s="158">
        <v>0.87232917171758251</v>
      </c>
    </row>
    <row r="11" spans="1:17" x14ac:dyDescent="0.25">
      <c r="A11" s="92" t="s">
        <v>125</v>
      </c>
      <c r="B11" s="91">
        <v>0.56173436010170597</v>
      </c>
      <c r="C11" s="91">
        <v>0.54774178478498969</v>
      </c>
      <c r="D11" s="91">
        <v>0.53771591729416468</v>
      </c>
      <c r="E11" s="91">
        <v>0.4620543691297383</v>
      </c>
      <c r="F11" s="91">
        <v>0.45075772254361879</v>
      </c>
      <c r="G11" s="91">
        <v>0.42697156262604924</v>
      </c>
      <c r="H11" s="91">
        <v>0.4125941029589566</v>
      </c>
      <c r="I11" s="91">
        <v>0.44380950615647213</v>
      </c>
      <c r="J11" s="91">
        <v>0.41199358280437048</v>
      </c>
      <c r="K11" s="91">
        <v>0.33257044158676019</v>
      </c>
      <c r="L11" s="91">
        <v>0.3239267526150087</v>
      </c>
      <c r="M11" s="91">
        <v>0.28283424719754213</v>
      </c>
      <c r="N11" s="91">
        <v>0.19565384687848164</v>
      </c>
      <c r="O11" s="91">
        <v>0.17942859849102868</v>
      </c>
      <c r="P11" s="91">
        <v>0.18400327030975833</v>
      </c>
      <c r="Q11" s="91">
        <v>0.17446583434351653</v>
      </c>
    </row>
    <row r="12" spans="1:17" x14ac:dyDescent="0.25">
      <c r="A12" s="92" t="s">
        <v>26</v>
      </c>
      <c r="B12" s="91">
        <v>0.84260154015255884</v>
      </c>
      <c r="C12" s="91">
        <v>0.82161267717748432</v>
      </c>
      <c r="D12" s="91">
        <v>0.80657387594124708</v>
      </c>
      <c r="E12" s="91">
        <v>0.69308155369460733</v>
      </c>
      <c r="F12" s="91">
        <v>0.67613658381542829</v>
      </c>
      <c r="G12" s="91">
        <v>0.64045734393907383</v>
      </c>
      <c r="H12" s="91">
        <v>0.61889115443843479</v>
      </c>
      <c r="I12" s="91">
        <v>0.66571425923470806</v>
      </c>
      <c r="J12" s="91">
        <v>0.61799037420655567</v>
      </c>
      <c r="K12" s="91">
        <v>0.49885566238014012</v>
      </c>
      <c r="L12" s="91">
        <v>0.48589012892251304</v>
      </c>
      <c r="M12" s="91">
        <v>0.42425137079631314</v>
      </c>
      <c r="N12" s="91">
        <v>0.29348077031772246</v>
      </c>
      <c r="O12" s="91">
        <v>0.26914289773654304</v>
      </c>
      <c r="P12" s="91">
        <v>0.27600490546463746</v>
      </c>
      <c r="Q12" s="91">
        <v>0.26169875151527472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1.4043359002542648</v>
      </c>
      <c r="C14" s="157">
        <v>1.369354461962474</v>
      </c>
      <c r="D14" s="157">
        <v>1.3442897932354119</v>
      </c>
      <c r="E14" s="157">
        <v>1.1551359228243456</v>
      </c>
      <c r="F14" s="157">
        <v>1.1268943063590471</v>
      </c>
      <c r="G14" s="157">
        <v>1.067428906565123</v>
      </c>
      <c r="H14" s="157">
        <v>1.0314852573973914</v>
      </c>
      <c r="I14" s="157">
        <v>1.1095237653911803</v>
      </c>
      <c r="J14" s="157">
        <v>1.0299839570109262</v>
      </c>
      <c r="K14" s="157">
        <v>0.8314261039669002</v>
      </c>
      <c r="L14" s="157">
        <v>0.80981688153752185</v>
      </c>
      <c r="M14" s="157">
        <v>0.70708561799385528</v>
      </c>
      <c r="N14" s="157">
        <v>0.48913461719620405</v>
      </c>
      <c r="O14" s="157">
        <v>0.44857149622757175</v>
      </c>
      <c r="P14" s="157">
        <v>0.46000817577439584</v>
      </c>
      <c r="Q14" s="157">
        <v>0.43616458585879125</v>
      </c>
    </row>
    <row r="15" spans="1:17" x14ac:dyDescent="0.25">
      <c r="A15" s="156" t="s">
        <v>214</v>
      </c>
      <c r="B15" s="155">
        <v>36.065795369542009</v>
      </c>
      <c r="C15" s="155">
        <v>35.167411019376523</v>
      </c>
      <c r="D15" s="155">
        <v>34.523706608521607</v>
      </c>
      <c r="E15" s="155">
        <v>29.66590529306195</v>
      </c>
      <c r="F15" s="155">
        <v>28.940611323038024</v>
      </c>
      <c r="G15" s="155">
        <v>27.413436136426782</v>
      </c>
      <c r="H15" s="155">
        <v>17.490340532673216</v>
      </c>
      <c r="I15" s="155">
        <v>28.494505533182547</v>
      </c>
      <c r="J15" s="155">
        <v>26.451784520171746</v>
      </c>
      <c r="K15" s="155">
        <v>16.352472528215365</v>
      </c>
      <c r="L15" s="155">
        <v>20.797510005294903</v>
      </c>
      <c r="M15" s="155">
        <v>13.159191973013929</v>
      </c>
      <c r="N15" s="155">
        <v>12.561830121101034</v>
      </c>
      <c r="O15" s="155">
        <v>11.520098424190204</v>
      </c>
      <c r="P15" s="155">
        <v>11.813812302876991</v>
      </c>
      <c r="Q15" s="155">
        <v>11.201467325713216</v>
      </c>
    </row>
    <row r="16" spans="1:17" x14ac:dyDescent="0.25">
      <c r="A16" s="156" t="s">
        <v>213</v>
      </c>
      <c r="B16" s="204">
        <v>407.77617022659581</v>
      </c>
      <c r="C16" s="204">
        <v>397.61863104166031</v>
      </c>
      <c r="D16" s="204">
        <v>390.34061826731676</v>
      </c>
      <c r="E16" s="204">
        <v>335.41612274897454</v>
      </c>
      <c r="F16" s="204">
        <v>327.21562157176857</v>
      </c>
      <c r="G16" s="204">
        <v>309.94868921992213</v>
      </c>
      <c r="H16" s="204">
        <v>299.51175344199874</v>
      </c>
      <c r="I16" s="204">
        <v>322.17174804453163</v>
      </c>
      <c r="J16" s="204">
        <v>299.07582175226435</v>
      </c>
      <c r="K16" s="204">
        <v>241.42069745611241</v>
      </c>
      <c r="L16" s="204">
        <v>235.14604054373748</v>
      </c>
      <c r="M16" s="204">
        <v>205.31602537230262</v>
      </c>
      <c r="N16" s="204">
        <v>142.02972443373909</v>
      </c>
      <c r="O16" s="204">
        <v>130.25143540898921</v>
      </c>
      <c r="P16" s="204">
        <v>133.57229716639952</v>
      </c>
      <c r="Q16" s="204">
        <v>126.64884831169294</v>
      </c>
    </row>
    <row r="17" spans="1:17" x14ac:dyDescent="0.25">
      <c r="A17" s="152" t="s">
        <v>227</v>
      </c>
      <c r="B17" s="151">
        <v>382.18108964175957</v>
      </c>
      <c r="C17" s="151">
        <v>372.66111354403824</v>
      </c>
      <c r="D17" s="151">
        <v>365.83992325481756</v>
      </c>
      <c r="E17" s="151">
        <v>314.36289963776932</v>
      </c>
      <c r="F17" s="151">
        <v>306.67712321348353</v>
      </c>
      <c r="G17" s="151">
        <v>290.49399260697407</v>
      </c>
      <c r="H17" s="151">
        <v>280.71215693494031</v>
      </c>
      <c r="I17" s="151">
        <v>301.94984089195049</v>
      </c>
      <c r="J17" s="151">
        <v>280.30358757665857</v>
      </c>
      <c r="K17" s="151">
        <v>226.26732985544345</v>
      </c>
      <c r="L17" s="151">
        <v>220.38651731417337</v>
      </c>
      <c r="M17" s="151">
        <v>192.42885687532498</v>
      </c>
      <c r="N17" s="151">
        <v>133.11487725102222</v>
      </c>
      <c r="O17" s="151">
        <v>122.07588168859617</v>
      </c>
      <c r="P17" s="151">
        <v>125.18830133855133</v>
      </c>
      <c r="Q17" s="151">
        <v>118.69941988699324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382.18108964175957</v>
      </c>
      <c r="C22" s="208">
        <v>372.66111354403824</v>
      </c>
      <c r="D22" s="208">
        <v>365.83992325481756</v>
      </c>
      <c r="E22" s="208">
        <v>314.36289963776932</v>
      </c>
      <c r="F22" s="208">
        <v>306.67712321348353</v>
      </c>
      <c r="G22" s="208">
        <v>290.49399260697407</v>
      </c>
      <c r="H22" s="208">
        <v>280.71215693494031</v>
      </c>
      <c r="I22" s="208">
        <v>301.94984089195049</v>
      </c>
      <c r="J22" s="208">
        <v>280.30358757665857</v>
      </c>
      <c r="K22" s="208">
        <v>226.26732985544345</v>
      </c>
      <c r="L22" s="208">
        <v>220.38651731417337</v>
      </c>
      <c r="M22" s="208">
        <v>192.42885687532498</v>
      </c>
      <c r="N22" s="208">
        <v>133.11487725102222</v>
      </c>
      <c r="O22" s="208">
        <v>122.07588168859617</v>
      </c>
      <c r="P22" s="208">
        <v>125.18830133855133</v>
      </c>
      <c r="Q22" s="208">
        <v>118.69941988699324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25.595080584836261</v>
      </c>
      <c r="C25" s="264">
        <v>24.957517497622042</v>
      </c>
      <c r="D25" s="264">
        <v>24.5006950124992</v>
      </c>
      <c r="E25" s="264">
        <v>21.053223111205252</v>
      </c>
      <c r="F25" s="264">
        <v>20.538498358285047</v>
      </c>
      <c r="G25" s="264">
        <v>19.454696612948037</v>
      </c>
      <c r="H25" s="264">
        <v>18.799596507058407</v>
      </c>
      <c r="I25" s="264">
        <v>20.22190715258116</v>
      </c>
      <c r="J25" s="264">
        <v>18.77223417560575</v>
      </c>
      <c r="K25" s="264">
        <v>15.153367600668968</v>
      </c>
      <c r="L25" s="264">
        <v>14.759523229564122</v>
      </c>
      <c r="M25" s="264">
        <v>12.887168496977624</v>
      </c>
      <c r="N25" s="264">
        <v>8.9148471827168603</v>
      </c>
      <c r="O25" s="264">
        <v>8.1755537203930455</v>
      </c>
      <c r="P25" s="264">
        <v>8.383995827848187</v>
      </c>
      <c r="Q25" s="264">
        <v>7.9494284246996996</v>
      </c>
    </row>
    <row r="26" spans="1:17" x14ac:dyDescent="0.25">
      <c r="A26" s="150" t="s">
        <v>33</v>
      </c>
      <c r="B26" s="87">
        <v>16.791291502049273</v>
      </c>
      <c r="C26" s="87">
        <v>13.654301601954467</v>
      </c>
      <c r="D26" s="87">
        <v>14.080684192985517</v>
      </c>
      <c r="E26" s="87">
        <v>12.702605278573973</v>
      </c>
      <c r="F26" s="87">
        <v>14.047081762711043</v>
      </c>
      <c r="G26" s="87">
        <v>0.48815690833874908</v>
      </c>
      <c r="H26" s="87">
        <v>4.4362241186482052</v>
      </c>
      <c r="I26" s="87">
        <v>17.529306827265195</v>
      </c>
      <c r="J26" s="87">
        <v>13.027915129448219</v>
      </c>
      <c r="K26" s="87">
        <v>4.4706526868244998</v>
      </c>
      <c r="L26" s="87">
        <v>12.271546875326386</v>
      </c>
      <c r="M26" s="87">
        <v>3.6090906706495964</v>
      </c>
      <c r="N26" s="87">
        <v>1.8164380811417784</v>
      </c>
      <c r="O26" s="87">
        <v>0</v>
      </c>
      <c r="P26" s="87">
        <v>4.0823686437344389</v>
      </c>
      <c r="Q26" s="87">
        <v>4.0842006597345311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6.1765564163603175</v>
      </c>
      <c r="C30" s="87">
        <v>8.2016358956675752</v>
      </c>
      <c r="D30" s="87">
        <v>7.4197908195136826</v>
      </c>
      <c r="E30" s="87">
        <v>6.7499878326312794</v>
      </c>
      <c r="F30" s="87">
        <v>5.0907865955740039</v>
      </c>
      <c r="G30" s="87">
        <v>13.616265955506432</v>
      </c>
      <c r="H30" s="87">
        <v>7.2648023884102022</v>
      </c>
      <c r="I30" s="87">
        <v>0</v>
      </c>
      <c r="J30" s="87">
        <v>0</v>
      </c>
      <c r="K30" s="87">
        <v>2.3791549138444683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2.6272326664266705</v>
      </c>
      <c r="C35" s="87">
        <v>3.1015799999999998</v>
      </c>
      <c r="D35" s="87">
        <v>3.0002200000000001</v>
      </c>
      <c r="E35" s="87">
        <v>1.60063</v>
      </c>
      <c r="F35" s="87">
        <v>1.40063</v>
      </c>
      <c r="G35" s="87">
        <v>5.3502737491028567</v>
      </c>
      <c r="H35" s="87">
        <v>7.0985699999999996</v>
      </c>
      <c r="I35" s="87">
        <v>2.6926003253159649</v>
      </c>
      <c r="J35" s="87">
        <v>5.7443190461575302</v>
      </c>
      <c r="K35" s="87">
        <v>8.3035599999999992</v>
      </c>
      <c r="L35" s="87">
        <v>2.4879763542377358</v>
      </c>
      <c r="M35" s="87">
        <v>9.2780778263280279</v>
      </c>
      <c r="N35" s="87">
        <v>7.0984091015750819</v>
      </c>
      <c r="O35" s="87">
        <v>8.1755537203930455</v>
      </c>
      <c r="P35" s="87">
        <v>4.3016271841137481</v>
      </c>
      <c r="Q35" s="87">
        <v>3.8652277649651685</v>
      </c>
    </row>
    <row r="36" spans="1:17" x14ac:dyDescent="0.25">
      <c r="A36" s="156" t="s">
        <v>212</v>
      </c>
      <c r="B36" s="204">
        <v>663.14526969803046</v>
      </c>
      <c r="C36" s="204">
        <v>646.62658971111671</v>
      </c>
      <c r="D36" s="204">
        <v>634.79073441475202</v>
      </c>
      <c r="E36" s="204">
        <v>545.46987151759072</v>
      </c>
      <c r="F36" s="204">
        <v>532.13382110102168</v>
      </c>
      <c r="G36" s="204">
        <v>504.05350315365371</v>
      </c>
      <c r="H36" s="204">
        <v>496.0804549556043</v>
      </c>
      <c r="I36" s="204">
        <v>523.93123077142104</v>
      </c>
      <c r="J36" s="204">
        <v>486.3715218225127</v>
      </c>
      <c r="K36" s="204">
        <v>397.60997874460509</v>
      </c>
      <c r="L36" s="204">
        <v>382.40582912961594</v>
      </c>
      <c r="M36" s="204">
        <v>338.89482014896578</v>
      </c>
      <c r="N36" s="204">
        <v>230.97558609766415</v>
      </c>
      <c r="O36" s="204">
        <v>211.82116457381986</v>
      </c>
      <c r="P36" s="204">
        <v>217.22171008515758</v>
      </c>
      <c r="Q36" s="204">
        <v>205.96246373085589</v>
      </c>
    </row>
    <row r="37" spans="1:17" x14ac:dyDescent="0.25">
      <c r="A37" s="84" t="s">
        <v>33</v>
      </c>
      <c r="B37" s="83">
        <v>273.54019390360878</v>
      </c>
      <c r="C37" s="83">
        <v>145.26750839804552</v>
      </c>
      <c r="D37" s="83">
        <v>43.566737669569534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55.400357161431828</v>
      </c>
      <c r="C40" s="208">
        <v>43.008644857109431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11.389434124585648</v>
      </c>
      <c r="C41" s="208">
        <v>131.33888645596176</v>
      </c>
      <c r="D41" s="208">
        <v>259.95130674518248</v>
      </c>
      <c r="E41" s="208">
        <v>266.43227036223067</v>
      </c>
      <c r="F41" s="208">
        <v>379.62195678651648</v>
      </c>
      <c r="G41" s="208">
        <v>501.42943527966008</v>
      </c>
      <c r="H41" s="208">
        <v>483.39224306505974</v>
      </c>
      <c r="I41" s="208">
        <v>190.25032910804947</v>
      </c>
      <c r="J41" s="208">
        <v>254.70194242334145</v>
      </c>
      <c r="K41" s="208">
        <v>236.13089014455653</v>
      </c>
      <c r="L41" s="208">
        <v>220.61854621883464</v>
      </c>
      <c r="M41" s="208">
        <v>182.84518441832171</v>
      </c>
      <c r="N41" s="208">
        <v>180.25093010241335</v>
      </c>
      <c r="O41" s="208">
        <v>211.82116457381986</v>
      </c>
      <c r="P41" s="208">
        <v>217.22171008515758</v>
      </c>
      <c r="Q41" s="208">
        <v>205.96246373085589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322.81528450840415</v>
      </c>
      <c r="C43" s="208">
        <v>327.01155</v>
      </c>
      <c r="D43" s="208">
        <v>331.27269000000001</v>
      </c>
      <c r="E43" s="208">
        <v>279.03760115536005</v>
      </c>
      <c r="F43" s="208">
        <v>152.5118643145052</v>
      </c>
      <c r="G43" s="208">
        <v>2.6240678739936243</v>
      </c>
      <c r="H43" s="208">
        <v>12.688211890544551</v>
      </c>
      <c r="I43" s="208">
        <v>333.68090166337157</v>
      </c>
      <c r="J43" s="208">
        <v>231.66957939917125</v>
      </c>
      <c r="K43" s="208">
        <v>161.47908860004856</v>
      </c>
      <c r="L43" s="208">
        <v>161.7872829107813</v>
      </c>
      <c r="M43" s="208">
        <v>156.04963573064407</v>
      </c>
      <c r="N43" s="208">
        <v>50.724655995250799</v>
      </c>
      <c r="O43" s="208">
        <v>0</v>
      </c>
      <c r="P43" s="208">
        <v>0</v>
      </c>
      <c r="Q43" s="208">
        <v>0</v>
      </c>
    </row>
    <row r="44" spans="1:17" x14ac:dyDescent="0.25">
      <c r="A44" s="243" t="s">
        <v>211</v>
      </c>
      <c r="B44" s="242">
        <v>33.738969861829624</v>
      </c>
      <c r="C44" s="242">
        <v>32.898545792319972</v>
      </c>
      <c r="D44" s="242">
        <v>32.296370698294403</v>
      </c>
      <c r="E44" s="242">
        <v>27.75197591931602</v>
      </c>
      <c r="F44" s="242">
        <v>27.073475108648474</v>
      </c>
      <c r="G44" s="242">
        <v>25.644827353431506</v>
      </c>
      <c r="H44" s="242">
        <v>24.781286304758815</v>
      </c>
      <c r="I44" s="242">
        <v>26.656150337493351</v>
      </c>
      <c r="J44" s="242">
        <v>24.745217776934858</v>
      </c>
      <c r="K44" s="242">
        <v>19.97489365542728</v>
      </c>
      <c r="L44" s="242">
        <v>19.45573516624362</v>
      </c>
      <c r="M44" s="242">
        <v>16.987631200561417</v>
      </c>
      <c r="N44" s="242">
        <v>11.751389468126773</v>
      </c>
      <c r="O44" s="242">
        <v>10.776866267790835</v>
      </c>
      <c r="P44" s="242">
        <v>11.051630863981702</v>
      </c>
      <c r="Q44" s="242">
        <v>10.478792014376879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564.67043903628803</v>
      </c>
      <c r="C47" s="96">
        <v>570.1816368988591</v>
      </c>
      <c r="D47" s="96">
        <v>749.44691510000246</v>
      </c>
      <c r="E47" s="96">
        <v>517.59572109985118</v>
      </c>
      <c r="F47" s="96">
        <v>551.816347573136</v>
      </c>
      <c r="G47" s="96">
        <v>665.94305809816592</v>
      </c>
      <c r="H47" s="96">
        <v>622.75620289204812</v>
      </c>
      <c r="I47" s="96">
        <v>454.47225882351194</v>
      </c>
      <c r="J47" s="96">
        <v>377.873723355278</v>
      </c>
      <c r="K47" s="96">
        <v>373.1377590129606</v>
      </c>
      <c r="L47" s="96">
        <v>473.02579367999215</v>
      </c>
      <c r="M47" s="96">
        <v>496.98971389936418</v>
      </c>
      <c r="N47" s="96">
        <v>348.48925092178791</v>
      </c>
      <c r="O47" s="96">
        <v>390.65976276967285</v>
      </c>
      <c r="P47" s="96">
        <v>468.14399835083714</v>
      </c>
      <c r="Q47" s="96">
        <v>442.61566988307635</v>
      </c>
    </row>
    <row r="48" spans="1:17" x14ac:dyDescent="0.25">
      <c r="A48" s="132" t="s">
        <v>83</v>
      </c>
      <c r="B48" s="160">
        <v>2.775841837498537</v>
      </c>
      <c r="C48" s="160">
        <v>2.8029341245107049</v>
      </c>
      <c r="D48" s="160">
        <v>3.6841774566228183</v>
      </c>
      <c r="E48" s="160">
        <v>2.5444290301282422</v>
      </c>
      <c r="F48" s="160">
        <v>2.7126529003773627</v>
      </c>
      <c r="G48" s="160">
        <v>3.2736840363301067</v>
      </c>
      <c r="H48" s="160">
        <v>3.0613834248163703</v>
      </c>
      <c r="I48" s="160">
        <v>2.2341228136146438</v>
      </c>
      <c r="J48" s="160">
        <v>1.8575749996247302</v>
      </c>
      <c r="K48" s="160">
        <v>1.8342936534562595</v>
      </c>
      <c r="L48" s="160">
        <v>2.3253294267605393</v>
      </c>
      <c r="M48" s="160">
        <v>2.4431327466030619</v>
      </c>
      <c r="N48" s="160">
        <v>1.7131249942500688</v>
      </c>
      <c r="O48" s="160">
        <v>1.9204294022794113</v>
      </c>
      <c r="P48" s="160">
        <v>2.3013311956154823</v>
      </c>
      <c r="Q48" s="160">
        <v>2.1758374610343787</v>
      </c>
    </row>
    <row r="49" spans="1:17" x14ac:dyDescent="0.25">
      <c r="A49" s="76" t="s">
        <v>82</v>
      </c>
      <c r="B49" s="159">
        <v>2.8526313810933228</v>
      </c>
      <c r="C49" s="159">
        <v>2.880473136006183</v>
      </c>
      <c r="D49" s="159">
        <v>3.7860947566629419</v>
      </c>
      <c r="E49" s="159">
        <v>2.6148168819479789</v>
      </c>
      <c r="F49" s="159">
        <v>2.7876944158329997</v>
      </c>
      <c r="G49" s="159">
        <v>3.3642456452904579</v>
      </c>
      <c r="H49" s="159">
        <v>3.1460720525272841</v>
      </c>
      <c r="I49" s="159">
        <v>2.2959265046155575</v>
      </c>
      <c r="J49" s="159">
        <v>1.9089620543507337</v>
      </c>
      <c r="K49" s="159">
        <v>1.8850366643025298</v>
      </c>
      <c r="L49" s="159">
        <v>2.3896562133145522</v>
      </c>
      <c r="M49" s="159">
        <v>2.5107183871171443</v>
      </c>
      <c r="N49" s="159">
        <v>1.7605160540187443</v>
      </c>
      <c r="O49" s="159">
        <v>1.9735552307451774</v>
      </c>
      <c r="P49" s="159">
        <v>2.3649941067311269</v>
      </c>
      <c r="Q49" s="159">
        <v>2.2360287742829152</v>
      </c>
    </row>
    <row r="50" spans="1:17" x14ac:dyDescent="0.25">
      <c r="A50" s="76" t="s">
        <v>81</v>
      </c>
      <c r="B50" s="159">
        <v>3.9537375374260115</v>
      </c>
      <c r="C50" s="159">
        <v>3.9923261164609234</v>
      </c>
      <c r="D50" s="159">
        <v>5.2475146487145654</v>
      </c>
      <c r="E50" s="159">
        <v>3.6241274383270019</v>
      </c>
      <c r="F50" s="159">
        <v>3.8637351211243764</v>
      </c>
      <c r="G50" s="159">
        <v>4.6628331936139942</v>
      </c>
      <c r="H50" s="159">
        <v>4.3604453249605095</v>
      </c>
      <c r="I50" s="159">
        <v>3.1821464436778055</v>
      </c>
      <c r="J50" s="159">
        <v>2.6458150120032822</v>
      </c>
      <c r="K50" s="159">
        <v>2.6126545015503377</v>
      </c>
      <c r="L50" s="159">
        <v>3.312055505925164</v>
      </c>
      <c r="M50" s="159">
        <v>3.4798472732379984</v>
      </c>
      <c r="N50" s="159">
        <v>2.4400693528608821</v>
      </c>
      <c r="O50" s="159">
        <v>2.7353409380885552</v>
      </c>
      <c r="P50" s="159">
        <v>3.2778739088225199</v>
      </c>
      <c r="Q50" s="159">
        <v>3.0991283901036972</v>
      </c>
    </row>
    <row r="51" spans="1:17" x14ac:dyDescent="0.25">
      <c r="A51" s="76" t="s">
        <v>80</v>
      </c>
      <c r="B51" s="159">
        <v>2.0318295158422326</v>
      </c>
      <c r="C51" s="159">
        <v>2.0516602236510741</v>
      </c>
      <c r="D51" s="159">
        <v>2.6967028152845014</v>
      </c>
      <c r="E51" s="159">
        <v>1.8624425695086499</v>
      </c>
      <c r="F51" s="159">
        <v>1.9855771877077162</v>
      </c>
      <c r="G51" s="159">
        <v>2.3962344542479905</v>
      </c>
      <c r="H51" s="159">
        <v>2.2408370382721272</v>
      </c>
      <c r="I51" s="159">
        <v>1.6353081120822759</v>
      </c>
      <c r="J51" s="159">
        <v>1.3596868744976325</v>
      </c>
      <c r="K51" s="159">
        <v>1.342645656343695</v>
      </c>
      <c r="L51" s="159">
        <v>1.7020685038763677</v>
      </c>
      <c r="M51" s="159">
        <v>1.7882968541688102</v>
      </c>
      <c r="N51" s="159">
        <v>1.2539539827604387</v>
      </c>
      <c r="O51" s="159">
        <v>1.4056943338525572</v>
      </c>
      <c r="P51" s="159">
        <v>1.6845025483129659</v>
      </c>
      <c r="Q51" s="159">
        <v>1.5926450546580193</v>
      </c>
    </row>
    <row r="52" spans="1:17" x14ac:dyDescent="0.25">
      <c r="A52" s="129" t="s">
        <v>79</v>
      </c>
      <c r="B52" s="158">
        <v>2.1085975826279268</v>
      </c>
      <c r="C52" s="158">
        <v>2.1291775487232578</v>
      </c>
      <c r="D52" s="158">
        <v>2.7985916106833213</v>
      </c>
      <c r="E52" s="158">
        <v>1.9328107349702561</v>
      </c>
      <c r="F52" s="158">
        <v>2.0605977152498185</v>
      </c>
      <c r="G52" s="158">
        <v>2.4867707345724943</v>
      </c>
      <c r="H52" s="158">
        <v>2.3255019799262633</v>
      </c>
      <c r="I52" s="158">
        <v>1.6970945175777596</v>
      </c>
      <c r="J52" s="158">
        <v>1.4110595570850295</v>
      </c>
      <c r="K52" s="158">
        <v>1.3933744751801465</v>
      </c>
      <c r="L52" s="158">
        <v>1.7663772992554163</v>
      </c>
      <c r="M52" s="158">
        <v>1.8558635920585158</v>
      </c>
      <c r="N52" s="158">
        <v>1.3013317880064847</v>
      </c>
      <c r="O52" s="158">
        <v>1.4588053038724678</v>
      </c>
      <c r="P52" s="158">
        <v>1.7481476539290044</v>
      </c>
      <c r="Q52" s="158">
        <v>1.6528195333574356</v>
      </c>
    </row>
    <row r="53" spans="1:17" x14ac:dyDescent="0.25">
      <c r="A53" s="92" t="s">
        <v>125</v>
      </c>
      <c r="B53" s="91">
        <v>0.42171951652558548</v>
      </c>
      <c r="C53" s="91">
        <v>0.42583550974465162</v>
      </c>
      <c r="D53" s="91">
        <v>0.55971832213666428</v>
      </c>
      <c r="E53" s="91">
        <v>0.38656214699405128</v>
      </c>
      <c r="F53" s="91">
        <v>0.41211954304996373</v>
      </c>
      <c r="G53" s="91">
        <v>0.49735414691449886</v>
      </c>
      <c r="H53" s="91">
        <v>0.46510039598525271</v>
      </c>
      <c r="I53" s="91">
        <v>0.33941890351555198</v>
      </c>
      <c r="J53" s="91">
        <v>0.28221191141700586</v>
      </c>
      <c r="K53" s="91">
        <v>0.27867489503602932</v>
      </c>
      <c r="L53" s="91">
        <v>0.35327545985108322</v>
      </c>
      <c r="M53" s="91">
        <v>0.37117271841170318</v>
      </c>
      <c r="N53" s="91">
        <v>0.26026635760129696</v>
      </c>
      <c r="O53" s="91">
        <v>0.29176106077449354</v>
      </c>
      <c r="P53" s="91">
        <v>0.34962953078580089</v>
      </c>
      <c r="Q53" s="91">
        <v>0.33056390667148711</v>
      </c>
    </row>
    <row r="54" spans="1:17" x14ac:dyDescent="0.25">
      <c r="A54" s="92" t="s">
        <v>26</v>
      </c>
      <c r="B54" s="91">
        <v>0.63257927478837805</v>
      </c>
      <c r="C54" s="91">
        <v>0.63875326461697735</v>
      </c>
      <c r="D54" s="91">
        <v>0.83957748320499637</v>
      </c>
      <c r="E54" s="91">
        <v>0.57984322049107684</v>
      </c>
      <c r="F54" s="91">
        <v>0.61817931457494546</v>
      </c>
      <c r="G54" s="91">
        <v>0.7460312203717484</v>
      </c>
      <c r="H54" s="91">
        <v>0.69765059397787887</v>
      </c>
      <c r="I54" s="91">
        <v>0.50912835527332789</v>
      </c>
      <c r="J54" s="91">
        <v>0.42331786712550884</v>
      </c>
      <c r="K54" s="91">
        <v>0.41801234255404401</v>
      </c>
      <c r="L54" s="91">
        <v>0.52991318977662483</v>
      </c>
      <c r="M54" s="91">
        <v>0.55675907761755472</v>
      </c>
      <c r="N54" s="91">
        <v>0.39039953640194541</v>
      </c>
      <c r="O54" s="91">
        <v>0.43764159116174034</v>
      </c>
      <c r="P54" s="91">
        <v>0.52444429617870125</v>
      </c>
      <c r="Q54" s="91">
        <v>0.49584586000723069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1.0542987913139636</v>
      </c>
      <c r="C56" s="157">
        <v>1.0645887743616289</v>
      </c>
      <c r="D56" s="157">
        <v>1.3992958053416606</v>
      </c>
      <c r="E56" s="157">
        <v>0.96640536748512806</v>
      </c>
      <c r="F56" s="157">
        <v>1.0302988576249092</v>
      </c>
      <c r="G56" s="157">
        <v>1.2433853672862472</v>
      </c>
      <c r="H56" s="157">
        <v>1.1627509899631316</v>
      </c>
      <c r="I56" s="157">
        <v>0.84854725878887993</v>
      </c>
      <c r="J56" s="157">
        <v>0.70552977854251464</v>
      </c>
      <c r="K56" s="157">
        <v>0.69668723759007323</v>
      </c>
      <c r="L56" s="157">
        <v>0.88318864962770827</v>
      </c>
      <c r="M56" s="157">
        <v>0.9279317960292579</v>
      </c>
      <c r="N56" s="157">
        <v>0.65066589400324237</v>
      </c>
      <c r="O56" s="157">
        <v>0.72940265193623388</v>
      </c>
      <c r="P56" s="157">
        <v>0.87407382696450231</v>
      </c>
      <c r="Q56" s="157">
        <v>0.82640976667871779</v>
      </c>
    </row>
    <row r="57" spans="1:17" x14ac:dyDescent="0.25">
      <c r="A57" s="156" t="s">
        <v>210</v>
      </c>
      <c r="B57" s="204">
        <v>16.011577824278998</v>
      </c>
      <c r="C57" s="204">
        <v>16.569446639994009</v>
      </c>
      <c r="D57" s="204">
        <v>20.248569253178111</v>
      </c>
      <c r="E57" s="204">
        <v>16.05596863822964</v>
      </c>
      <c r="F57" s="204">
        <v>17.953372725064444</v>
      </c>
      <c r="G57" s="204">
        <v>20.52743573870346</v>
      </c>
      <c r="H57" s="204">
        <v>18.260851423693467</v>
      </c>
      <c r="I57" s="204">
        <v>16.528061025487357</v>
      </c>
      <c r="J57" s="204">
        <v>13.774965862962173</v>
      </c>
      <c r="K57" s="204">
        <v>9.6072375308546079</v>
      </c>
      <c r="L57" s="204">
        <v>16.567001901711855</v>
      </c>
      <c r="M57" s="204">
        <v>13.754070233253405</v>
      </c>
      <c r="N57" s="204">
        <v>14.334656012817142</v>
      </c>
      <c r="O57" s="204">
        <v>15.609997474409884</v>
      </c>
      <c r="P57" s="204">
        <v>18.49077840769035</v>
      </c>
      <c r="Q57" s="204">
        <v>18.052483682666505</v>
      </c>
    </row>
    <row r="58" spans="1:17" x14ac:dyDescent="0.25">
      <c r="A58" s="156" t="s">
        <v>209</v>
      </c>
      <c r="B58" s="204">
        <v>106.358437318401</v>
      </c>
      <c r="C58" s="204">
        <v>106.60572241148999</v>
      </c>
      <c r="D58" s="204">
        <v>143.13591845913899</v>
      </c>
      <c r="E58" s="204">
        <v>94.775874349612295</v>
      </c>
      <c r="F58" s="204">
        <v>99.396041183989382</v>
      </c>
      <c r="G58" s="204">
        <v>122.19603804579444</v>
      </c>
      <c r="H58" s="204">
        <v>108.83697091479409</v>
      </c>
      <c r="I58" s="204">
        <v>78.432194661411629</v>
      </c>
      <c r="J58" s="204">
        <v>65.148715261771969</v>
      </c>
      <c r="K58" s="204">
        <v>62.276510260206834</v>
      </c>
      <c r="L58" s="204">
        <v>82.886095828269674</v>
      </c>
      <c r="M58" s="204">
        <v>85.677370782090904</v>
      </c>
      <c r="N58" s="204">
        <v>56.871256378200954</v>
      </c>
      <c r="O58" s="204">
        <v>64.657596960380872</v>
      </c>
      <c r="P58" s="204">
        <v>77.905930776713376</v>
      </c>
      <c r="Q58" s="204">
        <v>72.873730234403794</v>
      </c>
    </row>
    <row r="59" spans="1:17" x14ac:dyDescent="0.25">
      <c r="A59" s="152" t="s">
        <v>225</v>
      </c>
      <c r="B59" s="151">
        <v>94.937326894428637</v>
      </c>
      <c r="C59" s="151">
        <v>95.073141658976581</v>
      </c>
      <c r="D59" s="151">
        <v>127.97749084803377</v>
      </c>
      <c r="E59" s="151">
        <v>84.306904350499039</v>
      </c>
      <c r="F59" s="151">
        <v>88.234919574467881</v>
      </c>
      <c r="G59" s="151">
        <v>108.72657218248895</v>
      </c>
      <c r="H59" s="151">
        <v>96.241008971784098</v>
      </c>
      <c r="I59" s="151">
        <v>69.239969437944751</v>
      </c>
      <c r="J59" s="151">
        <v>57.50578369956056</v>
      </c>
      <c r="K59" s="151">
        <v>54.72936903511652</v>
      </c>
      <c r="L59" s="151">
        <v>73.318603978994418</v>
      </c>
      <c r="M59" s="151">
        <v>75.625181027460769</v>
      </c>
      <c r="N59" s="151">
        <v>49.822659637174496</v>
      </c>
      <c r="O59" s="151">
        <v>56.756053014836105</v>
      </c>
      <c r="P59" s="151">
        <v>68.437178864341263</v>
      </c>
      <c r="Q59" s="151">
        <v>62.921318187223378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56.18478083309305</v>
      </c>
      <c r="C61" s="208">
        <v>52.201807211922876</v>
      </c>
      <c r="D61" s="208">
        <v>91.423322060032518</v>
      </c>
      <c r="E61" s="208">
        <v>26.35923</v>
      </c>
      <c r="F61" s="208">
        <v>11.29749</v>
      </c>
      <c r="G61" s="208">
        <v>15.815938015671298</v>
      </c>
      <c r="H61" s="208">
        <v>11.31352</v>
      </c>
      <c r="I61" s="208">
        <v>13.199170000000001</v>
      </c>
      <c r="J61" s="208">
        <v>12.099780000000001</v>
      </c>
      <c r="K61" s="208">
        <v>8.7998399999999997</v>
      </c>
      <c r="L61" s="208">
        <v>6.5918383514165146</v>
      </c>
      <c r="M61" s="208">
        <v>7.6906896763515915</v>
      </c>
      <c r="N61" s="208">
        <v>5.4934522678022208</v>
      </c>
      <c r="O61" s="208">
        <v>4.3948538463183784</v>
      </c>
      <c r="P61" s="208">
        <v>4.3946320406435451</v>
      </c>
      <c r="Q61" s="208">
        <v>5.4934526573007547</v>
      </c>
    </row>
    <row r="62" spans="1:17" x14ac:dyDescent="0.25">
      <c r="A62" s="154" t="s">
        <v>125</v>
      </c>
      <c r="B62" s="208">
        <v>38.752546061335586</v>
      </c>
      <c r="C62" s="208">
        <v>42.871334447053705</v>
      </c>
      <c r="D62" s="208">
        <v>36.554168788001249</v>
      </c>
      <c r="E62" s="208">
        <v>33.726975294339582</v>
      </c>
      <c r="F62" s="208">
        <v>33.730840095703684</v>
      </c>
      <c r="G62" s="208">
        <v>32.600189647120665</v>
      </c>
      <c r="H62" s="208">
        <v>26.370977136655561</v>
      </c>
      <c r="I62" s="208">
        <v>24.823522536136743</v>
      </c>
      <c r="J62" s="208">
        <v>23.920070392135582</v>
      </c>
      <c r="K62" s="208">
        <v>29.179640400287763</v>
      </c>
      <c r="L62" s="208">
        <v>26.928385158880495</v>
      </c>
      <c r="M62" s="208">
        <v>26.670759873580856</v>
      </c>
      <c r="N62" s="208">
        <v>18.400496683514689</v>
      </c>
      <c r="O62" s="208">
        <v>18.315785619740414</v>
      </c>
      <c r="P62" s="208">
        <v>20.255654966185858</v>
      </c>
      <c r="Q62" s="208">
        <v>26.383914510850378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8.9756354698651251</v>
      </c>
      <c r="H63" s="208">
        <v>2.8802603975821448</v>
      </c>
      <c r="I63" s="208">
        <v>0</v>
      </c>
      <c r="J63" s="208">
        <v>0</v>
      </c>
      <c r="K63" s="208">
        <v>0</v>
      </c>
      <c r="L63" s="208">
        <v>3.505325270159366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24.220699056159457</v>
      </c>
      <c r="F64" s="208">
        <v>43.206589478764201</v>
      </c>
      <c r="G64" s="208">
        <v>51.334809049831868</v>
      </c>
      <c r="H64" s="208">
        <v>55.676251437546384</v>
      </c>
      <c r="I64" s="208">
        <v>31.217276901808006</v>
      </c>
      <c r="J64" s="208">
        <v>21.485933307424979</v>
      </c>
      <c r="K64" s="208">
        <v>16.749888634828757</v>
      </c>
      <c r="L64" s="208">
        <v>36.293055198538049</v>
      </c>
      <c r="M64" s="208">
        <v>41.263731477528324</v>
      </c>
      <c r="N64" s="208">
        <v>25.928710685857588</v>
      </c>
      <c r="O64" s="208">
        <v>34.045413548777312</v>
      </c>
      <c r="P64" s="208">
        <v>43.786891857511861</v>
      </c>
      <c r="Q64" s="208">
        <v>31.043951019072249</v>
      </c>
    </row>
    <row r="65" spans="1:17" x14ac:dyDescent="0.25">
      <c r="A65" s="152" t="s">
        <v>224</v>
      </c>
      <c r="B65" s="151">
        <v>11.421110423972372</v>
      </c>
      <c r="C65" s="151">
        <v>11.532580752513413</v>
      </c>
      <c r="D65" s="151">
        <v>15.158427611105232</v>
      </c>
      <c r="E65" s="151">
        <v>10.468969999113252</v>
      </c>
      <c r="F65" s="151">
        <v>11.1611216095215</v>
      </c>
      <c r="G65" s="151">
        <v>13.469465863305491</v>
      </c>
      <c r="H65" s="151">
        <v>12.595961943009991</v>
      </c>
      <c r="I65" s="151">
        <v>9.1922252234668775</v>
      </c>
      <c r="J65" s="151">
        <v>7.6429315622114107</v>
      </c>
      <c r="K65" s="151">
        <v>7.5471412250903143</v>
      </c>
      <c r="L65" s="151">
        <v>9.5674918492752568</v>
      </c>
      <c r="M65" s="151">
        <v>10.052189754630138</v>
      </c>
      <c r="N65" s="151">
        <v>7.0485967410264561</v>
      </c>
      <c r="O65" s="151">
        <v>7.9015439455447662</v>
      </c>
      <c r="P65" s="151">
        <v>9.4687519123721131</v>
      </c>
      <c r="Q65" s="151">
        <v>8.9524120471804167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1.7763568394002497E-15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2.3236306149950929E-16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0.31374816072553202</v>
      </c>
      <c r="N69" s="87">
        <v>4.8518584649926887E-2</v>
      </c>
      <c r="O69" s="87">
        <v>0.20065372258510769</v>
      </c>
      <c r="P69" s="87">
        <v>0.24214859443151676</v>
      </c>
      <c r="Q69" s="87">
        <v>0.19652877265294713</v>
      </c>
    </row>
    <row r="70" spans="1:17" x14ac:dyDescent="0.25">
      <c r="A70" s="263" t="s">
        <v>29</v>
      </c>
      <c r="B70" s="87">
        <v>11.421110423972372</v>
      </c>
      <c r="C70" s="87">
        <v>11.532580752513413</v>
      </c>
      <c r="D70" s="87">
        <v>15.158427611105232</v>
      </c>
      <c r="E70" s="87">
        <v>10.468969999113249</v>
      </c>
      <c r="F70" s="87">
        <v>11.1611216095215</v>
      </c>
      <c r="G70" s="87">
        <v>13.469465863305491</v>
      </c>
      <c r="H70" s="87">
        <v>12.595961943009991</v>
      </c>
      <c r="I70" s="87">
        <v>3.1883455487828432</v>
      </c>
      <c r="J70" s="87">
        <v>4.3899506083689417</v>
      </c>
      <c r="K70" s="87">
        <v>7.5471412250903143</v>
      </c>
      <c r="L70" s="87">
        <v>2.5014541271068271</v>
      </c>
      <c r="M70" s="87">
        <v>3.8214315416039337</v>
      </c>
      <c r="N70" s="87">
        <v>2.8661339951054488</v>
      </c>
      <c r="O70" s="87">
        <v>2.8662370856413859</v>
      </c>
      <c r="P70" s="87">
        <v>0.95536611663523985</v>
      </c>
      <c r="Q70" s="87">
        <v>0.95542347884337264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3.3203506173009916E-15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5.2832215610589648</v>
      </c>
      <c r="N72" s="87">
        <v>1.1531066362695801</v>
      </c>
      <c r="O72" s="87">
        <v>4.4355927482099018</v>
      </c>
      <c r="P72" s="87">
        <v>4.9297974368023052</v>
      </c>
      <c r="Q72" s="87">
        <v>3.2343643157619075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6.0038796746840344</v>
      </c>
      <c r="J75" s="87">
        <v>3.252980953842469</v>
      </c>
      <c r="K75" s="87">
        <v>0</v>
      </c>
      <c r="L75" s="87">
        <v>7.0660377221684296</v>
      </c>
      <c r="M75" s="87">
        <v>0.633788491241706</v>
      </c>
      <c r="N75" s="87">
        <v>2.9808375250015002</v>
      </c>
      <c r="O75" s="87">
        <v>0.39906038910837083</v>
      </c>
      <c r="P75" s="87">
        <v>3.3414397645030514</v>
      </c>
      <c r="Q75" s="87">
        <v>4.5660954799221907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363.23835893048675</v>
      </c>
      <c r="C77" s="204">
        <v>367.15715168653725</v>
      </c>
      <c r="D77" s="204">
        <v>481.1679205137587</v>
      </c>
      <c r="E77" s="204">
        <v>334.23936975270271</v>
      </c>
      <c r="F77" s="204">
        <v>357.11502092767506</v>
      </c>
      <c r="G77" s="204">
        <v>429.91399789007647</v>
      </c>
      <c r="H77" s="204">
        <v>412.16367779547306</v>
      </c>
      <c r="I77" s="204">
        <v>295.7378098045653</v>
      </c>
      <c r="J77" s="204">
        <v>245.92333438043607</v>
      </c>
      <c r="K77" s="204">
        <v>254.12477251023563</v>
      </c>
      <c r="L77" s="204">
        <v>307.21966596262723</v>
      </c>
      <c r="M77" s="204">
        <v>332.38627145412943</v>
      </c>
      <c r="N77" s="204">
        <v>228.31676433416007</v>
      </c>
      <c r="O77" s="204">
        <v>255.51801822228737</v>
      </c>
      <c r="P77" s="204">
        <v>305.99765742752652</v>
      </c>
      <c r="Q77" s="204">
        <v>289.84157551590181</v>
      </c>
    </row>
    <row r="78" spans="1:17" x14ac:dyDescent="0.25">
      <c r="A78" s="152" t="s">
        <v>222</v>
      </c>
      <c r="B78" s="261">
        <v>348.34386793115743</v>
      </c>
      <c r="C78" s="261">
        <v>351.74371295165912</v>
      </c>
      <c r="D78" s="261">
        <v>462.33204213870931</v>
      </c>
      <c r="E78" s="261">
        <v>319.30358497295418</v>
      </c>
      <c r="F78" s="261">
        <v>340.41420909040579</v>
      </c>
      <c r="G78" s="261">
        <v>410.81870883081746</v>
      </c>
      <c r="H78" s="261">
        <v>395.17683926180473</v>
      </c>
      <c r="I78" s="261">
        <v>280.36286931573983</v>
      </c>
      <c r="J78" s="261">
        <v>233.10941264744801</v>
      </c>
      <c r="K78" s="261">
        <v>245.1878073652546</v>
      </c>
      <c r="L78" s="261">
        <v>291.80850140289527</v>
      </c>
      <c r="M78" s="261">
        <v>319.59178751621926</v>
      </c>
      <c r="N78" s="261">
        <v>214.98220060130691</v>
      </c>
      <c r="O78" s="261">
        <v>240.99709033911537</v>
      </c>
      <c r="P78" s="261">
        <v>288.79693332734945</v>
      </c>
      <c r="Q78" s="261">
        <v>273.04856743900274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105.15263813744494</v>
      </c>
      <c r="E79" s="83">
        <v>111.10578472142603</v>
      </c>
      <c r="F79" s="83">
        <v>58.044988237288962</v>
      </c>
      <c r="G79" s="83">
        <v>0.73250833991802988</v>
      </c>
      <c r="H79" s="83">
        <v>3.0203358813517953</v>
      </c>
      <c r="I79" s="83">
        <v>128.25246317273482</v>
      </c>
      <c r="J79" s="83">
        <v>36.370734870551786</v>
      </c>
      <c r="K79" s="83">
        <v>1.7269673131754999</v>
      </c>
      <c r="L79" s="83">
        <v>21.436313036692333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223.16219528389109</v>
      </c>
      <c r="C82" s="208">
        <v>160.81785849470958</v>
      </c>
      <c r="D82" s="208">
        <v>231.50856156938107</v>
      </c>
      <c r="E82" s="208">
        <v>146.1335221682555</v>
      </c>
      <c r="F82" s="208">
        <v>64.931511794904495</v>
      </c>
      <c r="G82" s="208">
        <v>29.861989246171106</v>
      </c>
      <c r="H82" s="208">
        <v>9.7514352709974936</v>
      </c>
      <c r="I82" s="208">
        <v>22.620314451217155</v>
      </c>
      <c r="J82" s="208">
        <v>11.811779391631056</v>
      </c>
      <c r="K82" s="208">
        <v>3.4674738610652174</v>
      </c>
      <c r="L82" s="208">
        <v>0.68106268046960849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0.86872144190849099</v>
      </c>
      <c r="P83" s="208">
        <v>42.035068320583065</v>
      </c>
      <c r="Q83" s="208">
        <v>23.863174934229164</v>
      </c>
    </row>
    <row r="84" spans="1:17" x14ac:dyDescent="0.25">
      <c r="A84" s="154" t="s">
        <v>26</v>
      </c>
      <c r="B84" s="208">
        <v>125.18167264726634</v>
      </c>
      <c r="C84" s="208">
        <v>190.92585445694954</v>
      </c>
      <c r="D84" s="208">
        <v>125.67084243188333</v>
      </c>
      <c r="E84" s="208">
        <v>5.4925092386326924</v>
      </c>
      <c r="F84" s="208">
        <v>27.773783372717531</v>
      </c>
      <c r="G84" s="208">
        <v>0</v>
      </c>
      <c r="H84" s="208">
        <v>0</v>
      </c>
      <c r="I84" s="208">
        <v>61.337863355159442</v>
      </c>
      <c r="J84" s="208">
        <v>50.661837784436422</v>
      </c>
      <c r="K84" s="208">
        <v>13.474604791062466</v>
      </c>
      <c r="L84" s="208">
        <v>0</v>
      </c>
      <c r="M84" s="208">
        <v>21.143316205179531</v>
      </c>
      <c r="N84" s="208">
        <v>144.51578340491781</v>
      </c>
      <c r="O84" s="208">
        <v>98.589574769945074</v>
      </c>
      <c r="P84" s="208">
        <v>82.531362239826223</v>
      </c>
      <c r="Q84" s="208">
        <v>130.26175462776723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56.571768844639962</v>
      </c>
      <c r="F85" s="208">
        <v>189.6639256854948</v>
      </c>
      <c r="G85" s="208">
        <v>380.22421124472834</v>
      </c>
      <c r="H85" s="208">
        <v>382.40506810945544</v>
      </c>
      <c r="I85" s="208">
        <v>68.152228336628411</v>
      </c>
      <c r="J85" s="208">
        <v>134.26506060082875</v>
      </c>
      <c r="K85" s="208">
        <v>226.51876139995142</v>
      </c>
      <c r="L85" s="208">
        <v>269.69112568573331</v>
      </c>
      <c r="M85" s="208">
        <v>298.44847131103973</v>
      </c>
      <c r="N85" s="208">
        <v>70.466417196389102</v>
      </c>
      <c r="O85" s="208">
        <v>141.53879412726181</v>
      </c>
      <c r="P85" s="208">
        <v>164.23050276694016</v>
      </c>
      <c r="Q85" s="208">
        <v>118.92363787700636</v>
      </c>
    </row>
    <row r="86" spans="1:17" x14ac:dyDescent="0.25">
      <c r="A86" s="152" t="s">
        <v>221</v>
      </c>
      <c r="B86" s="261">
        <v>14.8944909993293</v>
      </c>
      <c r="C86" s="261">
        <v>15.413438734878149</v>
      </c>
      <c r="D86" s="261">
        <v>18.835878375049404</v>
      </c>
      <c r="E86" s="261">
        <v>14.935784779748502</v>
      </c>
      <c r="F86" s="261">
        <v>16.700811837269249</v>
      </c>
      <c r="G86" s="261">
        <v>19.095289059259031</v>
      </c>
      <c r="H86" s="261">
        <v>16.98683853366834</v>
      </c>
      <c r="I86" s="261">
        <v>15.374940488825448</v>
      </c>
      <c r="J86" s="261">
        <v>12.813921732988067</v>
      </c>
      <c r="K86" s="261">
        <v>8.9369651449810306</v>
      </c>
      <c r="L86" s="261">
        <v>15.411164559731958</v>
      </c>
      <c r="M86" s="261">
        <v>12.794483937910144</v>
      </c>
      <c r="N86" s="261">
        <v>13.334563732853155</v>
      </c>
      <c r="O86" s="261">
        <v>14.520927883171986</v>
      </c>
      <c r="P86" s="261">
        <v>17.200724100177069</v>
      </c>
      <c r="Q86" s="261">
        <v>16.793008076899074</v>
      </c>
    </row>
    <row r="87" spans="1:17" x14ac:dyDescent="0.25">
      <c r="A87" s="156" t="s">
        <v>207</v>
      </c>
      <c r="B87" s="204">
        <v>65.339427108633188</v>
      </c>
      <c r="C87" s="204">
        <v>65.992745011485738</v>
      </c>
      <c r="D87" s="204">
        <v>86.681425585958408</v>
      </c>
      <c r="E87" s="204">
        <v>59.945881704424345</v>
      </c>
      <c r="F87" s="204">
        <v>63.941655396114854</v>
      </c>
      <c r="G87" s="204">
        <v>77.121818359536491</v>
      </c>
      <c r="H87" s="204">
        <v>68.360462937585012</v>
      </c>
      <c r="I87" s="204">
        <v>52.7295949404796</v>
      </c>
      <c r="J87" s="204">
        <v>43.843609352546352</v>
      </c>
      <c r="K87" s="204">
        <v>38.061233760830504</v>
      </c>
      <c r="L87" s="204">
        <v>54.85754303825135</v>
      </c>
      <c r="M87" s="204">
        <v>53.094142576704876</v>
      </c>
      <c r="N87" s="204">
        <v>40.497578024713185</v>
      </c>
      <c r="O87" s="204">
        <v>45.380324903756566</v>
      </c>
      <c r="P87" s="204">
        <v>54.372782325495805</v>
      </c>
      <c r="Q87" s="204">
        <v>51.091421236667848</v>
      </c>
    </row>
    <row r="88" spans="1:17" x14ac:dyDescent="0.25">
      <c r="A88" s="152" t="s">
        <v>220</v>
      </c>
      <c r="B88" s="261">
        <v>48.583124734387724</v>
      </c>
      <c r="C88" s="261">
        <v>48.652626434747816</v>
      </c>
      <c r="D88" s="261">
        <v>65.491062414027823</v>
      </c>
      <c r="E88" s="261">
        <v>43.143123827207276</v>
      </c>
      <c r="F88" s="261">
        <v>45.153242079186946</v>
      </c>
      <c r="G88" s="261">
        <v>55.639618167870083</v>
      </c>
      <c r="H88" s="261">
        <v>49.25026958720813</v>
      </c>
      <c r="I88" s="261">
        <v>35.432786890550972</v>
      </c>
      <c r="J88" s="261">
        <v>29.427947402934777</v>
      </c>
      <c r="K88" s="261">
        <v>28.007147972726845</v>
      </c>
      <c r="L88" s="261">
        <v>37.519982908552898</v>
      </c>
      <c r="M88" s="261">
        <v>38.70034814655596</v>
      </c>
      <c r="N88" s="261">
        <v>25.496193825253382</v>
      </c>
      <c r="O88" s="261">
        <v>29.044281035188082</v>
      </c>
      <c r="P88" s="261">
        <v>35.021967712796595</v>
      </c>
      <c r="Q88" s="261">
        <v>32.199287150156387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48.583124734387724</v>
      </c>
      <c r="C90" s="208">
        <v>48.652626434747816</v>
      </c>
      <c r="D90" s="208">
        <v>65.491062414027823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43.143123827207276</v>
      </c>
      <c r="F93" s="208">
        <v>45.153242079186946</v>
      </c>
      <c r="G93" s="208">
        <v>55.639618167870083</v>
      </c>
      <c r="H93" s="208">
        <v>49.25026958720813</v>
      </c>
      <c r="I93" s="208">
        <v>35.432786890550972</v>
      </c>
      <c r="J93" s="208">
        <v>29.427947402934777</v>
      </c>
      <c r="K93" s="208">
        <v>28.007147972726845</v>
      </c>
      <c r="L93" s="208">
        <v>37.519982908552898</v>
      </c>
      <c r="M93" s="208">
        <v>38.70034814655596</v>
      </c>
      <c r="N93" s="208">
        <v>25.496193825253382</v>
      </c>
      <c r="O93" s="208">
        <v>29.044281035188082</v>
      </c>
      <c r="P93" s="208">
        <v>35.021967712796595</v>
      </c>
      <c r="Q93" s="208">
        <v>32.199287150156387</v>
      </c>
    </row>
    <row r="94" spans="1:17" x14ac:dyDescent="0.25">
      <c r="A94" s="149" t="s">
        <v>219</v>
      </c>
      <c r="B94" s="262">
        <v>16.756302374245465</v>
      </c>
      <c r="C94" s="262">
        <v>17.340118576737922</v>
      </c>
      <c r="D94" s="262">
        <v>21.190363171930581</v>
      </c>
      <c r="E94" s="262">
        <v>16.802757877217068</v>
      </c>
      <c r="F94" s="262">
        <v>18.788413316927908</v>
      </c>
      <c r="G94" s="262">
        <v>21.482200191666411</v>
      </c>
      <c r="H94" s="262">
        <v>19.110193350376885</v>
      </c>
      <c r="I94" s="262">
        <v>17.296808049928632</v>
      </c>
      <c r="J94" s="262">
        <v>14.415661949611579</v>
      </c>
      <c r="K94" s="262">
        <v>10.054085788103661</v>
      </c>
      <c r="L94" s="262">
        <v>17.337560129698456</v>
      </c>
      <c r="M94" s="262">
        <v>14.393794430148914</v>
      </c>
      <c r="N94" s="262">
        <v>15.001384199459801</v>
      </c>
      <c r="O94" s="262">
        <v>16.336043868568485</v>
      </c>
      <c r="P94" s="262">
        <v>19.350814612699207</v>
      </c>
      <c r="Q94" s="262">
        <v>18.892134086511462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465.26306407827178</v>
      </c>
      <c r="C97" s="96">
        <v>481.74657753115537</v>
      </c>
      <c r="D97" s="96">
        <v>489.33728759905222</v>
      </c>
      <c r="E97" s="96">
        <v>478.49613642448918</v>
      </c>
      <c r="F97" s="96">
        <v>455.28660733971952</v>
      </c>
      <c r="G97" s="96">
        <v>467.82281633917887</v>
      </c>
      <c r="H97" s="96">
        <v>492.15829352675104</v>
      </c>
      <c r="I97" s="96">
        <v>509.56100753977444</v>
      </c>
      <c r="J97" s="96">
        <v>521.26022933169622</v>
      </c>
      <c r="K97" s="96">
        <v>448.60892925110977</v>
      </c>
      <c r="L97" s="96">
        <v>462.89591393545413</v>
      </c>
      <c r="M97" s="96">
        <v>437.74943213458687</v>
      </c>
      <c r="N97" s="96">
        <v>327.74328712785012</v>
      </c>
      <c r="O97" s="96">
        <v>324.22457821883239</v>
      </c>
      <c r="P97" s="96">
        <v>331.72962648260847</v>
      </c>
      <c r="Q97" s="96">
        <v>321.10110881279195</v>
      </c>
    </row>
    <row r="98" spans="1:17" x14ac:dyDescent="0.25">
      <c r="A98" s="132" t="s">
        <v>83</v>
      </c>
      <c r="B98" s="160">
        <v>3.4727264156402771</v>
      </c>
      <c r="C98" s="160">
        <v>3.5957594629847804</v>
      </c>
      <c r="D98" s="160">
        <v>3.6524165703321576</v>
      </c>
      <c r="E98" s="160">
        <v>3.5714981502670708</v>
      </c>
      <c r="F98" s="160">
        <v>3.3982620802452064</v>
      </c>
      <c r="G98" s="160">
        <v>3.4918324225001975</v>
      </c>
      <c r="H98" s="160">
        <v>3.6734725761924238</v>
      </c>
      <c r="I98" s="160">
        <v>3.803366542257808</v>
      </c>
      <c r="J98" s="160">
        <v>3.890689606769127</v>
      </c>
      <c r="K98" s="160">
        <v>3.3484198492927058</v>
      </c>
      <c r="L98" s="160">
        <v>3.4550579921924913</v>
      </c>
      <c r="M98" s="160">
        <v>3.2673644950022687</v>
      </c>
      <c r="N98" s="160">
        <v>2.4462779417327374</v>
      </c>
      <c r="O98" s="160">
        <v>2.4200142764630632</v>
      </c>
      <c r="P98" s="160">
        <v>2.4760320035695615</v>
      </c>
      <c r="Q98" s="160">
        <v>2.3967006813117062</v>
      </c>
    </row>
    <row r="99" spans="1:17" x14ac:dyDescent="0.25">
      <c r="A99" s="76" t="s">
        <v>82</v>
      </c>
      <c r="B99" s="159">
        <v>3.5687942365384888</v>
      </c>
      <c r="C99" s="159">
        <v>3.6952308104906804</v>
      </c>
      <c r="D99" s="159">
        <v>3.7534552526032567</v>
      </c>
      <c r="E99" s="159">
        <v>3.6702983445734492</v>
      </c>
      <c r="F99" s="159">
        <v>3.4922699558497667</v>
      </c>
      <c r="G99" s="159">
        <v>3.5884287827146171</v>
      </c>
      <c r="H99" s="159">
        <v>3.7750937416072294</v>
      </c>
      <c r="I99" s="159">
        <v>3.9085810314114284</v>
      </c>
      <c r="J99" s="159">
        <v>3.9983197588681421</v>
      </c>
      <c r="K99" s="159">
        <v>3.4410489135705955</v>
      </c>
      <c r="L99" s="159">
        <v>3.5506370423854463</v>
      </c>
      <c r="M99" s="159">
        <v>3.3577512832333771</v>
      </c>
      <c r="N99" s="159">
        <v>2.5139505894009231</v>
      </c>
      <c r="O99" s="159">
        <v>2.4869603788209438</v>
      </c>
      <c r="P99" s="159">
        <v>2.5445277531874608</v>
      </c>
      <c r="Q99" s="159">
        <v>2.4630018476696165</v>
      </c>
    </row>
    <row r="100" spans="1:17" x14ac:dyDescent="0.25">
      <c r="A100" s="76" t="s">
        <v>81</v>
      </c>
      <c r="B100" s="159">
        <v>6.9848810189139607</v>
      </c>
      <c r="C100" s="159">
        <v>7.2323439901475641</v>
      </c>
      <c r="D100" s="159">
        <v>7.3463014709081955</v>
      </c>
      <c r="E100" s="159">
        <v>7.1835459097883829</v>
      </c>
      <c r="F100" s="159">
        <v>6.835106904677791</v>
      </c>
      <c r="G100" s="159">
        <v>7.0233099559192071</v>
      </c>
      <c r="H100" s="159">
        <v>7.3886525455581111</v>
      </c>
      <c r="I100" s="159">
        <v>7.6499152508364006</v>
      </c>
      <c r="J100" s="159">
        <v>7.8255528170643336</v>
      </c>
      <c r="K100" s="159">
        <v>6.7348565505604885</v>
      </c>
      <c r="L100" s="159">
        <v>6.9493435705797761</v>
      </c>
      <c r="M100" s="159">
        <v>6.5718255662840503</v>
      </c>
      <c r="N100" s="159">
        <v>4.9203301144718976</v>
      </c>
      <c r="O100" s="159">
        <v>4.8675045949598941</v>
      </c>
      <c r="P100" s="159">
        <v>4.9801760559268944</v>
      </c>
      <c r="Q100" s="159">
        <v>4.8206127098053493</v>
      </c>
    </row>
    <row r="101" spans="1:17" x14ac:dyDescent="0.25">
      <c r="A101" s="76" t="s">
        <v>80</v>
      </c>
      <c r="B101" s="159">
        <v>2.7709707990818764</v>
      </c>
      <c r="C101" s="159">
        <v>2.8691417865740827</v>
      </c>
      <c r="D101" s="159">
        <v>2.9143498367426655</v>
      </c>
      <c r="E101" s="159">
        <v>2.8497831095457422</v>
      </c>
      <c r="F101" s="159">
        <v>2.7115539391693062</v>
      </c>
      <c r="G101" s="159">
        <v>2.7862159352542677</v>
      </c>
      <c r="H101" s="159">
        <v>2.9311509233820625</v>
      </c>
      <c r="I101" s="159">
        <v>3.034796400700134</v>
      </c>
      <c r="J101" s="159">
        <v>3.1044735456538617</v>
      </c>
      <c r="K101" s="159">
        <v>2.6717836405622934</v>
      </c>
      <c r="L101" s="159">
        <v>2.7568727448213588</v>
      </c>
      <c r="M101" s="159">
        <v>2.607107650298135</v>
      </c>
      <c r="N101" s="159">
        <v>1.9519432087856381</v>
      </c>
      <c r="O101" s="159">
        <v>1.9309868071493435</v>
      </c>
      <c r="P101" s="159">
        <v>1.975684680654137</v>
      </c>
      <c r="Q101" s="159">
        <v>1.9123843364522337</v>
      </c>
    </row>
    <row r="102" spans="1:17" x14ac:dyDescent="0.25">
      <c r="A102" s="129" t="s">
        <v>79</v>
      </c>
      <c r="B102" s="158">
        <v>3.1347810975756407</v>
      </c>
      <c r="C102" s="158">
        <v>3.2458412920832371</v>
      </c>
      <c r="D102" s="158">
        <v>3.2969848628396239</v>
      </c>
      <c r="E102" s="158">
        <v>3.2239409476831371</v>
      </c>
      <c r="F102" s="158">
        <v>3.067563193513664</v>
      </c>
      <c r="G102" s="158">
        <v>3.152027820175177</v>
      </c>
      <c r="H102" s="158">
        <v>3.3159918220011435</v>
      </c>
      <c r="I102" s="158">
        <v>3.4332452709561263</v>
      </c>
      <c r="J102" s="158">
        <v>3.5120705682152513</v>
      </c>
      <c r="K102" s="158">
        <v>3.0225713154471361</v>
      </c>
      <c r="L102" s="158">
        <v>3.1188320612223492</v>
      </c>
      <c r="M102" s="158">
        <v>2.9494037916990514</v>
      </c>
      <c r="N102" s="158">
        <v>2.2082205544965614</v>
      </c>
      <c r="O102" s="158">
        <v>2.1845127147227079</v>
      </c>
      <c r="P102" s="158">
        <v>2.2350791259642415</v>
      </c>
      <c r="Q102" s="158">
        <v>2.1634678615871841</v>
      </c>
    </row>
    <row r="103" spans="1:17" x14ac:dyDescent="0.25">
      <c r="A103" s="92" t="s">
        <v>125</v>
      </c>
      <c r="B103" s="91">
        <v>0.62695621951512825</v>
      </c>
      <c r="C103" s="91">
        <v>0.64916825841664749</v>
      </c>
      <c r="D103" s="91">
        <v>0.65939697256792473</v>
      </c>
      <c r="E103" s="91">
        <v>0.64478818953662742</v>
      </c>
      <c r="F103" s="91">
        <v>0.61351263870273276</v>
      </c>
      <c r="G103" s="91">
        <v>0.63040556403503545</v>
      </c>
      <c r="H103" s="91">
        <v>0.66319836440022883</v>
      </c>
      <c r="I103" s="91">
        <v>0.68664905419122535</v>
      </c>
      <c r="J103" s="91">
        <v>0.70241411364305029</v>
      </c>
      <c r="K103" s="91">
        <v>0.60451426308942724</v>
      </c>
      <c r="L103" s="91">
        <v>0.62376641224446983</v>
      </c>
      <c r="M103" s="91">
        <v>0.58988075833981035</v>
      </c>
      <c r="N103" s="91">
        <v>0.44164411089931227</v>
      </c>
      <c r="O103" s="91">
        <v>0.43690254294454156</v>
      </c>
      <c r="P103" s="91">
        <v>0.44701582519284833</v>
      </c>
      <c r="Q103" s="91">
        <v>0.43269357231743688</v>
      </c>
    </row>
    <row r="104" spans="1:17" x14ac:dyDescent="0.25">
      <c r="A104" s="92" t="s">
        <v>26</v>
      </c>
      <c r="B104" s="91">
        <v>0.9404343292726921</v>
      </c>
      <c r="C104" s="91">
        <v>0.97375238762497107</v>
      </c>
      <c r="D104" s="91">
        <v>0.98909545885188699</v>
      </c>
      <c r="E104" s="91">
        <v>0.96718228430494102</v>
      </c>
      <c r="F104" s="91">
        <v>0.92026895805409925</v>
      </c>
      <c r="G104" s="91">
        <v>0.94560834605255295</v>
      </c>
      <c r="H104" s="91">
        <v>0.99479754660034292</v>
      </c>
      <c r="I104" s="91">
        <v>1.0299735812868378</v>
      </c>
      <c r="J104" s="91">
        <v>1.0536211704645755</v>
      </c>
      <c r="K104" s="91">
        <v>0.90677139463414069</v>
      </c>
      <c r="L104" s="91">
        <v>0.93564961836670479</v>
      </c>
      <c r="M104" s="91">
        <v>0.88482113750971547</v>
      </c>
      <c r="N104" s="91">
        <v>0.66246616634896849</v>
      </c>
      <c r="O104" s="91">
        <v>0.6553538144168124</v>
      </c>
      <c r="P104" s="91">
        <v>0.67052373778927243</v>
      </c>
      <c r="Q104" s="91">
        <v>0.64904035847615515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1.5673905487878204</v>
      </c>
      <c r="C106" s="157">
        <v>1.6229206460416186</v>
      </c>
      <c r="D106" s="157">
        <v>1.6484924314198119</v>
      </c>
      <c r="E106" s="157">
        <v>1.6119704738415686</v>
      </c>
      <c r="F106" s="157">
        <v>1.533781596756832</v>
      </c>
      <c r="G106" s="157">
        <v>1.5760139100875883</v>
      </c>
      <c r="H106" s="157">
        <v>1.6579959110005718</v>
      </c>
      <c r="I106" s="157">
        <v>1.7166226354780632</v>
      </c>
      <c r="J106" s="157">
        <v>1.7560352841076257</v>
      </c>
      <c r="K106" s="157">
        <v>1.5112856577235678</v>
      </c>
      <c r="L106" s="157">
        <v>1.5594160306111748</v>
      </c>
      <c r="M106" s="157">
        <v>1.4747018958495259</v>
      </c>
      <c r="N106" s="157">
        <v>1.1041102772482807</v>
      </c>
      <c r="O106" s="157">
        <v>1.092256357361354</v>
      </c>
      <c r="P106" s="157">
        <v>1.1175395629821208</v>
      </c>
      <c r="Q106" s="157">
        <v>1.081733930793592</v>
      </c>
    </row>
    <row r="107" spans="1:17" x14ac:dyDescent="0.25">
      <c r="A107" s="156" t="s">
        <v>206</v>
      </c>
      <c r="B107" s="204">
        <v>397.5537270593012</v>
      </c>
      <c r="C107" s="204">
        <v>409.61351391530241</v>
      </c>
      <c r="D107" s="204">
        <v>422.03054177901464</v>
      </c>
      <c r="E107" s="204">
        <v>401.25194666738247</v>
      </c>
      <c r="F107" s="204">
        <v>377.67351693397865</v>
      </c>
      <c r="G107" s="204">
        <v>392.84793251891222</v>
      </c>
      <c r="H107" s="204">
        <v>400.26677846549671</v>
      </c>
      <c r="I107" s="204">
        <v>411.04127921478306</v>
      </c>
      <c r="J107" s="204">
        <v>420.21010172893529</v>
      </c>
      <c r="K107" s="204">
        <v>354.1525007783851</v>
      </c>
      <c r="L107" s="204">
        <v>377.11158373355431</v>
      </c>
      <c r="M107" s="204">
        <v>352.86719262540635</v>
      </c>
      <c r="N107" s="204">
        <v>255.05466837900372</v>
      </c>
      <c r="O107" s="204">
        <v>254.59114474032273</v>
      </c>
      <c r="P107" s="204">
        <v>261.39494923020743</v>
      </c>
      <c r="Q107" s="204">
        <v>249.09770023900202</v>
      </c>
    </row>
    <row r="108" spans="1:17" x14ac:dyDescent="0.25">
      <c r="A108" s="152" t="s">
        <v>218</v>
      </c>
      <c r="B108" s="151">
        <v>387.39013227335374</v>
      </c>
      <c r="C108" s="151">
        <v>397.80596197947722</v>
      </c>
      <c r="D108" s="151">
        <v>413.81769373232345</v>
      </c>
      <c r="E108" s="151">
        <v>385.9747830122036</v>
      </c>
      <c r="F108" s="151">
        <v>360.52786610393287</v>
      </c>
      <c r="G108" s="151">
        <v>378.25792003273546</v>
      </c>
      <c r="H108" s="151">
        <v>376.66472000143142</v>
      </c>
      <c r="I108" s="151">
        <v>384.46225348976475</v>
      </c>
      <c r="J108" s="151">
        <v>392.85063111930702</v>
      </c>
      <c r="K108" s="151">
        <v>325.85709905591193</v>
      </c>
      <c r="L108" s="151">
        <v>355.320890774227</v>
      </c>
      <c r="M108" s="151">
        <v>329.87746552292788</v>
      </c>
      <c r="N108" s="151">
        <v>232.04881582837393</v>
      </c>
      <c r="O108" s="151">
        <v>233.27460812172745</v>
      </c>
      <c r="P108" s="151">
        <v>240.16235256982623</v>
      </c>
      <c r="Q108" s="151">
        <v>226.05851137858329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111.67145252576194</v>
      </c>
      <c r="C110" s="208">
        <v>115.49040635332932</v>
      </c>
      <c r="D110" s="208">
        <v>40.736395525939656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275.71867974759181</v>
      </c>
      <c r="C113" s="208">
        <v>282.3155556261479</v>
      </c>
      <c r="D113" s="208">
        <v>373.08129820638379</v>
      </c>
      <c r="E113" s="208">
        <v>385.9747830122036</v>
      </c>
      <c r="F113" s="208">
        <v>360.52786610393287</v>
      </c>
      <c r="G113" s="208">
        <v>378.25792003273546</v>
      </c>
      <c r="H113" s="208">
        <v>376.66472000143142</v>
      </c>
      <c r="I113" s="208">
        <v>384.46225348976475</v>
      </c>
      <c r="J113" s="208">
        <v>392.85063111930702</v>
      </c>
      <c r="K113" s="208">
        <v>325.85709905591193</v>
      </c>
      <c r="L113" s="208">
        <v>355.320890774227</v>
      </c>
      <c r="M113" s="208">
        <v>329.87746552292788</v>
      </c>
      <c r="N113" s="208">
        <v>232.04881582837393</v>
      </c>
      <c r="O113" s="208">
        <v>233.27460812172745</v>
      </c>
      <c r="P113" s="208">
        <v>240.16235256982623</v>
      </c>
      <c r="Q113" s="208">
        <v>226.05851137858329</v>
      </c>
    </row>
    <row r="114" spans="1:17" x14ac:dyDescent="0.25">
      <c r="A114" s="152" t="s">
        <v>217</v>
      </c>
      <c r="B114" s="151">
        <v>10.163594785947469</v>
      </c>
      <c r="C114" s="151">
        <v>11.80755193582516</v>
      </c>
      <c r="D114" s="151">
        <v>8.2128480466912066</v>
      </c>
      <c r="E114" s="151">
        <v>15.277163655178882</v>
      </c>
      <c r="F114" s="151">
        <v>17.145650830045781</v>
      </c>
      <c r="G114" s="151">
        <v>14.590012486176761</v>
      </c>
      <c r="H114" s="151">
        <v>23.602058464065319</v>
      </c>
      <c r="I114" s="151">
        <v>26.579025725018312</v>
      </c>
      <c r="J114" s="151">
        <v>27.359470609628261</v>
      </c>
      <c r="K114" s="151">
        <v>28.295401722473173</v>
      </c>
      <c r="L114" s="151">
        <v>21.790692959327338</v>
      </c>
      <c r="M114" s="151">
        <v>22.989727102478476</v>
      </c>
      <c r="N114" s="151">
        <v>23.005852550629776</v>
      </c>
      <c r="O114" s="151">
        <v>21.316536618595268</v>
      </c>
      <c r="P114" s="151">
        <v>21.232596660381184</v>
      </c>
      <c r="Q114" s="151">
        <v>23.039188860418744</v>
      </c>
    </row>
    <row r="115" spans="1:17" x14ac:dyDescent="0.25">
      <c r="A115" s="156" t="s">
        <v>205</v>
      </c>
      <c r="B115" s="204">
        <v>8.2579207635823213</v>
      </c>
      <c r="C115" s="204">
        <v>9.593635947857944</v>
      </c>
      <c r="D115" s="204">
        <v>6.6729390379366063</v>
      </c>
      <c r="E115" s="204">
        <v>12.412695469832844</v>
      </c>
      <c r="F115" s="204">
        <v>13.930841299412201</v>
      </c>
      <c r="G115" s="204">
        <v>11.854385145018622</v>
      </c>
      <c r="H115" s="204">
        <v>19.176672502053076</v>
      </c>
      <c r="I115" s="204">
        <v>21.595458401577382</v>
      </c>
      <c r="J115" s="204">
        <v>22.229569870322965</v>
      </c>
      <c r="K115" s="204">
        <v>22.99001389950946</v>
      </c>
      <c r="L115" s="204">
        <v>17.704938029453466</v>
      </c>
      <c r="M115" s="204">
        <v>18.679153270763766</v>
      </c>
      <c r="N115" s="204">
        <v>18.692255197386697</v>
      </c>
      <c r="O115" s="204">
        <v>17.319686002608663</v>
      </c>
      <c r="P115" s="204">
        <v>17.251484786559715</v>
      </c>
      <c r="Q115" s="204">
        <v>18.719340949090231</v>
      </c>
    </row>
    <row r="116" spans="1:17" x14ac:dyDescent="0.25">
      <c r="A116" s="156" t="s">
        <v>204</v>
      </c>
      <c r="B116" s="204">
        <v>32.15065646782611</v>
      </c>
      <c r="C116" s="204">
        <v>33.340635172241441</v>
      </c>
      <c r="D116" s="204">
        <v>33.715983954823947</v>
      </c>
      <c r="E116" s="204">
        <v>33.256484175411337</v>
      </c>
      <c r="F116" s="204">
        <v>31.746896181089753</v>
      </c>
      <c r="G116" s="204">
        <v>32.500924706206426</v>
      </c>
      <c r="H116" s="204">
        <v>34.518988564012965</v>
      </c>
      <c r="I116" s="204">
        <v>35.824571776613837</v>
      </c>
      <c r="J116" s="204">
        <v>36.653835243886711</v>
      </c>
      <c r="K116" s="204">
        <v>31.733568054988972</v>
      </c>
      <c r="L116" s="204">
        <v>32.450396365732658</v>
      </c>
      <c r="M116" s="204">
        <v>30.782081302602958</v>
      </c>
      <c r="N116" s="204">
        <v>23.276398043365379</v>
      </c>
      <c r="O116" s="204">
        <v>22.969279655303517</v>
      </c>
      <c r="P116" s="204">
        <v>23.478060267762636</v>
      </c>
      <c r="Q116" s="204">
        <v>22.824488264070069</v>
      </c>
    </row>
    <row r="117" spans="1:17" x14ac:dyDescent="0.25">
      <c r="A117" s="152" t="s">
        <v>216</v>
      </c>
      <c r="B117" s="151">
        <v>29.736802706163587</v>
      </c>
      <c r="C117" s="151">
        <v>30.536341587482966</v>
      </c>
      <c r="D117" s="151">
        <v>31.765432543734789</v>
      </c>
      <c r="E117" s="151">
        <v>29.628157807306355</v>
      </c>
      <c r="F117" s="151">
        <v>27.674804108953879</v>
      </c>
      <c r="G117" s="151">
        <v>29.035796740739446</v>
      </c>
      <c r="H117" s="151">
        <v>28.91349967879745</v>
      </c>
      <c r="I117" s="151">
        <v>29.512053166921987</v>
      </c>
      <c r="J117" s="151">
        <v>30.155960974100001</v>
      </c>
      <c r="K117" s="151">
        <v>25.013410145901592</v>
      </c>
      <c r="L117" s="151">
        <v>27.275106787892412</v>
      </c>
      <c r="M117" s="151">
        <v>25.322021115764318</v>
      </c>
      <c r="N117" s="151">
        <v>17.812508062590808</v>
      </c>
      <c r="O117" s="151">
        <v>17.906602208387142</v>
      </c>
      <c r="P117" s="151">
        <v>18.435318560922106</v>
      </c>
      <c r="Q117" s="151">
        <v>17.352680909720618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29.736802706163587</v>
      </c>
      <c r="C122" s="208">
        <v>30.536341587482966</v>
      </c>
      <c r="D122" s="208">
        <v>31.765432543734789</v>
      </c>
      <c r="E122" s="208">
        <v>29.628157807306355</v>
      </c>
      <c r="F122" s="208">
        <v>27.674804108953879</v>
      </c>
      <c r="G122" s="208">
        <v>29.035796740739446</v>
      </c>
      <c r="H122" s="208">
        <v>28.91349967879745</v>
      </c>
      <c r="I122" s="208">
        <v>29.512053166921987</v>
      </c>
      <c r="J122" s="208">
        <v>30.155960974100001</v>
      </c>
      <c r="K122" s="208">
        <v>25.013410145901592</v>
      </c>
      <c r="L122" s="208">
        <v>27.275106787892412</v>
      </c>
      <c r="M122" s="208">
        <v>25.322021115764318</v>
      </c>
      <c r="N122" s="208">
        <v>17.812508062590808</v>
      </c>
      <c r="O122" s="208">
        <v>17.906602208387142</v>
      </c>
      <c r="P122" s="208">
        <v>18.435318560922106</v>
      </c>
      <c r="Q122" s="208">
        <v>17.352680909720618</v>
      </c>
    </row>
    <row r="123" spans="1:17" x14ac:dyDescent="0.25">
      <c r="A123" s="152" t="s">
        <v>215</v>
      </c>
      <c r="B123" s="261">
        <v>2.4138537616625242</v>
      </c>
      <c r="C123" s="261">
        <v>2.8042935847584753</v>
      </c>
      <c r="D123" s="261">
        <v>1.9505514110891615</v>
      </c>
      <c r="E123" s="261">
        <v>3.6283263681049847</v>
      </c>
      <c r="F123" s="261">
        <v>4.0720920721358738</v>
      </c>
      <c r="G123" s="261">
        <v>3.4651279654669809</v>
      </c>
      <c r="H123" s="261">
        <v>5.6054888852155136</v>
      </c>
      <c r="I123" s="261">
        <v>6.3125186096918489</v>
      </c>
      <c r="J123" s="261">
        <v>6.4978742697867116</v>
      </c>
      <c r="K123" s="261">
        <v>6.7201579090873791</v>
      </c>
      <c r="L123" s="261">
        <v>5.1752895778402426</v>
      </c>
      <c r="M123" s="261">
        <v>5.4600601868386383</v>
      </c>
      <c r="N123" s="261">
        <v>5.4638899807745718</v>
      </c>
      <c r="O123" s="261">
        <v>5.0626774469163767</v>
      </c>
      <c r="P123" s="261">
        <v>5.0427417068405314</v>
      </c>
      <c r="Q123" s="261">
        <v>5.4718073543494512</v>
      </c>
    </row>
    <row r="124" spans="1:17" x14ac:dyDescent="0.25">
      <c r="A124" s="243" t="s">
        <v>203</v>
      </c>
      <c r="B124" s="242">
        <v>7.3686062198119169</v>
      </c>
      <c r="C124" s="242">
        <v>8.5604751534732415</v>
      </c>
      <c r="D124" s="242">
        <v>5.9543148338511251</v>
      </c>
      <c r="E124" s="242">
        <v>11.075943650004691</v>
      </c>
      <c r="F124" s="242">
        <v>12.430596851783195</v>
      </c>
      <c r="G124" s="242">
        <v>10.577759052478154</v>
      </c>
      <c r="H124" s="242">
        <v>17.11149238644736</v>
      </c>
      <c r="I124" s="242">
        <v>19.269793650638277</v>
      </c>
      <c r="J124" s="242">
        <v>19.835616191980492</v>
      </c>
      <c r="K124" s="242">
        <v>20.514166248793053</v>
      </c>
      <c r="L124" s="242">
        <v>15.798252395512321</v>
      </c>
      <c r="M124" s="242">
        <v>16.667552149296899</v>
      </c>
      <c r="N124" s="242">
        <v>16.679243099206591</v>
      </c>
      <c r="O124" s="242">
        <v>15.454489048481573</v>
      </c>
      <c r="P124" s="242">
        <v>15.393632578776362</v>
      </c>
      <c r="Q124" s="242">
        <v>16.703411923803593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0.99999999999999989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1.0000000000000002</v>
      </c>
      <c r="N129" s="77">
        <f t="shared" si="0"/>
        <v>1</v>
      </c>
      <c r="O129" s="77">
        <f t="shared" si="0"/>
        <v>1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4.0389905604917833E-3</v>
      </c>
      <c r="C130" s="240">
        <f t="shared" si="1"/>
        <v>4.0389905604917833E-3</v>
      </c>
      <c r="D130" s="240">
        <f t="shared" si="1"/>
        <v>4.0389905604917833E-3</v>
      </c>
      <c r="E130" s="240">
        <f t="shared" si="1"/>
        <v>4.0389905604917833E-3</v>
      </c>
      <c r="F130" s="240">
        <f t="shared" si="1"/>
        <v>4.0389905604917833E-3</v>
      </c>
      <c r="G130" s="240">
        <f t="shared" si="1"/>
        <v>4.0389905604917833E-3</v>
      </c>
      <c r="H130" s="240">
        <f t="shared" si="1"/>
        <v>4.0389905604917833E-3</v>
      </c>
      <c r="I130" s="240">
        <f t="shared" si="1"/>
        <v>4.0389905604917833E-3</v>
      </c>
      <c r="J130" s="240">
        <f t="shared" si="1"/>
        <v>4.0389905604917833E-3</v>
      </c>
      <c r="K130" s="240">
        <f t="shared" si="1"/>
        <v>4.0389905604917833E-3</v>
      </c>
      <c r="L130" s="240">
        <f t="shared" si="1"/>
        <v>4.0389905604917833E-3</v>
      </c>
      <c r="M130" s="240">
        <f t="shared" si="1"/>
        <v>4.0389905604917833E-3</v>
      </c>
      <c r="N130" s="240">
        <f t="shared" si="1"/>
        <v>4.0389905604917833E-3</v>
      </c>
      <c r="O130" s="240">
        <f t="shared" si="1"/>
        <v>4.0389905604917833E-3</v>
      </c>
      <c r="P130" s="240">
        <f t="shared" si="1"/>
        <v>4.0389905604917824E-3</v>
      </c>
      <c r="Q130" s="240">
        <f t="shared" si="1"/>
        <v>4.0389905604917833E-3</v>
      </c>
    </row>
    <row r="131" spans="1:17" x14ac:dyDescent="0.25">
      <c r="A131" s="76" t="s">
        <v>82</v>
      </c>
      <c r="B131" s="239">
        <f t="shared" ref="B131:Q131" si="2">IF(B$7=0,0,B$7/B$5)</f>
        <v>1.6155962241967135E-3</v>
      </c>
      <c r="C131" s="239">
        <f t="shared" si="2"/>
        <v>1.6155962241967135E-3</v>
      </c>
      <c r="D131" s="239">
        <f t="shared" si="2"/>
        <v>1.6155962241967135E-3</v>
      </c>
      <c r="E131" s="239">
        <f t="shared" si="2"/>
        <v>1.6155962241967135E-3</v>
      </c>
      <c r="F131" s="239">
        <f t="shared" si="2"/>
        <v>1.6155962241967135E-3</v>
      </c>
      <c r="G131" s="239">
        <f t="shared" si="2"/>
        <v>1.6155962241967135E-3</v>
      </c>
      <c r="H131" s="239">
        <f t="shared" si="2"/>
        <v>1.6155962241967135E-3</v>
      </c>
      <c r="I131" s="239">
        <f t="shared" si="2"/>
        <v>1.6155962241967132E-3</v>
      </c>
      <c r="J131" s="239">
        <f t="shared" si="2"/>
        <v>1.6155962241967137E-3</v>
      </c>
      <c r="K131" s="239">
        <f t="shared" si="2"/>
        <v>1.6155962241967135E-3</v>
      </c>
      <c r="L131" s="239">
        <f t="shared" si="2"/>
        <v>1.6155962241967135E-3</v>
      </c>
      <c r="M131" s="239">
        <f t="shared" si="2"/>
        <v>1.6155962241967135E-3</v>
      </c>
      <c r="N131" s="239">
        <f t="shared" si="2"/>
        <v>1.6155962241967135E-3</v>
      </c>
      <c r="O131" s="239">
        <f t="shared" si="2"/>
        <v>1.6155962241967135E-3</v>
      </c>
      <c r="P131" s="239">
        <f t="shared" si="2"/>
        <v>1.6155962241967135E-3</v>
      </c>
      <c r="Q131" s="239">
        <f t="shared" si="2"/>
        <v>1.6155962241967135E-3</v>
      </c>
    </row>
    <row r="132" spans="1:17" x14ac:dyDescent="0.25">
      <c r="A132" s="76" t="s">
        <v>81</v>
      </c>
      <c r="B132" s="239">
        <f t="shared" ref="B132:Q132" si="3">IF(B$8=0,0,B$8/B$5)</f>
        <v>6.8662839528360322E-3</v>
      </c>
      <c r="C132" s="239">
        <f t="shared" si="3"/>
        <v>6.8662839528360322E-3</v>
      </c>
      <c r="D132" s="239">
        <f t="shared" si="3"/>
        <v>6.8662839528360322E-3</v>
      </c>
      <c r="E132" s="239">
        <f t="shared" si="3"/>
        <v>6.8662839528360322E-3</v>
      </c>
      <c r="F132" s="239">
        <f t="shared" si="3"/>
        <v>6.8662839528360322E-3</v>
      </c>
      <c r="G132" s="239">
        <f t="shared" si="3"/>
        <v>6.8662839528360322E-3</v>
      </c>
      <c r="H132" s="239">
        <f t="shared" si="3"/>
        <v>6.8662839528360322E-3</v>
      </c>
      <c r="I132" s="239">
        <f t="shared" si="3"/>
        <v>6.8662839528360314E-3</v>
      </c>
      <c r="J132" s="239">
        <f t="shared" si="3"/>
        <v>6.8662839528360322E-3</v>
      </c>
      <c r="K132" s="239">
        <f t="shared" si="3"/>
        <v>6.8662839528360322E-3</v>
      </c>
      <c r="L132" s="239">
        <f t="shared" si="3"/>
        <v>6.8662839528360331E-3</v>
      </c>
      <c r="M132" s="239">
        <f t="shared" si="3"/>
        <v>6.8662839528360322E-3</v>
      </c>
      <c r="N132" s="239">
        <f t="shared" si="3"/>
        <v>6.8662839528360322E-3</v>
      </c>
      <c r="O132" s="239">
        <f t="shared" si="3"/>
        <v>6.8662839528360322E-3</v>
      </c>
      <c r="P132" s="239">
        <f t="shared" si="3"/>
        <v>6.8662839528360305E-3</v>
      </c>
      <c r="Q132" s="239">
        <f t="shared" si="3"/>
        <v>6.8662839528360322E-3</v>
      </c>
    </row>
    <row r="133" spans="1:17" x14ac:dyDescent="0.25">
      <c r="A133" s="76" t="s">
        <v>80</v>
      </c>
      <c r="B133" s="239">
        <f t="shared" ref="B133:Q133" si="4">IF(B$9=0,0,B$9/B$5)</f>
        <v>8.0779811209835673E-4</v>
      </c>
      <c r="C133" s="239">
        <f t="shared" si="4"/>
        <v>8.0779811209835673E-4</v>
      </c>
      <c r="D133" s="239">
        <f t="shared" si="4"/>
        <v>8.0779811209835673E-4</v>
      </c>
      <c r="E133" s="239">
        <f t="shared" si="4"/>
        <v>8.0779811209835673E-4</v>
      </c>
      <c r="F133" s="239">
        <f t="shared" si="4"/>
        <v>8.0779811209835673E-4</v>
      </c>
      <c r="G133" s="239">
        <f t="shared" si="4"/>
        <v>8.0779811209835673E-4</v>
      </c>
      <c r="H133" s="239">
        <f t="shared" si="4"/>
        <v>8.0779811209835673E-4</v>
      </c>
      <c r="I133" s="239">
        <f t="shared" si="4"/>
        <v>8.0779811209835662E-4</v>
      </c>
      <c r="J133" s="239">
        <f t="shared" si="4"/>
        <v>8.0779811209835684E-4</v>
      </c>
      <c r="K133" s="239">
        <f t="shared" si="4"/>
        <v>8.0779811209835673E-4</v>
      </c>
      <c r="L133" s="239">
        <f t="shared" si="4"/>
        <v>8.0779811209835673E-4</v>
      </c>
      <c r="M133" s="239">
        <f t="shared" si="4"/>
        <v>8.0779811209835673E-4</v>
      </c>
      <c r="N133" s="239">
        <f t="shared" si="4"/>
        <v>8.0779811209835673E-4</v>
      </c>
      <c r="O133" s="239">
        <f t="shared" si="4"/>
        <v>8.0779811209835673E-4</v>
      </c>
      <c r="P133" s="239">
        <f t="shared" si="4"/>
        <v>8.0779811209835673E-4</v>
      </c>
      <c r="Q133" s="239">
        <f t="shared" si="4"/>
        <v>8.0779811209835673E-4</v>
      </c>
    </row>
    <row r="134" spans="1:17" x14ac:dyDescent="0.25">
      <c r="A134" s="129" t="s">
        <v>79</v>
      </c>
      <c r="B134" s="238">
        <f t="shared" ref="B134:Q134" si="5">IF(B$10=0,0,B$10/B$5)</f>
        <v>2.4233943362950701E-3</v>
      </c>
      <c r="C134" s="238">
        <f t="shared" si="5"/>
        <v>2.4233943362950701E-3</v>
      </c>
      <c r="D134" s="238">
        <f t="shared" si="5"/>
        <v>2.4233943362950701E-3</v>
      </c>
      <c r="E134" s="238">
        <f t="shared" si="5"/>
        <v>2.4233943362950701E-3</v>
      </c>
      <c r="F134" s="238">
        <f t="shared" si="5"/>
        <v>2.4233943362950701E-3</v>
      </c>
      <c r="G134" s="238">
        <f t="shared" si="5"/>
        <v>2.4233943362950701E-3</v>
      </c>
      <c r="H134" s="238">
        <f t="shared" si="5"/>
        <v>2.4233943362950701E-3</v>
      </c>
      <c r="I134" s="238">
        <f t="shared" si="5"/>
        <v>2.4233943362950696E-3</v>
      </c>
      <c r="J134" s="238">
        <f t="shared" si="5"/>
        <v>2.4233943362950701E-3</v>
      </c>
      <c r="K134" s="238">
        <f t="shared" si="5"/>
        <v>2.4233943362950696E-3</v>
      </c>
      <c r="L134" s="238">
        <f t="shared" si="5"/>
        <v>2.4233943362950701E-3</v>
      </c>
      <c r="M134" s="238">
        <f t="shared" si="5"/>
        <v>2.4233943362950701E-3</v>
      </c>
      <c r="N134" s="238">
        <f t="shared" si="5"/>
        <v>2.4233943362950701E-3</v>
      </c>
      <c r="O134" s="238">
        <f t="shared" si="5"/>
        <v>2.4233943362950701E-3</v>
      </c>
      <c r="P134" s="238">
        <f t="shared" si="5"/>
        <v>2.4233943362950696E-3</v>
      </c>
      <c r="Q134" s="238">
        <f t="shared" si="5"/>
        <v>2.4233943362950701E-3</v>
      </c>
    </row>
    <row r="135" spans="1:17" x14ac:dyDescent="0.25">
      <c r="A135" s="127" t="s">
        <v>214</v>
      </c>
      <c r="B135" s="236">
        <f t="shared" ref="B135:Q135" si="6">IF(B$15=0,0,B$15/B$5)</f>
        <v>3.1118496727421261E-2</v>
      </c>
      <c r="C135" s="236">
        <f t="shared" si="6"/>
        <v>3.1118496727421261E-2</v>
      </c>
      <c r="D135" s="236">
        <f t="shared" si="6"/>
        <v>3.1118496727421265E-2</v>
      </c>
      <c r="E135" s="236">
        <f t="shared" si="6"/>
        <v>3.1118496727421261E-2</v>
      </c>
      <c r="F135" s="236">
        <f t="shared" si="6"/>
        <v>3.1118496727421261E-2</v>
      </c>
      <c r="G135" s="236">
        <f t="shared" si="6"/>
        <v>3.1118496727421261E-2</v>
      </c>
      <c r="H135" s="236">
        <f t="shared" si="6"/>
        <v>2.0546096942625852E-2</v>
      </c>
      <c r="I135" s="236">
        <f t="shared" si="6"/>
        <v>3.1118496727421258E-2</v>
      </c>
      <c r="J135" s="236">
        <f t="shared" si="6"/>
        <v>3.1118496727421265E-2</v>
      </c>
      <c r="K135" s="236">
        <f t="shared" si="6"/>
        <v>2.3831636461870986E-2</v>
      </c>
      <c r="L135" s="236">
        <f t="shared" si="6"/>
        <v>3.1118496727421261E-2</v>
      </c>
      <c r="M135" s="236">
        <f t="shared" si="6"/>
        <v>2.2550247442523031E-2</v>
      </c>
      <c r="N135" s="236">
        <f t="shared" si="6"/>
        <v>3.1118496727421261E-2</v>
      </c>
      <c r="O135" s="236">
        <f t="shared" si="6"/>
        <v>3.1118496727421261E-2</v>
      </c>
      <c r="P135" s="236">
        <f t="shared" si="6"/>
        <v>3.1118496727421258E-2</v>
      </c>
      <c r="Q135" s="236">
        <f t="shared" si="6"/>
        <v>3.1118496727421261E-2</v>
      </c>
    </row>
    <row r="136" spans="1:17" x14ac:dyDescent="0.25">
      <c r="A136" s="127" t="s">
        <v>213</v>
      </c>
      <c r="B136" s="237">
        <f t="shared" ref="B136:Q136" si="7">IF(B$16=0,0,B$16/B$5)</f>
        <v>0.35183977751487577</v>
      </c>
      <c r="C136" s="237">
        <f t="shared" si="7"/>
        <v>0.35183977751487583</v>
      </c>
      <c r="D136" s="237">
        <f t="shared" si="7"/>
        <v>0.35183977751487577</v>
      </c>
      <c r="E136" s="237">
        <f t="shared" si="7"/>
        <v>0.35183977751487577</v>
      </c>
      <c r="F136" s="237">
        <f t="shared" si="7"/>
        <v>0.35183977751487583</v>
      </c>
      <c r="G136" s="237">
        <f t="shared" si="7"/>
        <v>0.35183977751487583</v>
      </c>
      <c r="H136" s="237">
        <f t="shared" si="7"/>
        <v>0.35183977751487583</v>
      </c>
      <c r="I136" s="237">
        <f t="shared" si="7"/>
        <v>0.35183977751487577</v>
      </c>
      <c r="J136" s="237">
        <f t="shared" si="7"/>
        <v>0.35183977751487583</v>
      </c>
      <c r="K136" s="237">
        <f t="shared" si="7"/>
        <v>0.35183977751487583</v>
      </c>
      <c r="L136" s="237">
        <f t="shared" si="7"/>
        <v>0.35183977751487577</v>
      </c>
      <c r="M136" s="237">
        <f t="shared" si="7"/>
        <v>0.35183977751487583</v>
      </c>
      <c r="N136" s="237">
        <f t="shared" si="7"/>
        <v>0.35183977751487583</v>
      </c>
      <c r="O136" s="237">
        <f t="shared" si="7"/>
        <v>0.35183977751487583</v>
      </c>
      <c r="P136" s="237">
        <f t="shared" si="7"/>
        <v>0.35183977751487577</v>
      </c>
      <c r="Q136" s="237">
        <f t="shared" si="7"/>
        <v>0.35183977751487583</v>
      </c>
    </row>
    <row r="137" spans="1:17" x14ac:dyDescent="0.25">
      <c r="A137" s="142" t="s">
        <v>227</v>
      </c>
      <c r="B137" s="235">
        <f t="shared" ref="B137:Q137" si="8">IF(B$17=0,0,B$17/B$5)</f>
        <v>0.3297556830631575</v>
      </c>
      <c r="C137" s="235">
        <f t="shared" si="8"/>
        <v>0.3297556830631575</v>
      </c>
      <c r="D137" s="235">
        <f t="shared" si="8"/>
        <v>0.3297556830631575</v>
      </c>
      <c r="E137" s="235">
        <f t="shared" si="8"/>
        <v>0.3297556830631575</v>
      </c>
      <c r="F137" s="235">
        <f t="shared" si="8"/>
        <v>0.3297556830631575</v>
      </c>
      <c r="G137" s="235">
        <f t="shared" si="8"/>
        <v>0.3297556830631575</v>
      </c>
      <c r="H137" s="235">
        <f t="shared" si="8"/>
        <v>0.3297556830631575</v>
      </c>
      <c r="I137" s="235">
        <f t="shared" si="8"/>
        <v>0.32975568306315745</v>
      </c>
      <c r="J137" s="235">
        <f t="shared" si="8"/>
        <v>0.3297556830631575</v>
      </c>
      <c r="K137" s="235">
        <f t="shared" si="8"/>
        <v>0.3297556830631575</v>
      </c>
      <c r="L137" s="235">
        <f t="shared" si="8"/>
        <v>0.3297556830631575</v>
      </c>
      <c r="M137" s="235">
        <f t="shared" si="8"/>
        <v>0.3297556830631575</v>
      </c>
      <c r="N137" s="235">
        <f t="shared" si="8"/>
        <v>0.3297556830631575</v>
      </c>
      <c r="O137" s="235">
        <f t="shared" si="8"/>
        <v>0.3297556830631575</v>
      </c>
      <c r="P137" s="235">
        <f t="shared" si="8"/>
        <v>0.32975568306315745</v>
      </c>
      <c r="Q137" s="235">
        <f t="shared" si="8"/>
        <v>0.3297556830631575</v>
      </c>
    </row>
    <row r="138" spans="1:17" x14ac:dyDescent="0.25">
      <c r="A138" s="142" t="s">
        <v>226</v>
      </c>
      <c r="B138" s="235">
        <f t="shared" ref="B138:Q138" si="9">IF(B$25=0,0,B$25/B$5)</f>
        <v>2.2084094451718311E-2</v>
      </c>
      <c r="C138" s="235">
        <f t="shared" si="9"/>
        <v>2.2084094451718311E-2</v>
      </c>
      <c r="D138" s="235">
        <f t="shared" si="9"/>
        <v>2.2084094451718311E-2</v>
      </c>
      <c r="E138" s="235">
        <f t="shared" si="9"/>
        <v>2.2084094451718311E-2</v>
      </c>
      <c r="F138" s="235">
        <f t="shared" si="9"/>
        <v>2.2084094451718311E-2</v>
      </c>
      <c r="G138" s="235">
        <f t="shared" si="9"/>
        <v>2.2084094451718314E-2</v>
      </c>
      <c r="H138" s="235">
        <f t="shared" si="9"/>
        <v>2.2084094451718311E-2</v>
      </c>
      <c r="I138" s="235">
        <f t="shared" si="9"/>
        <v>2.2084094451718311E-2</v>
      </c>
      <c r="J138" s="235">
        <f t="shared" si="9"/>
        <v>2.2084094451718311E-2</v>
      </c>
      <c r="K138" s="235">
        <f t="shared" si="9"/>
        <v>2.2084094451718311E-2</v>
      </c>
      <c r="L138" s="235">
        <f t="shared" si="9"/>
        <v>2.2084094451718311E-2</v>
      </c>
      <c r="M138" s="235">
        <f t="shared" si="9"/>
        <v>2.2084094451718311E-2</v>
      </c>
      <c r="N138" s="235">
        <f t="shared" si="9"/>
        <v>2.2084094451718311E-2</v>
      </c>
      <c r="O138" s="235">
        <f t="shared" si="9"/>
        <v>2.2084094451718307E-2</v>
      </c>
      <c r="P138" s="235">
        <f t="shared" si="9"/>
        <v>2.2084094451718311E-2</v>
      </c>
      <c r="Q138" s="235">
        <f t="shared" si="9"/>
        <v>2.2084094451718311E-2</v>
      </c>
    </row>
    <row r="139" spans="1:17" x14ac:dyDescent="0.25">
      <c r="A139" s="127" t="s">
        <v>212</v>
      </c>
      <c r="B139" s="237">
        <f t="shared" ref="B139:Q139" si="10">IF(B$36=0,0,B$36/B$5)</f>
        <v>0.57217881079451993</v>
      </c>
      <c r="C139" s="237">
        <f t="shared" si="10"/>
        <v>0.57217881079451993</v>
      </c>
      <c r="D139" s="237">
        <f t="shared" si="10"/>
        <v>0.57217881079451993</v>
      </c>
      <c r="E139" s="237">
        <f t="shared" si="10"/>
        <v>0.57217881079451993</v>
      </c>
      <c r="F139" s="237">
        <f t="shared" si="10"/>
        <v>0.57217881079451993</v>
      </c>
      <c r="G139" s="237">
        <f t="shared" si="10"/>
        <v>0.57217881079451993</v>
      </c>
      <c r="H139" s="237">
        <f t="shared" si="10"/>
        <v>0.58275121057931534</v>
      </c>
      <c r="I139" s="237">
        <f t="shared" si="10"/>
        <v>0.57217881079451993</v>
      </c>
      <c r="J139" s="237">
        <f t="shared" si="10"/>
        <v>0.57217881079451993</v>
      </c>
      <c r="K139" s="237">
        <f t="shared" si="10"/>
        <v>0.57946567106007019</v>
      </c>
      <c r="L139" s="237">
        <f t="shared" si="10"/>
        <v>0.57217881079451993</v>
      </c>
      <c r="M139" s="237">
        <f t="shared" si="10"/>
        <v>0.58074706007941823</v>
      </c>
      <c r="N139" s="237">
        <f t="shared" si="10"/>
        <v>0.57217881079451993</v>
      </c>
      <c r="O139" s="237">
        <f t="shared" si="10"/>
        <v>0.57217881079451993</v>
      </c>
      <c r="P139" s="237">
        <f t="shared" si="10"/>
        <v>0.57217881079451982</v>
      </c>
      <c r="Q139" s="237">
        <f t="shared" si="10"/>
        <v>0.57217881079451993</v>
      </c>
    </row>
    <row r="140" spans="1:17" x14ac:dyDescent="0.25">
      <c r="A140" s="72" t="s">
        <v>211</v>
      </c>
      <c r="B140" s="234">
        <f t="shared" ref="B140:Q140" si="11">IF(B$44=0,0,B$44/B$5)</f>
        <v>2.9110851777265054E-2</v>
      </c>
      <c r="C140" s="234">
        <f t="shared" si="11"/>
        <v>2.9110851777265051E-2</v>
      </c>
      <c r="D140" s="234">
        <f t="shared" si="11"/>
        <v>2.9110851777265051E-2</v>
      </c>
      <c r="E140" s="234">
        <f t="shared" si="11"/>
        <v>2.9110851777265051E-2</v>
      </c>
      <c r="F140" s="234">
        <f t="shared" si="11"/>
        <v>2.9110851777265051E-2</v>
      </c>
      <c r="G140" s="234">
        <f t="shared" si="11"/>
        <v>2.9110851777265051E-2</v>
      </c>
      <c r="H140" s="234">
        <f t="shared" si="11"/>
        <v>2.9110851777265051E-2</v>
      </c>
      <c r="I140" s="234">
        <f t="shared" si="11"/>
        <v>2.9110851777265048E-2</v>
      </c>
      <c r="J140" s="234">
        <f t="shared" si="11"/>
        <v>2.9110851777265051E-2</v>
      </c>
      <c r="K140" s="234">
        <f t="shared" si="11"/>
        <v>2.9110851777265054E-2</v>
      </c>
      <c r="L140" s="234">
        <f t="shared" si="11"/>
        <v>2.9110851777265051E-2</v>
      </c>
      <c r="M140" s="234">
        <f t="shared" si="11"/>
        <v>2.9110851777265051E-2</v>
      </c>
      <c r="N140" s="234">
        <f t="shared" si="11"/>
        <v>2.9110851777265051E-2</v>
      </c>
      <c r="O140" s="234">
        <f t="shared" si="11"/>
        <v>2.9110851777265051E-2</v>
      </c>
      <c r="P140" s="234">
        <f t="shared" si="11"/>
        <v>2.9110851777265044E-2</v>
      </c>
      <c r="Q140" s="234">
        <f t="shared" si="11"/>
        <v>2.9110851777265051E-2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1</v>
      </c>
      <c r="E143" s="77">
        <f t="shared" si="12"/>
        <v>0.99999999999999978</v>
      </c>
      <c r="F143" s="77">
        <f t="shared" si="12"/>
        <v>1</v>
      </c>
      <c r="G143" s="77">
        <f t="shared" si="12"/>
        <v>1</v>
      </c>
      <c r="H143" s="77">
        <f t="shared" si="12"/>
        <v>1</v>
      </c>
      <c r="I143" s="77">
        <f t="shared" si="12"/>
        <v>1</v>
      </c>
      <c r="J143" s="77">
        <f t="shared" si="12"/>
        <v>1</v>
      </c>
      <c r="K143" s="77">
        <f t="shared" si="12"/>
        <v>1</v>
      </c>
      <c r="L143" s="77">
        <f t="shared" si="12"/>
        <v>1</v>
      </c>
      <c r="M143" s="77">
        <f t="shared" si="12"/>
        <v>0.99999999999999989</v>
      </c>
      <c r="N143" s="77">
        <f t="shared" si="12"/>
        <v>1</v>
      </c>
      <c r="O143" s="77">
        <f t="shared" si="12"/>
        <v>1</v>
      </c>
      <c r="P143" s="77">
        <f t="shared" si="12"/>
        <v>1</v>
      </c>
      <c r="Q143" s="77">
        <f t="shared" si="12"/>
        <v>1.0000000000000002</v>
      </c>
    </row>
    <row r="144" spans="1:17" x14ac:dyDescent="0.25">
      <c r="A144" s="132" t="s">
        <v>83</v>
      </c>
      <c r="B144" s="240">
        <f t="shared" ref="B144:Q144" si="13">IF(B$48=0,0,B$48/B$47)</f>
        <v>4.9158617940687878E-3</v>
      </c>
      <c r="C144" s="240">
        <f t="shared" si="13"/>
        <v>4.9158617940687904E-3</v>
      </c>
      <c r="D144" s="240">
        <f t="shared" si="13"/>
        <v>4.9158617940687904E-3</v>
      </c>
      <c r="E144" s="240">
        <f t="shared" si="13"/>
        <v>4.9158617940687878E-3</v>
      </c>
      <c r="F144" s="240">
        <f t="shared" si="13"/>
        <v>4.9158617940687887E-3</v>
      </c>
      <c r="G144" s="240">
        <f t="shared" si="13"/>
        <v>4.9158617940687904E-3</v>
      </c>
      <c r="H144" s="240">
        <f t="shared" si="13"/>
        <v>4.9158617940687887E-3</v>
      </c>
      <c r="I144" s="240">
        <f t="shared" si="13"/>
        <v>4.9158617940687878E-3</v>
      </c>
      <c r="J144" s="240">
        <f t="shared" si="13"/>
        <v>4.9158617940687887E-3</v>
      </c>
      <c r="K144" s="240">
        <f t="shared" si="13"/>
        <v>4.9158617940687878E-3</v>
      </c>
      <c r="L144" s="240">
        <f t="shared" si="13"/>
        <v>4.9158617940687896E-3</v>
      </c>
      <c r="M144" s="240">
        <f t="shared" si="13"/>
        <v>4.9158617940687878E-3</v>
      </c>
      <c r="N144" s="240">
        <f t="shared" si="13"/>
        <v>4.9158617940687896E-3</v>
      </c>
      <c r="O144" s="240">
        <f t="shared" si="13"/>
        <v>4.9158617940687887E-3</v>
      </c>
      <c r="P144" s="240">
        <f t="shared" si="13"/>
        <v>4.9158617940687887E-3</v>
      </c>
      <c r="Q144" s="240">
        <f t="shared" si="13"/>
        <v>4.9158617940687896E-3</v>
      </c>
    </row>
    <row r="145" spans="1:17" x14ac:dyDescent="0.25">
      <c r="A145" s="76" t="s">
        <v>82</v>
      </c>
      <c r="B145" s="239">
        <f t="shared" ref="B145:Q145" si="14">IF(B$49=0,0,B$49/B$47)</f>
        <v>5.0518518128235164E-3</v>
      </c>
      <c r="C145" s="239">
        <f t="shared" si="14"/>
        <v>5.0518518128235199E-3</v>
      </c>
      <c r="D145" s="239">
        <f t="shared" si="14"/>
        <v>5.0518518128235199E-3</v>
      </c>
      <c r="E145" s="239">
        <f t="shared" si="14"/>
        <v>5.0518518128235173E-3</v>
      </c>
      <c r="F145" s="239">
        <f t="shared" si="14"/>
        <v>5.0518518128235181E-3</v>
      </c>
      <c r="G145" s="239">
        <f t="shared" si="14"/>
        <v>5.0518518128235199E-3</v>
      </c>
      <c r="H145" s="239">
        <f t="shared" si="14"/>
        <v>5.0518518128235181E-3</v>
      </c>
      <c r="I145" s="239">
        <f t="shared" si="14"/>
        <v>5.0518518128235173E-3</v>
      </c>
      <c r="J145" s="239">
        <f t="shared" si="14"/>
        <v>5.0518518128235181E-3</v>
      </c>
      <c r="K145" s="239">
        <f t="shared" si="14"/>
        <v>5.0518518128235173E-3</v>
      </c>
      <c r="L145" s="239">
        <f t="shared" si="14"/>
        <v>5.051851812823519E-3</v>
      </c>
      <c r="M145" s="239">
        <f t="shared" si="14"/>
        <v>5.0518518128235181E-3</v>
      </c>
      <c r="N145" s="239">
        <f t="shared" si="14"/>
        <v>5.051851812823519E-3</v>
      </c>
      <c r="O145" s="239">
        <f t="shared" si="14"/>
        <v>5.0518518128235181E-3</v>
      </c>
      <c r="P145" s="239">
        <f t="shared" si="14"/>
        <v>5.0518518128235181E-3</v>
      </c>
      <c r="Q145" s="239">
        <f t="shared" si="14"/>
        <v>5.0518518128235181E-3</v>
      </c>
    </row>
    <row r="146" spans="1:17" x14ac:dyDescent="0.25">
      <c r="A146" s="76" t="s">
        <v>81</v>
      </c>
      <c r="B146" s="239">
        <f t="shared" ref="B146:Q146" si="15">IF(B$50=0,0,B$50/B$47)</f>
        <v>7.0018496880654459E-3</v>
      </c>
      <c r="C146" s="239">
        <f t="shared" si="15"/>
        <v>7.0018496880654485E-3</v>
      </c>
      <c r="D146" s="239">
        <f t="shared" si="15"/>
        <v>7.0018496880654493E-3</v>
      </c>
      <c r="E146" s="239">
        <f t="shared" si="15"/>
        <v>7.001849688065445E-3</v>
      </c>
      <c r="F146" s="239">
        <f t="shared" si="15"/>
        <v>7.0018496880654467E-3</v>
      </c>
      <c r="G146" s="239">
        <f t="shared" si="15"/>
        <v>7.0018496880654493E-3</v>
      </c>
      <c r="H146" s="239">
        <f t="shared" si="15"/>
        <v>7.0018496880654476E-3</v>
      </c>
      <c r="I146" s="239">
        <f t="shared" si="15"/>
        <v>7.0018496880654459E-3</v>
      </c>
      <c r="J146" s="239">
        <f t="shared" si="15"/>
        <v>7.0018496880654467E-3</v>
      </c>
      <c r="K146" s="239">
        <f t="shared" si="15"/>
        <v>7.0018496880654459E-3</v>
      </c>
      <c r="L146" s="239">
        <f t="shared" si="15"/>
        <v>7.0018496880654476E-3</v>
      </c>
      <c r="M146" s="239">
        <f t="shared" si="15"/>
        <v>7.0018496880654459E-3</v>
      </c>
      <c r="N146" s="239">
        <f t="shared" si="15"/>
        <v>7.0018496880654476E-3</v>
      </c>
      <c r="O146" s="239">
        <f t="shared" si="15"/>
        <v>7.0018496880654467E-3</v>
      </c>
      <c r="P146" s="239">
        <f t="shared" si="15"/>
        <v>7.0018496880654467E-3</v>
      </c>
      <c r="Q146" s="239">
        <f t="shared" si="15"/>
        <v>7.0018496880654476E-3</v>
      </c>
    </row>
    <row r="147" spans="1:17" x14ac:dyDescent="0.25">
      <c r="A147" s="76" t="s">
        <v>80</v>
      </c>
      <c r="B147" s="239">
        <f t="shared" ref="B147:Q147" si="16">IF(B$51=0,0,B$51/B$47)</f>
        <v>3.5982572760669324E-3</v>
      </c>
      <c r="C147" s="239">
        <f t="shared" si="16"/>
        <v>3.5982572760669337E-3</v>
      </c>
      <c r="D147" s="239">
        <f t="shared" si="16"/>
        <v>3.5982572760669337E-3</v>
      </c>
      <c r="E147" s="239">
        <f t="shared" si="16"/>
        <v>3.598257276066932E-3</v>
      </c>
      <c r="F147" s="239">
        <f t="shared" si="16"/>
        <v>3.5982572760669329E-3</v>
      </c>
      <c r="G147" s="239">
        <f t="shared" si="16"/>
        <v>3.5982572760669342E-3</v>
      </c>
      <c r="H147" s="239">
        <f t="shared" si="16"/>
        <v>3.5982572760669329E-3</v>
      </c>
      <c r="I147" s="239">
        <f t="shared" si="16"/>
        <v>3.5982572760669324E-3</v>
      </c>
      <c r="J147" s="239">
        <f t="shared" si="16"/>
        <v>3.5982572760669333E-3</v>
      </c>
      <c r="K147" s="239">
        <f t="shared" si="16"/>
        <v>3.5982572760669324E-3</v>
      </c>
      <c r="L147" s="239">
        <f t="shared" si="16"/>
        <v>3.5982572760669333E-3</v>
      </c>
      <c r="M147" s="239">
        <f t="shared" si="16"/>
        <v>3.5982572760669324E-3</v>
      </c>
      <c r="N147" s="239">
        <f t="shared" si="16"/>
        <v>3.5982572760669333E-3</v>
      </c>
      <c r="O147" s="239">
        <f t="shared" si="16"/>
        <v>3.5982572760669329E-3</v>
      </c>
      <c r="P147" s="239">
        <f t="shared" si="16"/>
        <v>3.5982572760669329E-3</v>
      </c>
      <c r="Q147" s="239">
        <f t="shared" si="16"/>
        <v>3.5982572760669333E-3</v>
      </c>
    </row>
    <row r="148" spans="1:17" x14ac:dyDescent="0.25">
      <c r="A148" s="129" t="s">
        <v>79</v>
      </c>
      <c r="B148" s="238">
        <f t="shared" ref="B148:Q148" si="17">IF(B$52=0,0,B$52/B$47)</f>
        <v>3.7342092605850397E-3</v>
      </c>
      <c r="C148" s="238">
        <f t="shared" si="17"/>
        <v>3.7342092605850423E-3</v>
      </c>
      <c r="D148" s="238">
        <f t="shared" si="17"/>
        <v>3.7342092605850423E-3</v>
      </c>
      <c r="E148" s="238">
        <f t="shared" si="17"/>
        <v>3.7342092605850406E-3</v>
      </c>
      <c r="F148" s="238">
        <f t="shared" si="17"/>
        <v>3.7342092605850414E-3</v>
      </c>
      <c r="G148" s="238">
        <f t="shared" si="17"/>
        <v>3.7342092605850427E-3</v>
      </c>
      <c r="H148" s="238">
        <f t="shared" si="17"/>
        <v>3.7342092605850419E-3</v>
      </c>
      <c r="I148" s="238">
        <f t="shared" si="17"/>
        <v>3.7342092605850406E-3</v>
      </c>
      <c r="J148" s="238">
        <f t="shared" si="17"/>
        <v>3.7342092605850423E-3</v>
      </c>
      <c r="K148" s="238">
        <f t="shared" si="17"/>
        <v>3.7342092605850401E-3</v>
      </c>
      <c r="L148" s="238">
        <f t="shared" si="17"/>
        <v>3.7342092605850423E-3</v>
      </c>
      <c r="M148" s="238">
        <f t="shared" si="17"/>
        <v>3.734209260585041E-3</v>
      </c>
      <c r="N148" s="238">
        <f t="shared" si="17"/>
        <v>3.7342092605850419E-3</v>
      </c>
      <c r="O148" s="238">
        <f t="shared" si="17"/>
        <v>3.7342092605850414E-3</v>
      </c>
      <c r="P148" s="238">
        <f t="shared" si="17"/>
        <v>3.7342092605850414E-3</v>
      </c>
      <c r="Q148" s="238">
        <f t="shared" si="17"/>
        <v>3.7342092605850419E-3</v>
      </c>
    </row>
    <row r="149" spans="1:17" x14ac:dyDescent="0.25">
      <c r="A149" s="127" t="s">
        <v>210</v>
      </c>
      <c r="B149" s="237">
        <f t="shared" ref="B149:Q149" si="18">IF(B$57=0,0,B$57/B$47)</f>
        <v>2.8355615448199561E-2</v>
      </c>
      <c r="C149" s="237">
        <f t="shared" si="18"/>
        <v>2.9059944354071082E-2</v>
      </c>
      <c r="D149" s="237">
        <f t="shared" si="18"/>
        <v>2.7018016680309162E-2</v>
      </c>
      <c r="E149" s="237">
        <f t="shared" si="18"/>
        <v>3.1020288583746284E-2</v>
      </c>
      <c r="F149" s="237">
        <f t="shared" si="18"/>
        <v>3.2535050481963042E-2</v>
      </c>
      <c r="G149" s="237">
        <f t="shared" si="18"/>
        <v>3.0824611037055864E-2</v>
      </c>
      <c r="H149" s="237">
        <f t="shared" si="18"/>
        <v>2.9322632739571284E-2</v>
      </c>
      <c r="I149" s="237">
        <f t="shared" si="18"/>
        <v>3.6367590550572641E-2</v>
      </c>
      <c r="J149" s="237">
        <f t="shared" si="18"/>
        <v>3.6453886607010537E-2</v>
      </c>
      <c r="K149" s="237">
        <f t="shared" si="18"/>
        <v>2.5747159859318632E-2</v>
      </c>
      <c r="L149" s="237">
        <f t="shared" si="18"/>
        <v>3.5023464096589282E-2</v>
      </c>
      <c r="M149" s="237">
        <f t="shared" si="18"/>
        <v>2.767475834728941E-2</v>
      </c>
      <c r="N149" s="237">
        <f t="shared" si="18"/>
        <v>4.1133710652195399E-2</v>
      </c>
      <c r="O149" s="237">
        <f t="shared" si="18"/>
        <v>3.9958037561225124E-2</v>
      </c>
      <c r="P149" s="237">
        <f t="shared" si="18"/>
        <v>3.9498057163669893E-2</v>
      </c>
      <c r="Q149" s="237">
        <f t="shared" si="18"/>
        <v>4.0785911821502714E-2</v>
      </c>
    </row>
    <row r="150" spans="1:17" x14ac:dyDescent="0.25">
      <c r="A150" s="127" t="s">
        <v>209</v>
      </c>
      <c r="B150" s="237">
        <f t="shared" ref="B150:Q150" si="19">IF(B$58=0,0,B$58/B$47)</f>
        <v>0.18835488802976982</v>
      </c>
      <c r="C150" s="237">
        <f t="shared" si="19"/>
        <v>0.18696800372475009</v>
      </c>
      <c r="D150" s="237">
        <f t="shared" si="19"/>
        <v>0.19098873525957424</v>
      </c>
      <c r="E150" s="237">
        <f t="shared" si="19"/>
        <v>0.18310791702106971</v>
      </c>
      <c r="F150" s="237">
        <f t="shared" si="19"/>
        <v>0.18012522032217565</v>
      </c>
      <c r="G150" s="237">
        <f t="shared" si="19"/>
        <v>0.18349322297129744</v>
      </c>
      <c r="H150" s="237">
        <f t="shared" si="19"/>
        <v>0.17476657865367015</v>
      </c>
      <c r="I150" s="237">
        <f t="shared" si="19"/>
        <v>0.17257861869159696</v>
      </c>
      <c r="J150" s="237">
        <f t="shared" si="19"/>
        <v>0.17240869432066583</v>
      </c>
      <c r="K150" s="237">
        <f t="shared" si="19"/>
        <v>0.16689951299740671</v>
      </c>
      <c r="L150" s="237">
        <f t="shared" si="19"/>
        <v>0.17522531949778442</v>
      </c>
      <c r="M150" s="237">
        <f t="shared" si="19"/>
        <v>0.17239264392389372</v>
      </c>
      <c r="N150" s="237">
        <f t="shared" si="19"/>
        <v>0.16319371753295392</v>
      </c>
      <c r="O150" s="237">
        <f t="shared" si="19"/>
        <v>0.16550871915237922</v>
      </c>
      <c r="P150" s="237">
        <f t="shared" si="19"/>
        <v>0.16641446018993711</v>
      </c>
      <c r="Q150" s="237">
        <f t="shared" si="19"/>
        <v>0.16464335809361313</v>
      </c>
    </row>
    <row r="151" spans="1:17" x14ac:dyDescent="0.25">
      <c r="A151" s="142" t="s">
        <v>225</v>
      </c>
      <c r="B151" s="235">
        <f t="shared" ref="B151:Q151" si="20">IF(B$59=0,0,B$59/B$47)</f>
        <v>0.16812873550890375</v>
      </c>
      <c r="C151" s="235">
        <f t="shared" si="20"/>
        <v>0.16674185120388402</v>
      </c>
      <c r="D151" s="235">
        <f t="shared" si="20"/>
        <v>0.17076258273870817</v>
      </c>
      <c r="E151" s="235">
        <f t="shared" si="20"/>
        <v>0.16288176450020364</v>
      </c>
      <c r="F151" s="235">
        <f t="shared" si="20"/>
        <v>0.15989906780130958</v>
      </c>
      <c r="G151" s="235">
        <f t="shared" si="20"/>
        <v>0.16326707045043135</v>
      </c>
      <c r="H151" s="235">
        <f t="shared" si="20"/>
        <v>0.15454042613280405</v>
      </c>
      <c r="I151" s="235">
        <f t="shared" si="20"/>
        <v>0.15235246617073089</v>
      </c>
      <c r="J151" s="235">
        <f t="shared" si="20"/>
        <v>0.15218254179979976</v>
      </c>
      <c r="K151" s="235">
        <f t="shared" si="20"/>
        <v>0.14667336047654064</v>
      </c>
      <c r="L151" s="235">
        <f t="shared" si="20"/>
        <v>0.15499916697691832</v>
      </c>
      <c r="M151" s="235">
        <f t="shared" si="20"/>
        <v>0.15216649140302765</v>
      </c>
      <c r="N151" s="235">
        <f t="shared" si="20"/>
        <v>0.14296756501208782</v>
      </c>
      <c r="O151" s="235">
        <f t="shared" si="20"/>
        <v>0.14528256663151312</v>
      </c>
      <c r="P151" s="235">
        <f t="shared" si="20"/>
        <v>0.14618830766907104</v>
      </c>
      <c r="Q151" s="235">
        <f t="shared" si="20"/>
        <v>0.14215790914913834</v>
      </c>
    </row>
    <row r="152" spans="1:17" x14ac:dyDescent="0.25">
      <c r="A152" s="142" t="s">
        <v>224</v>
      </c>
      <c r="B152" s="235">
        <f t="shared" ref="B152:Q152" si="21">IF(B$65=0,0,B$65/B$47)</f>
        <v>2.022615252086608E-2</v>
      </c>
      <c r="C152" s="235">
        <f t="shared" si="21"/>
        <v>2.0226152520866091E-2</v>
      </c>
      <c r="D152" s="235">
        <f t="shared" si="21"/>
        <v>2.0226152520866094E-2</v>
      </c>
      <c r="E152" s="235">
        <f t="shared" si="21"/>
        <v>2.022615252086608E-2</v>
      </c>
      <c r="F152" s="235">
        <f t="shared" si="21"/>
        <v>2.0226152520866084E-2</v>
      </c>
      <c r="G152" s="235">
        <f t="shared" si="21"/>
        <v>2.0226152520866087E-2</v>
      </c>
      <c r="H152" s="235">
        <f t="shared" si="21"/>
        <v>2.0226152520866087E-2</v>
      </c>
      <c r="I152" s="235">
        <f t="shared" si="21"/>
        <v>2.022615252086608E-2</v>
      </c>
      <c r="J152" s="235">
        <f t="shared" si="21"/>
        <v>2.0226152520866087E-2</v>
      </c>
      <c r="K152" s="235">
        <f t="shared" si="21"/>
        <v>2.0226152520866084E-2</v>
      </c>
      <c r="L152" s="235">
        <f t="shared" si="21"/>
        <v>2.0226152520866091E-2</v>
      </c>
      <c r="M152" s="235">
        <f t="shared" si="21"/>
        <v>2.0226152520866084E-2</v>
      </c>
      <c r="N152" s="235">
        <f t="shared" si="21"/>
        <v>2.0226152520866091E-2</v>
      </c>
      <c r="O152" s="235">
        <f t="shared" si="21"/>
        <v>2.0226152520866087E-2</v>
      </c>
      <c r="P152" s="235">
        <f t="shared" si="21"/>
        <v>2.0226152520866087E-2</v>
      </c>
      <c r="Q152" s="235">
        <f t="shared" si="21"/>
        <v>2.0226152520866087E-2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2.2592964236086924E-3</v>
      </c>
    </row>
    <row r="154" spans="1:17" x14ac:dyDescent="0.25">
      <c r="A154" s="127" t="s">
        <v>208</v>
      </c>
      <c r="B154" s="237">
        <f t="shared" ref="B154:Q154" si="23">IF(B$77=0,0,B$77/B$47)</f>
        <v>0.64327496858241517</v>
      </c>
      <c r="C154" s="237">
        <f t="shared" si="23"/>
        <v>0.64393015826229583</v>
      </c>
      <c r="D154" s="237">
        <f t="shared" si="23"/>
        <v>0.64203069065879614</v>
      </c>
      <c r="E154" s="237">
        <f t="shared" si="23"/>
        <v>0.64575373428990046</v>
      </c>
      <c r="F154" s="237">
        <f t="shared" si="23"/>
        <v>0.64716281512545104</v>
      </c>
      <c r="G154" s="237">
        <f t="shared" si="23"/>
        <v>0.6455717086650723</v>
      </c>
      <c r="H154" s="237">
        <f t="shared" si="23"/>
        <v>0.66183793253508505</v>
      </c>
      <c r="I154" s="237">
        <f t="shared" si="23"/>
        <v>0.65072796867764604</v>
      </c>
      <c r="J154" s="237">
        <f t="shared" si="23"/>
        <v>0.65080824407898352</v>
      </c>
      <c r="K154" s="237">
        <f t="shared" si="23"/>
        <v>0.68104812866555497</v>
      </c>
      <c r="L154" s="237">
        <f t="shared" si="23"/>
        <v>0.64947761848789409</v>
      </c>
      <c r="M154" s="237">
        <f t="shared" si="23"/>
        <v>0.66879909615480404</v>
      </c>
      <c r="N154" s="237">
        <f t="shared" si="23"/>
        <v>0.6551615687721789</v>
      </c>
      <c r="O154" s="237">
        <f t="shared" si="23"/>
        <v>0.65406791938522979</v>
      </c>
      <c r="P154" s="237">
        <f t="shared" si="23"/>
        <v>0.65364003064331788</v>
      </c>
      <c r="Q154" s="237">
        <f t="shared" si="23"/>
        <v>0.65483803497618565</v>
      </c>
    </row>
    <row r="155" spans="1:17" x14ac:dyDescent="0.25">
      <c r="A155" s="142" t="s">
        <v>222</v>
      </c>
      <c r="B155" s="259">
        <f t="shared" ref="B155:Q155" si="24">IF(B$78=0,0,B$78/B$47)</f>
        <v>0.61689765188641554</v>
      </c>
      <c r="C155" s="259">
        <f t="shared" si="24"/>
        <v>0.61689765188641577</v>
      </c>
      <c r="D155" s="259">
        <f t="shared" si="24"/>
        <v>0.61689765188641554</v>
      </c>
      <c r="E155" s="259">
        <f t="shared" si="24"/>
        <v>0.61689765188641543</v>
      </c>
      <c r="F155" s="259">
        <f t="shared" si="24"/>
        <v>0.61689765188641565</v>
      </c>
      <c r="G155" s="259">
        <f t="shared" si="24"/>
        <v>0.61689765188641565</v>
      </c>
      <c r="H155" s="259">
        <f t="shared" si="24"/>
        <v>0.63456106487036756</v>
      </c>
      <c r="I155" s="259">
        <f t="shared" si="24"/>
        <v>0.61689765188641554</v>
      </c>
      <c r="J155" s="259">
        <f t="shared" si="24"/>
        <v>0.61689765188641565</v>
      </c>
      <c r="K155" s="259">
        <f t="shared" si="24"/>
        <v>0.65709728228479347</v>
      </c>
      <c r="L155" s="259">
        <f t="shared" si="24"/>
        <v>0.61689765188641565</v>
      </c>
      <c r="M155" s="259">
        <f t="shared" si="24"/>
        <v>0.64305513490151156</v>
      </c>
      <c r="N155" s="259">
        <f t="shared" si="24"/>
        <v>0.61689765188641577</v>
      </c>
      <c r="O155" s="259">
        <f t="shared" si="24"/>
        <v>0.61689765188641565</v>
      </c>
      <c r="P155" s="259">
        <f t="shared" si="24"/>
        <v>0.61689765188641565</v>
      </c>
      <c r="Q155" s="259">
        <f t="shared" si="24"/>
        <v>0.61689765188641577</v>
      </c>
    </row>
    <row r="156" spans="1:17" x14ac:dyDescent="0.25">
      <c r="A156" s="142" t="s">
        <v>221</v>
      </c>
      <c r="B156" s="259">
        <f t="shared" ref="B156:Q156" si="25">IF(B$86=0,0,B$86/B$47)</f>
        <v>2.6377316695999593E-2</v>
      </c>
      <c r="C156" s="259">
        <f t="shared" si="25"/>
        <v>2.7032506375880078E-2</v>
      </c>
      <c r="D156" s="259">
        <f t="shared" si="25"/>
        <v>2.5133038772380614E-2</v>
      </c>
      <c r="E156" s="259">
        <f t="shared" si="25"/>
        <v>2.8856082403484917E-2</v>
      </c>
      <c r="F156" s="259">
        <f t="shared" si="25"/>
        <v>3.0265163239035386E-2</v>
      </c>
      <c r="G156" s="259">
        <f t="shared" si="25"/>
        <v>2.8674056778656615E-2</v>
      </c>
      <c r="H156" s="259">
        <f t="shared" si="25"/>
        <v>2.7276867664717472E-2</v>
      </c>
      <c r="I156" s="259">
        <f t="shared" si="25"/>
        <v>3.3830316791230365E-2</v>
      </c>
      <c r="J156" s="259">
        <f t="shared" si="25"/>
        <v>3.3910592192567937E-2</v>
      </c>
      <c r="K156" s="259">
        <f t="shared" si="25"/>
        <v>2.3950846380761517E-2</v>
      </c>
      <c r="L156" s="259">
        <f t="shared" si="25"/>
        <v>3.2579966601478404E-2</v>
      </c>
      <c r="M156" s="259">
        <f t="shared" si="25"/>
        <v>2.5743961253292473E-2</v>
      </c>
      <c r="N156" s="259">
        <f t="shared" si="25"/>
        <v>3.8263916885763159E-2</v>
      </c>
      <c r="O156" s="259">
        <f t="shared" si="25"/>
        <v>3.7170267498814073E-2</v>
      </c>
      <c r="P156" s="259">
        <f t="shared" si="25"/>
        <v>3.6742378756902228E-2</v>
      </c>
      <c r="Q156" s="259">
        <f t="shared" si="25"/>
        <v>3.7940383089769963E-2</v>
      </c>
    </row>
    <row r="157" spans="1:17" x14ac:dyDescent="0.25">
      <c r="A157" s="127" t="s">
        <v>207</v>
      </c>
      <c r="B157" s="237">
        <f t="shared" ref="B157:Q157" si="26">IF(B$87=0,0,B$87/B$47)</f>
        <v>0.11571249810800563</v>
      </c>
      <c r="C157" s="237">
        <f t="shared" si="26"/>
        <v>0.11573986382727329</v>
      </c>
      <c r="D157" s="237">
        <f t="shared" si="26"/>
        <v>0.11566052756971062</v>
      </c>
      <c r="E157" s="237">
        <f t="shared" si="26"/>
        <v>0.11581603027367372</v>
      </c>
      <c r="F157" s="237">
        <f t="shared" si="26"/>
        <v>0.11587488423880053</v>
      </c>
      <c r="G157" s="237">
        <f t="shared" si="26"/>
        <v>0.11580842749496467</v>
      </c>
      <c r="H157" s="237">
        <f t="shared" si="26"/>
        <v>0.10977082624006393</v>
      </c>
      <c r="I157" s="237">
        <f t="shared" si="26"/>
        <v>0.11602379224857466</v>
      </c>
      <c r="J157" s="237">
        <f t="shared" si="26"/>
        <v>0.11602714516173028</v>
      </c>
      <c r="K157" s="237">
        <f t="shared" si="26"/>
        <v>0.10200316864610982</v>
      </c>
      <c r="L157" s="237">
        <f t="shared" si="26"/>
        <v>0.11597156808612251</v>
      </c>
      <c r="M157" s="237">
        <f t="shared" si="26"/>
        <v>0.106831471742403</v>
      </c>
      <c r="N157" s="237">
        <f t="shared" si="26"/>
        <v>0.1162089732110622</v>
      </c>
      <c r="O157" s="237">
        <f t="shared" si="26"/>
        <v>0.11616329406955619</v>
      </c>
      <c r="P157" s="237">
        <f t="shared" si="26"/>
        <v>0.11614542217146545</v>
      </c>
      <c r="Q157" s="237">
        <f t="shared" si="26"/>
        <v>0.11543066527708887</v>
      </c>
    </row>
    <row r="158" spans="1:17" x14ac:dyDescent="0.25">
      <c r="A158" s="142" t="s">
        <v>220</v>
      </c>
      <c r="B158" s="259">
        <f t="shared" ref="B158:Q158" si="27">IF(B$88=0,0,B$88/B$47)</f>
        <v>8.6038016825006086E-2</v>
      </c>
      <c r="C158" s="259">
        <f t="shared" si="27"/>
        <v>8.5328294154408194E-2</v>
      </c>
      <c r="D158" s="259">
        <f t="shared" si="27"/>
        <v>8.7385858950782422E-2</v>
      </c>
      <c r="E158" s="259">
        <f t="shared" si="27"/>
        <v>8.3352937569753191E-2</v>
      </c>
      <c r="F158" s="259">
        <f t="shared" si="27"/>
        <v>8.1826575594885723E-2</v>
      </c>
      <c r="G158" s="259">
        <f t="shared" si="27"/>
        <v>8.3550113618975977E-2</v>
      </c>
      <c r="H158" s="259">
        <f t="shared" si="27"/>
        <v>7.9084350117256771E-2</v>
      </c>
      <c r="I158" s="259">
        <f t="shared" si="27"/>
        <v>7.7964685858440505E-2</v>
      </c>
      <c r="J158" s="259">
        <f t="shared" si="27"/>
        <v>7.787772894509136E-2</v>
      </c>
      <c r="K158" s="259">
        <f t="shared" si="27"/>
        <v>7.5058466467753118E-2</v>
      </c>
      <c r="L158" s="259">
        <f t="shared" si="27"/>
        <v>7.9319105659459307E-2</v>
      </c>
      <c r="M158" s="259">
        <f t="shared" si="27"/>
        <v>7.7869515332448958E-2</v>
      </c>
      <c r="N158" s="259">
        <f t="shared" si="27"/>
        <v>7.316206671457863E-2</v>
      </c>
      <c r="O158" s="259">
        <f t="shared" si="27"/>
        <v>7.4346743133390361E-2</v>
      </c>
      <c r="P158" s="259">
        <f t="shared" si="27"/>
        <v>7.4810246069950431E-2</v>
      </c>
      <c r="Q158" s="259">
        <f t="shared" si="27"/>
        <v>7.2747734301097655E-2</v>
      </c>
    </row>
    <row r="159" spans="1:17" x14ac:dyDescent="0.25">
      <c r="A159" s="140" t="s">
        <v>219</v>
      </c>
      <c r="B159" s="260">
        <f t="shared" ref="B159:Q159" si="28">IF(B$94=0,0,B$94/B$47)</f>
        <v>2.9674481282999543E-2</v>
      </c>
      <c r="C159" s="260">
        <f t="shared" si="28"/>
        <v>3.0411569672865096E-2</v>
      </c>
      <c r="D159" s="260">
        <f t="shared" si="28"/>
        <v>2.8274668618928193E-2</v>
      </c>
      <c r="E159" s="260">
        <f t="shared" si="28"/>
        <v>3.2463092703920539E-2</v>
      </c>
      <c r="F159" s="260">
        <f t="shared" si="28"/>
        <v>3.4048308643914817E-2</v>
      </c>
      <c r="G159" s="260">
        <f t="shared" si="28"/>
        <v>3.2258313875988695E-2</v>
      </c>
      <c r="H159" s="260">
        <f t="shared" si="28"/>
        <v>3.0686476122807158E-2</v>
      </c>
      <c r="I159" s="260">
        <f t="shared" si="28"/>
        <v>3.805910639013417E-2</v>
      </c>
      <c r="J159" s="260">
        <f t="shared" si="28"/>
        <v>3.8149416216638941E-2</v>
      </c>
      <c r="K159" s="260">
        <f t="shared" si="28"/>
        <v>2.6944702178356712E-2</v>
      </c>
      <c r="L159" s="260">
        <f t="shared" si="28"/>
        <v>3.6652462426663208E-2</v>
      </c>
      <c r="M159" s="260">
        <f t="shared" si="28"/>
        <v>2.8961956409954037E-2</v>
      </c>
      <c r="N159" s="260">
        <f t="shared" si="28"/>
        <v>4.3046906496483558E-2</v>
      </c>
      <c r="O159" s="260">
        <f t="shared" si="28"/>
        <v>4.1816550936165833E-2</v>
      </c>
      <c r="P159" s="260">
        <f t="shared" si="28"/>
        <v>4.1335176101515013E-2</v>
      </c>
      <c r="Q159" s="260">
        <f t="shared" si="28"/>
        <v>4.2682930975991212E-2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1</v>
      </c>
      <c r="D162" s="77">
        <f t="shared" si="29"/>
        <v>1</v>
      </c>
      <c r="E162" s="77">
        <f t="shared" si="29"/>
        <v>1</v>
      </c>
      <c r="F162" s="77">
        <f t="shared" si="29"/>
        <v>1</v>
      </c>
      <c r="G162" s="77">
        <f t="shared" si="29"/>
        <v>1.0000000000000002</v>
      </c>
      <c r="H162" s="77">
        <f t="shared" si="29"/>
        <v>1.0000000000000002</v>
      </c>
      <c r="I162" s="77">
        <f t="shared" si="29"/>
        <v>1</v>
      </c>
      <c r="J162" s="77">
        <f t="shared" si="29"/>
        <v>1</v>
      </c>
      <c r="K162" s="77">
        <f t="shared" si="29"/>
        <v>1</v>
      </c>
      <c r="L162" s="77">
        <f t="shared" si="29"/>
        <v>1</v>
      </c>
      <c r="M162" s="77">
        <f t="shared" si="29"/>
        <v>1</v>
      </c>
      <c r="N162" s="77">
        <f t="shared" si="29"/>
        <v>1</v>
      </c>
      <c r="O162" s="77">
        <f t="shared" si="29"/>
        <v>1</v>
      </c>
      <c r="P162" s="77">
        <f t="shared" si="29"/>
        <v>0.99999999999999989</v>
      </c>
      <c r="Q162" s="77">
        <f t="shared" si="29"/>
        <v>1.0000000000000004</v>
      </c>
    </row>
    <row r="163" spans="1:17" x14ac:dyDescent="0.25">
      <c r="A163" s="132" t="s">
        <v>83</v>
      </c>
      <c r="B163" s="240">
        <f t="shared" ref="B163:Q163" si="30">IF(B$98=0,0,B$98/B$97)</f>
        <v>7.464006244553417E-3</v>
      </c>
      <c r="C163" s="240">
        <f t="shared" si="30"/>
        <v>7.464006244553417E-3</v>
      </c>
      <c r="D163" s="240">
        <f t="shared" si="30"/>
        <v>7.4640062445534179E-3</v>
      </c>
      <c r="E163" s="240">
        <f t="shared" si="30"/>
        <v>7.464006244553417E-3</v>
      </c>
      <c r="F163" s="240">
        <f t="shared" si="30"/>
        <v>7.4640062445534179E-3</v>
      </c>
      <c r="G163" s="240">
        <f t="shared" si="30"/>
        <v>7.464006244553417E-3</v>
      </c>
      <c r="H163" s="240">
        <f t="shared" si="30"/>
        <v>7.4640062445534179E-3</v>
      </c>
      <c r="I163" s="240">
        <f t="shared" si="30"/>
        <v>7.4640062445534188E-3</v>
      </c>
      <c r="J163" s="240">
        <f t="shared" si="30"/>
        <v>7.464006244553417E-3</v>
      </c>
      <c r="K163" s="240">
        <f t="shared" si="30"/>
        <v>7.4640062445534179E-3</v>
      </c>
      <c r="L163" s="240">
        <f t="shared" si="30"/>
        <v>7.4640062445534179E-3</v>
      </c>
      <c r="M163" s="240">
        <f t="shared" si="30"/>
        <v>7.464006244553417E-3</v>
      </c>
      <c r="N163" s="240">
        <f t="shared" si="30"/>
        <v>7.4640062445534188E-3</v>
      </c>
      <c r="O163" s="240">
        <f t="shared" si="30"/>
        <v>7.4640062445534188E-3</v>
      </c>
      <c r="P163" s="240">
        <f t="shared" si="30"/>
        <v>7.4640062445534153E-3</v>
      </c>
      <c r="Q163" s="240">
        <f t="shared" si="30"/>
        <v>7.4640062445534196E-3</v>
      </c>
    </row>
    <row r="164" spans="1:17" x14ac:dyDescent="0.25">
      <c r="A164" s="76" t="s">
        <v>82</v>
      </c>
      <c r="B164" s="239">
        <f t="shared" ref="B164:Q164" si="31">IF(B$99=0,0,B$99/B$97)</f>
        <v>7.6704868967163624E-3</v>
      </c>
      <c r="C164" s="239">
        <f t="shared" si="31"/>
        <v>7.6704868967163624E-3</v>
      </c>
      <c r="D164" s="239">
        <f t="shared" si="31"/>
        <v>7.6704868967163633E-3</v>
      </c>
      <c r="E164" s="239">
        <f t="shared" si="31"/>
        <v>7.6704868967163624E-3</v>
      </c>
      <c r="F164" s="239">
        <f t="shared" si="31"/>
        <v>7.6704868967163633E-3</v>
      </c>
      <c r="G164" s="239">
        <f t="shared" si="31"/>
        <v>7.6704868967163624E-3</v>
      </c>
      <c r="H164" s="239">
        <f t="shared" si="31"/>
        <v>7.6704868967163633E-3</v>
      </c>
      <c r="I164" s="239">
        <f t="shared" si="31"/>
        <v>7.6704868967163642E-3</v>
      </c>
      <c r="J164" s="239">
        <f t="shared" si="31"/>
        <v>7.6704868967163624E-3</v>
      </c>
      <c r="K164" s="239">
        <f t="shared" si="31"/>
        <v>7.6704868967163633E-3</v>
      </c>
      <c r="L164" s="239">
        <f t="shared" si="31"/>
        <v>7.6704868967163633E-3</v>
      </c>
      <c r="M164" s="239">
        <f t="shared" si="31"/>
        <v>7.6704868967163624E-3</v>
      </c>
      <c r="N164" s="239">
        <f t="shared" si="31"/>
        <v>7.6704868967163633E-3</v>
      </c>
      <c r="O164" s="239">
        <f t="shared" si="31"/>
        <v>7.6704868967163642E-3</v>
      </c>
      <c r="P164" s="239">
        <f t="shared" si="31"/>
        <v>7.6704868967163607E-3</v>
      </c>
      <c r="Q164" s="239">
        <f t="shared" si="31"/>
        <v>7.670486896716365E-3</v>
      </c>
    </row>
    <row r="165" spans="1:17" x14ac:dyDescent="0.25">
      <c r="A165" s="76" t="s">
        <v>81</v>
      </c>
      <c r="B165" s="239">
        <f t="shared" ref="B165:Q165" si="32">IF(B$100=0,0,B$100/B$97)</f>
        <v>1.501275634839323E-2</v>
      </c>
      <c r="C165" s="239">
        <f t="shared" si="32"/>
        <v>1.501275634839323E-2</v>
      </c>
      <c r="D165" s="239">
        <f t="shared" si="32"/>
        <v>1.5012756348393231E-2</v>
      </c>
      <c r="E165" s="239">
        <f t="shared" si="32"/>
        <v>1.501275634839323E-2</v>
      </c>
      <c r="F165" s="239">
        <f t="shared" si="32"/>
        <v>1.5012756348393233E-2</v>
      </c>
      <c r="G165" s="239">
        <f t="shared" si="32"/>
        <v>1.501275634839323E-2</v>
      </c>
      <c r="H165" s="239">
        <f t="shared" si="32"/>
        <v>1.5012756348393231E-2</v>
      </c>
      <c r="I165" s="239">
        <f t="shared" si="32"/>
        <v>1.5012756348393233E-2</v>
      </c>
      <c r="J165" s="239">
        <f t="shared" si="32"/>
        <v>1.501275634839323E-2</v>
      </c>
      <c r="K165" s="239">
        <f t="shared" si="32"/>
        <v>1.5012756348393231E-2</v>
      </c>
      <c r="L165" s="239">
        <f t="shared" si="32"/>
        <v>1.5012756348393231E-2</v>
      </c>
      <c r="M165" s="239">
        <f t="shared" si="32"/>
        <v>1.501275634839323E-2</v>
      </c>
      <c r="N165" s="239">
        <f t="shared" si="32"/>
        <v>1.5012756348393231E-2</v>
      </c>
      <c r="O165" s="239">
        <f t="shared" si="32"/>
        <v>1.5012756348393233E-2</v>
      </c>
      <c r="P165" s="239">
        <f t="shared" si="32"/>
        <v>1.5012756348393228E-2</v>
      </c>
      <c r="Q165" s="239">
        <f t="shared" si="32"/>
        <v>1.5012756348393235E-2</v>
      </c>
    </row>
    <row r="166" spans="1:17" x14ac:dyDescent="0.25">
      <c r="A166" s="76" t="s">
        <v>80</v>
      </c>
      <c r="B166" s="239">
        <f t="shared" ref="B166:Q166" si="33">IF(B$101=0,0,B$101/B$97)</f>
        <v>5.9557076695340525E-3</v>
      </c>
      <c r="C166" s="239">
        <f t="shared" si="33"/>
        <v>5.9557076695340517E-3</v>
      </c>
      <c r="D166" s="239">
        <f t="shared" si="33"/>
        <v>5.9557076695340517E-3</v>
      </c>
      <c r="E166" s="239">
        <f t="shared" si="33"/>
        <v>5.9557076695340517E-3</v>
      </c>
      <c r="F166" s="239">
        <f t="shared" si="33"/>
        <v>5.9557076695340525E-3</v>
      </c>
      <c r="G166" s="239">
        <f t="shared" si="33"/>
        <v>5.9557076695340517E-3</v>
      </c>
      <c r="H166" s="239">
        <f t="shared" si="33"/>
        <v>5.9557076695340525E-3</v>
      </c>
      <c r="I166" s="239">
        <f t="shared" si="33"/>
        <v>5.9557076695340534E-3</v>
      </c>
      <c r="J166" s="239">
        <f t="shared" si="33"/>
        <v>5.9557076695340517E-3</v>
      </c>
      <c r="K166" s="239">
        <f t="shared" si="33"/>
        <v>5.9557076695340525E-3</v>
      </c>
      <c r="L166" s="239">
        <f t="shared" si="33"/>
        <v>5.9557076695340525E-3</v>
      </c>
      <c r="M166" s="239">
        <f t="shared" si="33"/>
        <v>5.9557076695340517E-3</v>
      </c>
      <c r="N166" s="239">
        <f t="shared" si="33"/>
        <v>5.9557076695340525E-3</v>
      </c>
      <c r="O166" s="239">
        <f t="shared" si="33"/>
        <v>5.9557076695340525E-3</v>
      </c>
      <c r="P166" s="239">
        <f t="shared" si="33"/>
        <v>5.9557076695340499E-3</v>
      </c>
      <c r="Q166" s="239">
        <f t="shared" si="33"/>
        <v>5.9557076695340534E-3</v>
      </c>
    </row>
    <row r="167" spans="1:17" x14ac:dyDescent="0.25">
      <c r="A167" s="129" t="s">
        <v>79</v>
      </c>
      <c r="B167" s="238">
        <f t="shared" ref="B167:Q167" si="34">IF(B$102=0,0,B$102/B$97)</f>
        <v>6.7376530389016065E-3</v>
      </c>
      <c r="C167" s="238">
        <f t="shared" si="34"/>
        <v>6.7376530389016065E-3</v>
      </c>
      <c r="D167" s="238">
        <f t="shared" si="34"/>
        <v>6.7376530389016073E-3</v>
      </c>
      <c r="E167" s="238">
        <f t="shared" si="34"/>
        <v>6.7376530389016065E-3</v>
      </c>
      <c r="F167" s="238">
        <f t="shared" si="34"/>
        <v>6.7376530389016073E-3</v>
      </c>
      <c r="G167" s="238">
        <f t="shared" si="34"/>
        <v>6.7376530389016073E-3</v>
      </c>
      <c r="H167" s="238">
        <f t="shared" si="34"/>
        <v>6.7376530389016073E-3</v>
      </c>
      <c r="I167" s="238">
        <f t="shared" si="34"/>
        <v>6.7376530389016082E-3</v>
      </c>
      <c r="J167" s="238">
        <f t="shared" si="34"/>
        <v>6.7376530389016065E-3</v>
      </c>
      <c r="K167" s="238">
        <f t="shared" si="34"/>
        <v>6.7376530389016073E-3</v>
      </c>
      <c r="L167" s="238">
        <f t="shared" si="34"/>
        <v>6.7376530389016073E-3</v>
      </c>
      <c r="M167" s="238">
        <f t="shared" si="34"/>
        <v>6.7376530389016056E-3</v>
      </c>
      <c r="N167" s="238">
        <f t="shared" si="34"/>
        <v>6.7376530389016073E-3</v>
      </c>
      <c r="O167" s="238">
        <f t="shared" si="34"/>
        <v>6.7376530389016073E-3</v>
      </c>
      <c r="P167" s="238">
        <f t="shared" si="34"/>
        <v>6.7376530389016056E-3</v>
      </c>
      <c r="Q167" s="238">
        <f t="shared" si="34"/>
        <v>6.7376530389016099E-3</v>
      </c>
    </row>
    <row r="168" spans="1:17" x14ac:dyDescent="0.25">
      <c r="A168" s="127" t="s">
        <v>206</v>
      </c>
      <c r="B168" s="237">
        <f t="shared" ref="B168:Q168" si="35">IF(B$107=0,0,B$107/B$97)</f>
        <v>0.85447085262805267</v>
      </c>
      <c r="C168" s="237">
        <f t="shared" si="35"/>
        <v>0.85026761583752408</v>
      </c>
      <c r="D168" s="237">
        <f t="shared" si="35"/>
        <v>0.86245326582349757</v>
      </c>
      <c r="E168" s="237">
        <f t="shared" si="35"/>
        <v>0.8385688328973655</v>
      </c>
      <c r="F168" s="237">
        <f t="shared" si="35"/>
        <v>0.82952915997410703</v>
      </c>
      <c r="G168" s="237">
        <f t="shared" si="35"/>
        <v>0.83973658145414465</v>
      </c>
      <c r="H168" s="237">
        <f t="shared" si="35"/>
        <v>0.81328869944917503</v>
      </c>
      <c r="I168" s="237">
        <f t="shared" si="35"/>
        <v>0.80665763889459052</v>
      </c>
      <c r="J168" s="237">
        <f t="shared" si="35"/>
        <v>0.80614264830386828</v>
      </c>
      <c r="K168" s="237">
        <f t="shared" si="35"/>
        <v>0.78944594653876698</v>
      </c>
      <c r="L168" s="237">
        <f t="shared" si="35"/>
        <v>0.81467900748447408</v>
      </c>
      <c r="M168" s="237">
        <f t="shared" si="35"/>
        <v>0.80609400429083067</v>
      </c>
      <c r="N168" s="237">
        <f t="shared" si="35"/>
        <v>0.77821477478349954</v>
      </c>
      <c r="O168" s="237">
        <f t="shared" si="35"/>
        <v>0.78523086108693707</v>
      </c>
      <c r="P168" s="237">
        <f t="shared" si="35"/>
        <v>0.78797589471229079</v>
      </c>
      <c r="Q168" s="237">
        <f t="shared" si="35"/>
        <v>0.77576094694905184</v>
      </c>
    </row>
    <row r="169" spans="1:17" x14ac:dyDescent="0.25">
      <c r="A169" s="142" t="s">
        <v>218</v>
      </c>
      <c r="B169" s="235">
        <f t="shared" ref="B169:Q169" si="36">IF(B$108=0,0,B$108/B$97)</f>
        <v>0.83262601780093726</v>
      </c>
      <c r="C169" s="235">
        <f t="shared" si="36"/>
        <v>0.82575773349163117</v>
      </c>
      <c r="D169" s="235">
        <f t="shared" si="36"/>
        <v>0.84566965203639421</v>
      </c>
      <c r="E169" s="235">
        <f t="shared" si="36"/>
        <v>0.80664137833245342</v>
      </c>
      <c r="F169" s="235">
        <f t="shared" si="36"/>
        <v>0.79187013255349092</v>
      </c>
      <c r="G169" s="235">
        <f t="shared" si="36"/>
        <v>0.80854953375872229</v>
      </c>
      <c r="H169" s="235">
        <f t="shared" si="36"/>
        <v>0.76533246509429798</v>
      </c>
      <c r="I169" s="235">
        <f t="shared" si="36"/>
        <v>0.75449700389360164</v>
      </c>
      <c r="J169" s="235">
        <f t="shared" si="36"/>
        <v>0.7536554853282742</v>
      </c>
      <c r="K169" s="235">
        <f t="shared" si="36"/>
        <v>0.72637229847360607</v>
      </c>
      <c r="L169" s="235">
        <f t="shared" si="36"/>
        <v>0.76760429305446987</v>
      </c>
      <c r="M169" s="235">
        <f t="shared" si="36"/>
        <v>0.75357599874968295</v>
      </c>
      <c r="N169" s="235">
        <f t="shared" si="36"/>
        <v>0.70802004172812694</v>
      </c>
      <c r="O169" s="235">
        <f t="shared" si="36"/>
        <v>0.71948465290093122</v>
      </c>
      <c r="P169" s="235">
        <f t="shared" si="36"/>
        <v>0.72397016545164428</v>
      </c>
      <c r="Q169" s="235">
        <f t="shared" si="36"/>
        <v>0.70401037297687974</v>
      </c>
    </row>
    <row r="170" spans="1:17" x14ac:dyDescent="0.25">
      <c r="A170" s="142" t="s">
        <v>217</v>
      </c>
      <c r="B170" s="235">
        <f t="shared" ref="B170:Q170" si="37">IF(B$114=0,0,B$114/B$97)</f>
        <v>2.1844834827115429E-2</v>
      </c>
      <c r="C170" s="235">
        <f t="shared" si="37"/>
        <v>2.4509882345892835E-2</v>
      </c>
      <c r="D170" s="235">
        <f t="shared" si="37"/>
        <v>1.6783613787103344E-2</v>
      </c>
      <c r="E170" s="235">
        <f t="shared" si="37"/>
        <v>3.1927454564912146E-2</v>
      </c>
      <c r="F170" s="235">
        <f t="shared" si="37"/>
        <v>3.7659027420616116E-2</v>
      </c>
      <c r="G170" s="235">
        <f t="shared" si="37"/>
        <v>3.1187047695422306E-2</v>
      </c>
      <c r="H170" s="235">
        <f t="shared" si="37"/>
        <v>4.7956234354877204E-2</v>
      </c>
      <c r="I170" s="235">
        <f t="shared" si="37"/>
        <v>5.2160635000988873E-2</v>
      </c>
      <c r="J170" s="235">
        <f t="shared" si="37"/>
        <v>5.2487162975594033E-2</v>
      </c>
      <c r="K170" s="235">
        <f t="shared" si="37"/>
        <v>6.3073648065160928E-2</v>
      </c>
      <c r="L170" s="235">
        <f t="shared" si="37"/>
        <v>4.7074714430004272E-2</v>
      </c>
      <c r="M170" s="235">
        <f t="shared" si="37"/>
        <v>5.2518005541147661E-2</v>
      </c>
      <c r="N170" s="235">
        <f t="shared" si="37"/>
        <v>7.0194733055372605E-2</v>
      </c>
      <c r="O170" s="235">
        <f t="shared" si="37"/>
        <v>6.5746208186005781E-2</v>
      </c>
      <c r="P170" s="235">
        <f t="shared" si="37"/>
        <v>6.4005729260646363E-2</v>
      </c>
      <c r="Q170" s="235">
        <f t="shared" si="37"/>
        <v>7.1750573972172202E-2</v>
      </c>
    </row>
    <row r="171" spans="1:17" x14ac:dyDescent="0.25">
      <c r="A171" s="127" t="s">
        <v>205</v>
      </c>
      <c r="B171" s="237">
        <f t="shared" ref="B171:Q171" si="38">IF(B$115=0,0,B$115/B$97)</f>
        <v>1.7748928297031293E-2</v>
      </c>
      <c r="C171" s="237">
        <f t="shared" si="38"/>
        <v>1.9914279406037932E-2</v>
      </c>
      <c r="D171" s="237">
        <f t="shared" si="38"/>
        <v>1.3636686202021468E-2</v>
      </c>
      <c r="E171" s="237">
        <f t="shared" si="38"/>
        <v>2.5941056833991123E-2</v>
      </c>
      <c r="F171" s="237">
        <f t="shared" si="38"/>
        <v>3.0597959779250603E-2</v>
      </c>
      <c r="G171" s="237">
        <f t="shared" si="38"/>
        <v>2.5339476252530631E-2</v>
      </c>
      <c r="H171" s="237">
        <f t="shared" si="38"/>
        <v>3.8964440413337742E-2</v>
      </c>
      <c r="I171" s="237">
        <f t="shared" si="38"/>
        <v>4.2380515938303463E-2</v>
      </c>
      <c r="J171" s="237">
        <f t="shared" si="38"/>
        <v>4.2645819917670157E-2</v>
      </c>
      <c r="K171" s="237">
        <f t="shared" si="38"/>
        <v>5.1247339052943264E-2</v>
      </c>
      <c r="L171" s="237">
        <f t="shared" si="38"/>
        <v>3.8248205474378481E-2</v>
      </c>
      <c r="M171" s="237">
        <f t="shared" si="38"/>
        <v>4.2670879502182485E-2</v>
      </c>
      <c r="N171" s="237">
        <f t="shared" si="38"/>
        <v>5.7033220607490255E-2</v>
      </c>
      <c r="O171" s="237">
        <f t="shared" si="38"/>
        <v>5.3418794151129712E-2</v>
      </c>
      <c r="P171" s="237">
        <f t="shared" si="38"/>
        <v>5.2004655024275183E-2</v>
      </c>
      <c r="Q171" s="237">
        <f t="shared" si="38"/>
        <v>5.8297341352389918E-2</v>
      </c>
    </row>
    <row r="172" spans="1:17" x14ac:dyDescent="0.25">
      <c r="A172" s="127" t="s">
        <v>204</v>
      </c>
      <c r="B172" s="237">
        <f t="shared" ref="B172:Q172" si="39">IF(B$116=0,0,B$116/B$97)</f>
        <v>6.9102103627158684E-2</v>
      </c>
      <c r="C172" s="237">
        <f t="shared" si="39"/>
        <v>6.9207829857567071E-2</v>
      </c>
      <c r="D172" s="237">
        <f t="shared" si="39"/>
        <v>6.8901317780732413E-2</v>
      </c>
      <c r="E172" s="237">
        <f t="shared" si="39"/>
        <v>6.9502095510983283E-2</v>
      </c>
      <c r="F172" s="237">
        <f t="shared" si="39"/>
        <v>6.972947516859701E-2</v>
      </c>
      <c r="G172" s="237">
        <f t="shared" si="39"/>
        <v>6.947272251604493E-2</v>
      </c>
      <c r="H172" s="237">
        <f t="shared" si="39"/>
        <v>7.0137980032102615E-2</v>
      </c>
      <c r="I172" s="237">
        <f t="shared" si="39"/>
        <v>7.0304774593290487E-2</v>
      </c>
      <c r="J172" s="237">
        <f t="shared" si="39"/>
        <v>7.0317728423057169E-2</v>
      </c>
      <c r="K172" s="237">
        <f t="shared" si="39"/>
        <v>7.0737709362949486E-2</v>
      </c>
      <c r="L172" s="237">
        <f t="shared" si="39"/>
        <v>7.0103008881295753E-2</v>
      </c>
      <c r="M172" s="237">
        <f t="shared" si="39"/>
        <v>7.0318951991556092E-2</v>
      </c>
      <c r="N172" s="237">
        <f t="shared" si="39"/>
        <v>7.1020212945766409E-2</v>
      </c>
      <c r="O172" s="237">
        <f t="shared" si="39"/>
        <v>7.0843733628980499E-2</v>
      </c>
      <c r="P172" s="237">
        <f t="shared" si="39"/>
        <v>7.0774686351366675E-2</v>
      </c>
      <c r="Q172" s="237">
        <f t="shared" si="39"/>
        <v>7.1081935370634855E-2</v>
      </c>
    </row>
    <row r="173" spans="1:17" x14ac:dyDescent="0.25">
      <c r="A173" s="142" t="s">
        <v>216</v>
      </c>
      <c r="B173" s="235">
        <f t="shared" ref="B173:Q173" si="40">IF(B$117=0,0,B$117/B$97)</f>
        <v>6.3913955355718782E-2</v>
      </c>
      <c r="C173" s="235">
        <f t="shared" si="40"/>
        <v>6.3386732800417511E-2</v>
      </c>
      <c r="D173" s="235">
        <f t="shared" si="40"/>
        <v>6.4915209506295382E-2</v>
      </c>
      <c r="E173" s="235">
        <f t="shared" si="40"/>
        <v>6.1919325051816659E-2</v>
      </c>
      <c r="F173" s="235">
        <f t="shared" si="40"/>
        <v>6.0785456156200686E-2</v>
      </c>
      <c r="G173" s="235">
        <f t="shared" si="40"/>
        <v>6.2065798688382141E-2</v>
      </c>
      <c r="H173" s="235">
        <f t="shared" si="40"/>
        <v>5.8748374372819281E-2</v>
      </c>
      <c r="I173" s="235">
        <f t="shared" si="40"/>
        <v>5.7916623780555627E-2</v>
      </c>
      <c r="J173" s="235">
        <f t="shared" si="40"/>
        <v>5.7852027216353581E-2</v>
      </c>
      <c r="K173" s="235">
        <f t="shared" si="40"/>
        <v>5.5757717947473764E-2</v>
      </c>
      <c r="L173" s="235">
        <f t="shared" si="40"/>
        <v>5.8922764204169739E-2</v>
      </c>
      <c r="M173" s="235">
        <f t="shared" si="40"/>
        <v>5.7845925675533524E-2</v>
      </c>
      <c r="N173" s="235">
        <f t="shared" si="40"/>
        <v>5.4348963845115422E-2</v>
      </c>
      <c r="O173" s="235">
        <f t="shared" si="40"/>
        <v>5.522900918480414E-2</v>
      </c>
      <c r="P173" s="235">
        <f t="shared" si="40"/>
        <v>5.5573325651963171E-2</v>
      </c>
      <c r="Q173" s="235">
        <f t="shared" si="40"/>
        <v>5.4041174052243963E-2</v>
      </c>
    </row>
    <row r="174" spans="1:17" x14ac:dyDescent="0.25">
      <c r="A174" s="142" t="s">
        <v>215</v>
      </c>
      <c r="B174" s="259">
        <f t="shared" ref="B174:Q174" si="41">IF(B$123=0,0,B$123/B$97)</f>
        <v>5.1881482714399149E-3</v>
      </c>
      <c r="C174" s="259">
        <f t="shared" si="41"/>
        <v>5.8210970571495489E-3</v>
      </c>
      <c r="D174" s="259">
        <f t="shared" si="41"/>
        <v>3.9861082744370438E-3</v>
      </c>
      <c r="E174" s="259">
        <f t="shared" si="41"/>
        <v>7.5827704591666352E-3</v>
      </c>
      <c r="F174" s="259">
        <f t="shared" si="41"/>
        <v>8.9440190123963297E-3</v>
      </c>
      <c r="G174" s="259">
        <f t="shared" si="41"/>
        <v>7.4069238276627978E-3</v>
      </c>
      <c r="H174" s="259">
        <f t="shared" si="41"/>
        <v>1.1389605659283337E-2</v>
      </c>
      <c r="I174" s="259">
        <f t="shared" si="41"/>
        <v>1.2388150812734856E-2</v>
      </c>
      <c r="J174" s="259">
        <f t="shared" si="41"/>
        <v>1.2465701206703582E-2</v>
      </c>
      <c r="K174" s="259">
        <f t="shared" si="41"/>
        <v>1.497999141547572E-2</v>
      </c>
      <c r="L174" s="259">
        <f t="shared" si="41"/>
        <v>1.1180244677126014E-2</v>
      </c>
      <c r="M174" s="259">
        <f t="shared" si="41"/>
        <v>1.2473026316022571E-2</v>
      </c>
      <c r="N174" s="259">
        <f t="shared" si="41"/>
        <v>1.6671249100650994E-2</v>
      </c>
      <c r="O174" s="259">
        <f t="shared" si="41"/>
        <v>1.5614724444176373E-2</v>
      </c>
      <c r="P174" s="259">
        <f t="shared" si="41"/>
        <v>1.5201360699403513E-2</v>
      </c>
      <c r="Q174" s="259">
        <f t="shared" si="41"/>
        <v>1.7040761318390895E-2</v>
      </c>
    </row>
    <row r="175" spans="1:17" x14ac:dyDescent="0.25">
      <c r="A175" s="72" t="s">
        <v>203</v>
      </c>
      <c r="B175" s="234">
        <f t="shared" ref="B175:Q175" si="42">IF(B$124=0,0,B$124/B$97)</f>
        <v>1.5837505249658691E-2</v>
      </c>
      <c r="C175" s="234">
        <f t="shared" si="42"/>
        <v>1.7769664700772309E-2</v>
      </c>
      <c r="D175" s="234">
        <f t="shared" si="42"/>
        <v>1.2168119995649925E-2</v>
      </c>
      <c r="E175" s="234">
        <f t="shared" si="42"/>
        <v>2.3147404559561307E-2</v>
      </c>
      <c r="F175" s="234">
        <f t="shared" si="42"/>
        <v>2.7302794879946694E-2</v>
      </c>
      <c r="G175" s="234">
        <f t="shared" si="42"/>
        <v>2.2610609579181176E-2</v>
      </c>
      <c r="H175" s="234">
        <f t="shared" si="42"/>
        <v>3.476826990728598E-2</v>
      </c>
      <c r="I175" s="234">
        <f t="shared" si="42"/>
        <v>3.7816460375716933E-2</v>
      </c>
      <c r="J175" s="234">
        <f t="shared" si="42"/>
        <v>3.8053193157305681E-2</v>
      </c>
      <c r="K175" s="234">
        <f t="shared" si="42"/>
        <v>4.5728394847241678E-2</v>
      </c>
      <c r="L175" s="234">
        <f t="shared" si="42"/>
        <v>3.4129167961753103E-2</v>
      </c>
      <c r="M175" s="234">
        <f t="shared" si="42"/>
        <v>3.8075554017332064E-2</v>
      </c>
      <c r="N175" s="234">
        <f t="shared" si="42"/>
        <v>5.0891181465145152E-2</v>
      </c>
      <c r="O175" s="234">
        <f t="shared" si="42"/>
        <v>4.7666000934854201E-2</v>
      </c>
      <c r="P175" s="234">
        <f t="shared" si="42"/>
        <v>4.6404153713968631E-2</v>
      </c>
      <c r="Q175" s="234">
        <f t="shared" si="42"/>
        <v>5.2019166129824858E-2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112.05477829056399</v>
      </c>
      <c r="C180" s="230">
        <f t="shared" si="43"/>
        <v>111.20968171324404</v>
      </c>
      <c r="D180" s="230">
        <f t="shared" si="43"/>
        <v>113.68246718935804</v>
      </c>
      <c r="E180" s="230">
        <f t="shared" si="43"/>
        <v>111.27823537710513</v>
      </c>
      <c r="F180" s="230">
        <f t="shared" si="43"/>
        <v>105.16941706289091</v>
      </c>
      <c r="G180" s="230">
        <f t="shared" si="43"/>
        <v>104.40116516340137</v>
      </c>
      <c r="H180" s="230">
        <f t="shared" si="43"/>
        <v>102.07112033347737</v>
      </c>
      <c r="I180" s="230">
        <f t="shared" si="43"/>
        <v>99.760745204727442</v>
      </c>
      <c r="J180" s="230">
        <f t="shared" si="43"/>
        <v>101.12928768735242</v>
      </c>
      <c r="K180" s="230">
        <f t="shared" si="43"/>
        <v>99.98101138675257</v>
      </c>
      <c r="L180" s="230">
        <f t="shared" si="43"/>
        <v>99.879435719719538</v>
      </c>
      <c r="M180" s="230">
        <f t="shared" si="43"/>
        <v>93.773107801626608</v>
      </c>
      <c r="N180" s="230">
        <f t="shared" si="43"/>
        <v>69.751211793192326</v>
      </c>
      <c r="O180" s="230">
        <f t="shared" si="43"/>
        <v>68.781569581226364</v>
      </c>
      <c r="P180" s="230">
        <f t="shared" si="43"/>
        <v>68.764930852250458</v>
      </c>
      <c r="Q180" s="230">
        <f t="shared" si="43"/>
        <v>66.740972094629655</v>
      </c>
    </row>
    <row r="181" spans="1:17" x14ac:dyDescent="0.25">
      <c r="A181" s="132" t="s">
        <v>83</v>
      </c>
      <c r="B181" s="229">
        <f>IF(B$6=0,0,B$6/NMM!B$9*1000)</f>
        <v>0.45258819177358756</v>
      </c>
      <c r="C181" s="229">
        <f>IF(C$6=0,0,C$6/NMM!C$9*1000)</f>
        <v>0.44917485467508828</v>
      </c>
      <c r="D181" s="229">
        <f>IF(D$6=0,0,D$6/NMM!D$9*1000)</f>
        <v>0.45916241187123402</v>
      </c>
      <c r="E181" s="229">
        <f>IF(E$6=0,0,E$6/NMM!E$9*1000)</f>
        <v>0.44945174227631046</v>
      </c>
      <c r="F181" s="229">
        <f>IF(F$6=0,0,F$6/NMM!F$9*1000)</f>
        <v>0.42477828276943985</v>
      </c>
      <c r="G181" s="229">
        <f>IF(G$6=0,0,G$6/NMM!G$9*1000)</f>
        <v>0.42167532059932172</v>
      </c>
      <c r="H181" s="229">
        <f>IF(H$6=0,0,H$6/NMM!H$9*1000)</f>
        <v>0.41226429152573596</v>
      </c>
      <c r="I181" s="229">
        <f>IF(I$6=0,0,I$6/NMM!I$9*1000)</f>
        <v>0.40293270818952004</v>
      </c>
      <c r="J181" s="229">
        <f>IF(J$6=0,0,J$6/NMM!J$9*1000)</f>
        <v>0.40846023835847428</v>
      </c>
      <c r="K181" s="229">
        <f>IF(K$6=0,0,K$6/NMM!K$9*1000)</f>
        <v>0.40382236121951509</v>
      </c>
      <c r="L181" s="229">
        <f>IF(L$6=0,0,L$6/NMM!L$9*1000)</f>
        <v>0.40341209805919309</v>
      </c>
      <c r="M181" s="229">
        <f>IF(M$6=0,0,M$6/NMM!M$9*1000)</f>
        <v>0.37874869723874821</v>
      </c>
      <c r="N181" s="229">
        <f>IF(N$6=0,0,N$6/NMM!N$9*1000)</f>
        <v>0.28172448601556693</v>
      </c>
      <c r="O181" s="229">
        <f>IF(O$6=0,0,O$6/NMM!O$9*1000)</f>
        <v>0.27780811027438207</v>
      </c>
      <c r="P181" s="229">
        <f>IF(P$6=0,0,P$6/NMM!P$9*1000)</f>
        <v>0.27774090660510981</v>
      </c>
      <c r="Q181" s="229">
        <f>IF(Q$6=0,0,Q$6/NMM!Q$9*1000)</f>
        <v>0.2695661562882547</v>
      </c>
    </row>
    <row r="182" spans="1:17" x14ac:dyDescent="0.25">
      <c r="A182" s="76" t="s">
        <v>82</v>
      </c>
      <c r="B182" s="228">
        <f>IF(B$7=0,0,B$7/NMM!B$9*1000)</f>
        <v>0.18103527670943503</v>
      </c>
      <c r="C182" s="228">
        <f>IF(C$7=0,0,C$7/NMM!C$9*1000)</f>
        <v>0.17966994187003532</v>
      </c>
      <c r="D182" s="228">
        <f>IF(D$7=0,0,D$7/NMM!D$9*1000)</f>
        <v>0.18366496474849361</v>
      </c>
      <c r="E182" s="228">
        <f>IF(E$7=0,0,E$7/NMM!E$9*1000)</f>
        <v>0.1797806969105242</v>
      </c>
      <c r="F182" s="228">
        <f>IF(F$7=0,0,F$7/NMM!F$9*1000)</f>
        <v>0.16991131310777596</v>
      </c>
      <c r="G182" s="228">
        <f>IF(G$7=0,0,G$7/NMM!G$9*1000)</f>
        <v>0.16867012823972871</v>
      </c>
      <c r="H182" s="228">
        <f>IF(H$7=0,0,H$7/NMM!H$9*1000)</f>
        <v>0.16490571661029441</v>
      </c>
      <c r="I182" s="228">
        <f>IF(I$7=0,0,I$7/NMM!I$9*1000)</f>
        <v>0.16117308327580801</v>
      </c>
      <c r="J182" s="228">
        <f>IF(J$7=0,0,J$7/NMM!J$9*1000)</f>
        <v>0.16338409534338974</v>
      </c>
      <c r="K182" s="228">
        <f>IF(K$7=0,0,K$7/NMM!K$9*1000)</f>
        <v>0.16152894448780605</v>
      </c>
      <c r="L182" s="228">
        <f>IF(L$7=0,0,L$7/NMM!L$9*1000)</f>
        <v>0.16136483922367725</v>
      </c>
      <c r="M182" s="228">
        <f>IF(M$7=0,0,M$7/NMM!M$9*1000)</f>
        <v>0.15149947889549933</v>
      </c>
      <c r="N182" s="228">
        <f>IF(N$7=0,0,N$7/NMM!N$9*1000)</f>
        <v>0.11268979440622678</v>
      </c>
      <c r="O182" s="228">
        <f>IF(O$7=0,0,O$7/NMM!O$9*1000)</f>
        <v>0.11112324410975284</v>
      </c>
      <c r="P182" s="228">
        <f>IF(P$7=0,0,P$7/NMM!P$9*1000)</f>
        <v>0.11109636264204394</v>
      </c>
      <c r="Q182" s="228">
        <f>IF(Q$7=0,0,Q$7/NMM!Q$9*1000)</f>
        <v>0.10782646251530188</v>
      </c>
    </row>
    <row r="183" spans="1:17" x14ac:dyDescent="0.25">
      <c r="A183" s="76" t="s">
        <v>81</v>
      </c>
      <c r="B183" s="228">
        <f>IF(B$8=0,0,B$8/NMM!B$9*1000)</f>
        <v>0.76939992601509888</v>
      </c>
      <c r="C183" s="228">
        <f>IF(C$8=0,0,C$8/NMM!C$9*1000)</f>
        <v>0.76359725294765013</v>
      </c>
      <c r="D183" s="228">
        <f>IF(D$8=0,0,D$8/NMM!D$9*1000)</f>
        <v>0.78057610018109791</v>
      </c>
      <c r="E183" s="228">
        <f>IF(E$8=0,0,E$8/NMM!E$9*1000)</f>
        <v>0.76406796186972781</v>
      </c>
      <c r="F183" s="228">
        <f>IF(F$8=0,0,F$8/NMM!F$9*1000)</f>
        <v>0.72212308070804787</v>
      </c>
      <c r="G183" s="228">
        <f>IF(G$8=0,0,G$8/NMM!G$9*1000)</f>
        <v>0.71684804501884702</v>
      </c>
      <c r="H183" s="228">
        <f>IF(H$8=0,0,H$8/NMM!H$9*1000)</f>
        <v>0.7008492955937512</v>
      </c>
      <c r="I183" s="228">
        <f>IF(I$8=0,0,I$8/NMM!I$9*1000)</f>
        <v>0.68498560392218411</v>
      </c>
      <c r="J183" s="228">
        <f>IF(J$8=0,0,J$8/NMM!J$9*1000)</f>
        <v>0.69438240520940642</v>
      </c>
      <c r="K183" s="228">
        <f>IF(K$8=0,0,K$8/NMM!K$9*1000)</f>
        <v>0.68649801407317579</v>
      </c>
      <c r="L183" s="228">
        <f>IF(L$8=0,0,L$8/NMM!L$9*1000)</f>
        <v>0.6858005667006285</v>
      </c>
      <c r="M183" s="228">
        <f>IF(M$8=0,0,M$8/NMM!M$9*1000)</f>
        <v>0.64387278530587211</v>
      </c>
      <c r="N183" s="228">
        <f>IF(N$8=0,0,N$8/NMM!N$9*1000)</f>
        <v>0.47893162622646385</v>
      </c>
      <c r="O183" s="228">
        <f>IF(O$8=0,0,O$8/NMM!O$9*1000)</f>
        <v>0.4722737874664496</v>
      </c>
      <c r="P183" s="228">
        <f>IF(P$8=0,0,P$8/NMM!P$9*1000)</f>
        <v>0.4721595412286867</v>
      </c>
      <c r="Q183" s="228">
        <f>IF(Q$8=0,0,Q$8/NMM!Q$9*1000)</f>
        <v>0.45826246569003298</v>
      </c>
    </row>
    <row r="184" spans="1:17" x14ac:dyDescent="0.25">
      <c r="A184" s="76" t="s">
        <v>80</v>
      </c>
      <c r="B184" s="228">
        <f>IF(B$9=0,0,B$9/NMM!B$9*1000)</f>
        <v>9.0517638354717517E-2</v>
      </c>
      <c r="C184" s="228">
        <f>IF(C$9=0,0,C$9/NMM!C$9*1000)</f>
        <v>8.9834970935017661E-2</v>
      </c>
      <c r="D184" s="228">
        <f>IF(D$9=0,0,D$9/NMM!D$9*1000)</f>
        <v>9.1832482374246807E-2</v>
      </c>
      <c r="E184" s="228">
        <f>IF(E$9=0,0,E$9/NMM!E$9*1000)</f>
        <v>8.9890348455262101E-2</v>
      </c>
      <c r="F184" s="228">
        <f>IF(F$9=0,0,F$9/NMM!F$9*1000)</f>
        <v>8.4955656553887982E-2</v>
      </c>
      <c r="G184" s="228">
        <f>IF(G$9=0,0,G$9/NMM!G$9*1000)</f>
        <v>8.4335064119864356E-2</v>
      </c>
      <c r="H184" s="228">
        <f>IF(H$9=0,0,H$9/NMM!H$9*1000)</f>
        <v>8.2452858305147203E-2</v>
      </c>
      <c r="I184" s="228">
        <f>IF(I$9=0,0,I$9/NMM!I$9*1000)</f>
        <v>8.0586541637904005E-2</v>
      </c>
      <c r="J184" s="228">
        <f>IF(J$9=0,0,J$9/NMM!J$9*1000)</f>
        <v>8.169204767169487E-2</v>
      </c>
      <c r="K184" s="228">
        <f>IF(K$9=0,0,K$9/NMM!K$9*1000)</f>
        <v>8.0764472243903027E-2</v>
      </c>
      <c r="L184" s="228">
        <f>IF(L$9=0,0,L$9/NMM!L$9*1000)</f>
        <v>8.0682419611838627E-2</v>
      </c>
      <c r="M184" s="228">
        <f>IF(M$9=0,0,M$9/NMM!M$9*1000)</f>
        <v>7.5749739447749667E-2</v>
      </c>
      <c r="N184" s="228">
        <f>IF(N$9=0,0,N$9/NMM!N$9*1000)</f>
        <v>5.6344897203113392E-2</v>
      </c>
      <c r="O184" s="228">
        <f>IF(O$9=0,0,O$9/NMM!O$9*1000)</f>
        <v>5.5561622054876421E-2</v>
      </c>
      <c r="P184" s="228">
        <f>IF(P$9=0,0,P$9/NMM!P$9*1000)</f>
        <v>5.5548181321021968E-2</v>
      </c>
      <c r="Q184" s="228">
        <f>IF(Q$9=0,0,Q$9/NMM!Q$9*1000)</f>
        <v>5.3913231257650941E-2</v>
      </c>
    </row>
    <row r="185" spans="1:17" x14ac:dyDescent="0.25">
      <c r="A185" s="129" t="s">
        <v>79</v>
      </c>
      <c r="B185" s="227">
        <f>IF(B$10=0,0,B$10/NMM!B$9*1000)</f>
        <v>0.27155291506415252</v>
      </c>
      <c r="C185" s="227">
        <f>IF(C$10=0,0,C$10/NMM!C$9*1000)</f>
        <v>0.26950491280505295</v>
      </c>
      <c r="D185" s="227">
        <f>IF(D$10=0,0,D$10/NMM!D$9*1000)</f>
        <v>0.27549744712274038</v>
      </c>
      <c r="E185" s="227">
        <f>IF(E$10=0,0,E$10/NMM!E$9*1000)</f>
        <v>0.26967104536578629</v>
      </c>
      <c r="F185" s="227">
        <f>IF(F$10=0,0,F$10/NMM!F$9*1000)</f>
        <v>0.25486696966166394</v>
      </c>
      <c r="G185" s="227">
        <f>IF(G$10=0,0,G$10/NMM!G$9*1000)</f>
        <v>0.25300519235959301</v>
      </c>
      <c r="H185" s="227">
        <f>IF(H$10=0,0,H$10/NMM!H$9*1000)</f>
        <v>0.24735857491544158</v>
      </c>
      <c r="I185" s="227">
        <f>IF(I$10=0,0,I$10/NMM!I$9*1000)</f>
        <v>0.241759624913712</v>
      </c>
      <c r="J185" s="227">
        <f>IF(J$10=0,0,J$10/NMM!J$9*1000)</f>
        <v>0.24507614301508457</v>
      </c>
      <c r="K185" s="227">
        <f>IF(K$10=0,0,K$10/NMM!K$9*1000)</f>
        <v>0.24229341673170904</v>
      </c>
      <c r="L185" s="227">
        <f>IF(L$10=0,0,L$10/NMM!L$9*1000)</f>
        <v>0.24204725883551589</v>
      </c>
      <c r="M185" s="227">
        <f>IF(M$10=0,0,M$10/NMM!M$9*1000)</f>
        <v>0.22724921834324896</v>
      </c>
      <c r="N185" s="227">
        <f>IF(N$10=0,0,N$10/NMM!N$9*1000)</f>
        <v>0.16903469160934018</v>
      </c>
      <c r="O185" s="227">
        <f>IF(O$10=0,0,O$10/NMM!O$9*1000)</f>
        <v>0.16668486616462924</v>
      </c>
      <c r="P185" s="227">
        <f>IF(P$10=0,0,P$10/NMM!P$9*1000)</f>
        <v>0.16664454396306588</v>
      </c>
      <c r="Q185" s="227">
        <f>IF(Q$10=0,0,Q$10/NMM!Q$9*1000)</f>
        <v>0.1617396937729528</v>
      </c>
    </row>
    <row r="186" spans="1:17" x14ac:dyDescent="0.25">
      <c r="A186" s="127" t="s">
        <v>214</v>
      </c>
      <c r="B186" s="225">
        <f>IF(B$15=0,0,B$15/NMM!B$9*1000)</f>
        <v>3.4869762515268308</v>
      </c>
      <c r="C186" s="225">
        <f>IF(C$15=0,0,C$15/NMM!C$9*1000)</f>
        <v>3.460678116451144</v>
      </c>
      <c r="D186" s="225">
        <f>IF(D$15=0,0,D$15/NMM!D$9*1000)</f>
        <v>3.5376274831972134</v>
      </c>
      <c r="E186" s="225">
        <f>IF(E$15=0,0,E$15/NMM!E$9*1000)</f>
        <v>3.462811403415659</v>
      </c>
      <c r="F186" s="225">
        <f>IF(F$15=0,0,F$15/NMM!F$9*1000)</f>
        <v>3.2727141606963728</v>
      </c>
      <c r="G186" s="225">
        <f>IF(G$15=0,0,G$15/NMM!G$9*1000)</f>
        <v>3.2488073164762716</v>
      </c>
      <c r="H186" s="225">
        <f>IF(H$15=0,0,H$15/NMM!H$9*1000)</f>
        <v>2.0971631334140546</v>
      </c>
      <c r="I186" s="225">
        <f>IF(I$15=0,0,I$15/NMM!I$9*1000)</f>
        <v>3.1044044231784165</v>
      </c>
      <c r="J186" s="225">
        <f>IF(J$15=0,0,J$15/NMM!J$9*1000)</f>
        <v>3.1469914079453192</v>
      </c>
      <c r="K186" s="225">
        <f>IF(K$15=0,0,K$15/NMM!K$9*1000)</f>
        <v>2.3827111164592707</v>
      </c>
      <c r="L186" s="225">
        <f>IF(L$15=0,0,L$15/NMM!L$9*1000)</f>
        <v>3.108097893580775</v>
      </c>
      <c r="M186" s="225">
        <f>IF(M$15=0,0,M$15/NMM!M$9*1000)</f>
        <v>2.114606784381067</v>
      </c>
      <c r="N186" s="225">
        <f>IF(N$15=0,0,N$15/NMM!N$9*1000)</f>
        <v>2.1705528559201226</v>
      </c>
      <c r="O186" s="225">
        <f>IF(O$15=0,0,O$15/NMM!O$9*1000)</f>
        <v>2.1403790479202907</v>
      </c>
      <c r="P186" s="225">
        <f>IF(P$15=0,0,P$15/NMM!P$9*1000)</f>
        <v>2.1398612756871049</v>
      </c>
      <c r="Q186" s="225">
        <f>IF(Q$15=0,0,Q$15/NMM!Q$9*1000)</f>
        <v>2.0768787217116467</v>
      </c>
    </row>
    <row r="187" spans="1:17" x14ac:dyDescent="0.25">
      <c r="A187" s="127" t="s">
        <v>213</v>
      </c>
      <c r="B187" s="226">
        <f>IF(B$16=0,0,B$16/NMM!B$9*1000)</f>
        <v>39.425328263230767</v>
      </c>
      <c r="C187" s="226">
        <f>IF(C$16=0,0,C$16/NMM!C$9*1000)</f>
        <v>39.127989671487931</v>
      </c>
      <c r="D187" s="226">
        <f>IF(D$16=0,0,D$16/NMM!D$9*1000)</f>
        <v>39.998013963245896</v>
      </c>
      <c r="E187" s="226">
        <f>IF(E$16=0,0,E$16/NMM!E$9*1000)</f>
        <v>39.152109577328645</v>
      </c>
      <c r="F187" s="226">
        <f>IF(F$16=0,0,F$16/NMM!F$9*1000)</f>
        <v>37.002784300776725</v>
      </c>
      <c r="G187" s="226">
        <f>IF(G$16=0,0,G$16/NMM!G$9*1000)</f>
        <v>36.73248272338494</v>
      </c>
      <c r="H187" s="226">
        <f>IF(H$16=0,0,H$16/NMM!H$9*1000)</f>
        <v>35.912680268824793</v>
      </c>
      <c r="I187" s="226">
        <f>IF(I$16=0,0,I$16/NMM!I$9*1000)</f>
        <v>35.099798397549506</v>
      </c>
      <c r="J187" s="226">
        <f>IF(J$16=0,0,J$16/NMM!J$9*1000)</f>
        <v>35.58130608015594</v>
      </c>
      <c r="K187" s="226">
        <f>IF(K$16=0,0,K$16/NMM!K$9*1000)</f>
        <v>35.177296802027286</v>
      </c>
      <c r="L187" s="226">
        <f>IF(L$16=0,0,L$16/NMM!L$9*1000)</f>
        <v>35.141558441937462</v>
      </c>
      <c r="M187" s="226">
        <f>IF(M$16=0,0,M$16/NMM!M$9*1000)</f>
        <v>32.993109385802768</v>
      </c>
      <c r="N187" s="226">
        <f>IF(N$16=0,0,N$16/NMM!N$9*1000)</f>
        <v>24.541250838709768</v>
      </c>
      <c r="O187" s="226">
        <f>IF(O$16=0,0,O$16/NMM!O$9*1000)</f>
        <v>24.200092138582633</v>
      </c>
      <c r="P187" s="226">
        <f>IF(P$16=0,0,P$16/NMM!P$9*1000)</f>
        <v>24.19423797188162</v>
      </c>
      <c r="Q187" s="226">
        <f>IF(Q$16=0,0,Q$16/NMM!Q$9*1000)</f>
        <v>23.482128772901028</v>
      </c>
    </row>
    <row r="188" spans="1:17" x14ac:dyDescent="0.25">
      <c r="A188" s="127" t="s">
        <v>212</v>
      </c>
      <c r="B188" s="226">
        <f>IF(B$36=0,0,B$36/NMM!B$9*1000)</f>
        <v>64.115369786138487</v>
      </c>
      <c r="C188" s="226">
        <f>IF(C$36=0,0,C$36/NMM!C$9*1000)</f>
        <v>63.631823431521035</v>
      </c>
      <c r="D188" s="226">
        <f>IF(D$36=0,0,D$36/NMM!D$9*1000)</f>
        <v>65.046698884593908</v>
      </c>
      <c r="E188" s="226">
        <f>IF(E$36=0,0,E$36/NMM!E$9*1000)</f>
        <v>63.671048385384701</v>
      </c>
      <c r="F188" s="226">
        <f>IF(F$36=0,0,F$36/NMM!F$9*1000)</f>
        <v>60.175711986997818</v>
      </c>
      <c r="G188" s="226">
        <f>IF(G$36=0,0,G$36/NMM!G$9*1000)</f>
        <v>59.736134528757255</v>
      </c>
      <c r="H188" s="226">
        <f>IF(H$36=0,0,H$36/NMM!H$9*1000)</f>
        <v>59.4820689395209</v>
      </c>
      <c r="I188" s="226">
        <f>IF(I$36=0,0,I$36/NMM!I$9*1000)</f>
        <v>57.080984555216055</v>
      </c>
      <c r="J188" s="226">
        <f>IF(J$36=0,0,J$36/NMM!J$9*1000)</f>
        <v>57.864035565446194</v>
      </c>
      <c r="K188" s="226">
        <f>IF(K$36=0,0,K$36/NMM!K$9*1000)</f>
        <v>57.93556385648909</v>
      </c>
      <c r="L188" s="226">
        <f>IF(L$36=0,0,L$36/NMM!L$9*1000)</f>
        <v>57.148896752936828</v>
      </c>
      <c r="M188" s="226">
        <f>IF(M$36=0,0,M$36/NMM!M$9*1000)</f>
        <v>54.458456670305004</v>
      </c>
      <c r="N188" s="226">
        <f>IF(N$36=0,0,N$36/NMM!N$9*1000)</f>
        <v>39.910165415305478</v>
      </c>
      <c r="O188" s="226">
        <f>IF(O$36=0,0,O$36/NMM!O$9*1000)</f>
        <v>39.355356687566626</v>
      </c>
      <c r="P188" s="226">
        <f>IF(P$36=0,0,P$36/NMM!P$9*1000)</f>
        <v>39.345836359408061</v>
      </c>
      <c r="Q188" s="226">
        <f>IF(Q$36=0,0,Q$36/NMM!Q$9*1000)</f>
        <v>38.187770044375434</v>
      </c>
    </row>
    <row r="189" spans="1:17" x14ac:dyDescent="0.25">
      <c r="A189" s="72" t="s">
        <v>211</v>
      </c>
      <c r="B189" s="224">
        <f>IF(B$44=0,0,B$44/NMM!B$9*1000)</f>
        <v>3.2620100417509064</v>
      </c>
      <c r="C189" s="224">
        <f>IF(C$44=0,0,C$44/NMM!C$9*1000)</f>
        <v>3.2374085605510698</v>
      </c>
      <c r="D189" s="224">
        <f>IF(D$44=0,0,D$44/NMM!D$9*1000)</f>
        <v>3.3093934520231998</v>
      </c>
      <c r="E189" s="224">
        <f>IF(E$44=0,0,E$44/NMM!E$9*1000)</f>
        <v>3.2394042160985199</v>
      </c>
      <c r="F189" s="224">
        <f>IF(F$44=0,0,F$44/NMM!F$9*1000)</f>
        <v>3.0615713116191876</v>
      </c>
      <c r="G189" s="224">
        <f>IF(G$44=0,0,G$44/NMM!G$9*1000)</f>
        <v>3.0392068444455447</v>
      </c>
      <c r="H189" s="224">
        <f>IF(H$44=0,0,H$44/NMM!H$9*1000)</f>
        <v>2.9713772547672441</v>
      </c>
      <c r="I189" s="224">
        <f>IF(I$44=0,0,I$44/NMM!I$9*1000)</f>
        <v>2.9041202668443251</v>
      </c>
      <c r="J189" s="224">
        <f>IF(J$44=0,0,J$44/NMM!J$9*1000)</f>
        <v>2.9439597042069114</v>
      </c>
      <c r="K189" s="224">
        <f>IF(K$44=0,0,K$44/NMM!K$9*1000)</f>
        <v>2.9105324030208033</v>
      </c>
      <c r="L189" s="224">
        <f>IF(L$44=0,0,L$44/NMM!L$9*1000)</f>
        <v>2.9075754488336285</v>
      </c>
      <c r="M189" s="224">
        <f>IF(M$44=0,0,M$44/NMM!M$9*1000)</f>
        <v>2.7298150419066487</v>
      </c>
      <c r="N189" s="224">
        <f>IF(N$44=0,0,N$44/NMM!N$9*1000)</f>
        <v>2.0305171877962436</v>
      </c>
      <c r="O189" s="224">
        <f>IF(O$44=0,0,O$44/NMM!O$9*1000)</f>
        <v>2.0022900770867231</v>
      </c>
      <c r="P189" s="224">
        <f>IF(P$44=0,0,P$44/NMM!P$9*1000)</f>
        <v>2.0018057095137434</v>
      </c>
      <c r="Q189" s="224">
        <f>IF(Q$44=0,0,Q$44/NMM!Q$9*1000)</f>
        <v>1.9428865461173466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85.92063892822398</v>
      </c>
      <c r="C191" s="230">
        <f t="shared" si="44"/>
        <v>86.85173448573633</v>
      </c>
      <c r="D191" s="230">
        <f t="shared" si="44"/>
        <v>80.890114959525349</v>
      </c>
      <c r="E191" s="230">
        <f t="shared" si="44"/>
        <v>79.179397445288529</v>
      </c>
      <c r="F191" s="230">
        <f t="shared" si="44"/>
        <v>74.832702410243556</v>
      </c>
      <c r="G191" s="230">
        <f t="shared" si="44"/>
        <v>76.055625639351973</v>
      </c>
      <c r="H191" s="230">
        <f t="shared" si="44"/>
        <v>73.162147896152277</v>
      </c>
      <c r="I191" s="230">
        <f t="shared" si="44"/>
        <v>73.125061757604499</v>
      </c>
      <c r="J191" s="230">
        <f t="shared" si="44"/>
        <v>74.128209371974123</v>
      </c>
      <c r="K191" s="230">
        <f t="shared" si="44"/>
        <v>73.28651783063853</v>
      </c>
      <c r="L191" s="230">
        <f t="shared" si="44"/>
        <v>73.212062423257422</v>
      </c>
      <c r="M191" s="230">
        <f t="shared" si="44"/>
        <v>68.736097401079832</v>
      </c>
      <c r="N191" s="230">
        <f t="shared" si="44"/>
        <v>51.127942755215486</v>
      </c>
      <c r="O191" s="230">
        <f t="shared" si="44"/>
        <v>50.721701793290549</v>
      </c>
      <c r="P191" s="230">
        <f t="shared" si="44"/>
        <v>50.951726660952083</v>
      </c>
      <c r="Q191" s="230">
        <f t="shared" si="44"/>
        <v>49.745402598676279</v>
      </c>
    </row>
    <row r="192" spans="1:17" x14ac:dyDescent="0.25">
      <c r="A192" s="132" t="s">
        <v>83</v>
      </c>
      <c r="B192" s="229">
        <f>IF(B$48=0,0,B$48/NMM!B$10*1000)</f>
        <v>0.42237398622923567</v>
      </c>
      <c r="C192" s="229">
        <f>IF(C$48=0,0,C$48/NMM!C$10*1000)</f>
        <v>0.42695112330703805</v>
      </c>
      <c r="D192" s="229">
        <f>IF(D$48=0,0,D$48/NMM!D$10*1000)</f>
        <v>0.39764462564736303</v>
      </c>
      <c r="E192" s="229">
        <f>IF(E$48=0,0,E$48/NMM!E$10*1000)</f>
        <v>0.38923497477868169</v>
      </c>
      <c r="F192" s="229">
        <f>IF(F$48=0,0,F$48/NMM!F$10*1000)</f>
        <v>0.36786722272543565</v>
      </c>
      <c r="G192" s="229">
        <f>IF(G$48=0,0,G$48/NMM!G$10*1000)</f>
        <v>0.37387894430448909</v>
      </c>
      <c r="H192" s="229">
        <f>IF(H$48=0,0,H$48/NMM!H$10*1000)</f>
        <v>0.35965500761470515</v>
      </c>
      <c r="I192" s="229">
        <f>IF(I$48=0,0,I$48/NMM!I$10*1000)</f>
        <v>0.35947269728312853</v>
      </c>
      <c r="J192" s="229">
        <f>IF(J$48=0,0,J$48/NMM!J$10*1000)</f>
        <v>0.36440403231441953</v>
      </c>
      <c r="K192" s="229">
        <f>IF(K$48=0,0,K$48/NMM!K$10*1000)</f>
        <v>0.36026639302397701</v>
      </c>
      <c r="L192" s="229">
        <f>IF(L$48=0,0,L$48/NMM!L$10*1000)</f>
        <v>0.35990038053147044</v>
      </c>
      <c r="M192" s="229">
        <f>IF(M$48=0,0,M$48/NMM!M$10*1000)</f>
        <v>0.33789715508735929</v>
      </c>
      <c r="N192" s="229">
        <f>IF(N$48=0,0,N$48/NMM!N$10*1000)</f>
        <v>0.2513379003997</v>
      </c>
      <c r="O192" s="229">
        <f>IF(O$48=0,0,O$48/NMM!O$10*1000)</f>
        <v>0.24934087597578733</v>
      </c>
      <c r="P192" s="229">
        <f>IF(P$48=0,0,P$48/NMM!P$10*1000)</f>
        <v>0.25047164643441039</v>
      </c>
      <c r="Q192" s="229">
        <f>IF(Q$48=0,0,Q$48/NMM!Q$10*1000)</f>
        <v>0.24454152406540297</v>
      </c>
    </row>
    <row r="193" spans="1:17" x14ac:dyDescent="0.25">
      <c r="A193" s="76" t="s">
        <v>82</v>
      </c>
      <c r="B193" s="228">
        <f>IF(B$49=0,0,B$49/NMM!B$10*1000)</f>
        <v>0.43405833552850315</v>
      </c>
      <c r="C193" s="228">
        <f>IF(C$49=0,0,C$49/NMM!C$10*1000)</f>
        <v>0.43876209230863411</v>
      </c>
      <c r="D193" s="228">
        <f>IF(D$49=0,0,D$49/NMM!D$10*1000)</f>
        <v>0.40864487389778115</v>
      </c>
      <c r="E193" s="228">
        <f>IF(E$49=0,0,E$49/NMM!E$10*1000)</f>
        <v>0.40000258252225473</v>
      </c>
      <c r="F193" s="228">
        <f>IF(F$49=0,0,F$49/NMM!F$10*1000)</f>
        <v>0.37804372332967179</v>
      </c>
      <c r="G193" s="228">
        <f>IF(G$49=0,0,G$49/NMM!G$10*1000)</f>
        <v>0.38422175026158722</v>
      </c>
      <c r="H193" s="228">
        <f>IF(H$49=0,0,H$49/NMM!H$10*1000)</f>
        <v>0.36960432947923921</v>
      </c>
      <c r="I193" s="228">
        <f>IF(I$49=0,0,I$49/NMM!I$10*1000)</f>
        <v>0.36941697580298588</v>
      </c>
      <c r="J193" s="228">
        <f>IF(J$49=0,0,J$49/NMM!J$10*1000)</f>
        <v>0.37448472889716883</v>
      </c>
      <c r="K193" s="228">
        <f>IF(K$49=0,0,K$49/NMM!K$10*1000)</f>
        <v>0.37023262795823436</v>
      </c>
      <c r="L193" s="228">
        <f>IF(L$49=0,0,L$49/NMM!L$10*1000)</f>
        <v>0.36985649027348166</v>
      </c>
      <c r="M193" s="228">
        <f>IF(M$49=0,0,M$49/NMM!M$10*1000)</f>
        <v>0.34724457826205907</v>
      </c>
      <c r="N193" s="228">
        <f>IF(N$49=0,0,N$49/NMM!N$10*1000)</f>
        <v>0.25829079029387242</v>
      </c>
      <c r="O193" s="228">
        <f>IF(O$49=0,0,O$49/NMM!O$10*1000)</f>
        <v>0.2562385211539287</v>
      </c>
      <c r="P193" s="228">
        <f>IF(P$49=0,0,P$49/NMM!P$10*1000)</f>
        <v>0.2574005726986191</v>
      </c>
      <c r="Q193" s="228">
        <f>IF(Q$49=0,0,Q$49/NMM!Q$10*1000)</f>
        <v>0.25130640229775852</v>
      </c>
    </row>
    <row r="194" spans="1:17" x14ac:dyDescent="0.25">
      <c r="A194" s="76" t="s">
        <v>81</v>
      </c>
      <c r="B194" s="228">
        <f>IF(B$50=0,0,B$50/NMM!B$10*1000)</f>
        <v>0.60160339887796888</v>
      </c>
      <c r="C194" s="228">
        <f>IF(C$50=0,0,C$50/NMM!C$10*1000)</f>
        <v>0.60812279001689618</v>
      </c>
      <c r="D194" s="228">
        <f>IF(D$50=0,0,D$50/NMM!D$10*1000)</f>
        <v>0.56638042619693096</v>
      </c>
      <c r="E194" s="228">
        <f>IF(E$50=0,0,E$50/NMM!E$10*1000)</f>
        <v>0.55440223930350341</v>
      </c>
      <c r="F194" s="228">
        <f>IF(F$50=0,0,F$50/NMM!F$10*1000)</f>
        <v>0.52396733402825824</v>
      </c>
      <c r="G194" s="228">
        <f>IF(G$50=0,0,G$50/NMM!G$10*1000)</f>
        <v>0.53253005865851921</v>
      </c>
      <c r="H194" s="228">
        <f>IF(H$50=0,0,H$50/NMM!H$10*1000)</f>
        <v>0.51227036242487189</v>
      </c>
      <c r="I194" s="228">
        <f>IF(I$50=0,0,I$50/NMM!I$10*1000)</f>
        <v>0.51201069085724948</v>
      </c>
      <c r="J194" s="228">
        <f>IF(J$50=0,0,J$50/NMM!J$10*1000)</f>
        <v>0.51903457966800726</v>
      </c>
      <c r="K194" s="228">
        <f>IF(K$50=0,0,K$50/NMM!K$10*1000)</f>
        <v>0.51314118201185921</v>
      </c>
      <c r="L194" s="228">
        <f>IF(L$50=0,0,L$50/NMM!L$10*1000)</f>
        <v>0.51261985644091301</v>
      </c>
      <c r="M194" s="228">
        <f>IF(M$50=0,0,M$50/NMM!M$10*1000)</f>
        <v>0.48127982214658693</v>
      </c>
      <c r="N194" s="228">
        <f>IF(N$50=0,0,N$50/NMM!N$10*1000)</f>
        <v>0.35799017003203359</v>
      </c>
      <c r="O194" s="228">
        <f>IF(O$50=0,0,O$50/NMM!O$10*1000)</f>
        <v>0.35514573187949999</v>
      </c>
      <c r="P194" s="228">
        <f>IF(P$50=0,0,P$50/NMM!P$10*1000)</f>
        <v>0.35675633142738322</v>
      </c>
      <c r="Q194" s="228">
        <f>IF(Q$50=0,0,Q$50/NMM!Q$10*1000)</f>
        <v>0.34830983166823154</v>
      </c>
    </row>
    <row r="195" spans="1:17" x14ac:dyDescent="0.25">
      <c r="A195" s="76" t="s">
        <v>80</v>
      </c>
      <c r="B195" s="228">
        <f>IF(B$51=0,0,B$51/NMM!B$10*1000)</f>
        <v>0.30916456418780169</v>
      </c>
      <c r="C195" s="228">
        <f>IF(C$51=0,0,C$51/NMM!C$10*1000)</f>
        <v>0.3125148855523342</v>
      </c>
      <c r="D195" s="228">
        <f>IF(D$51=0,0,D$51/NMM!D$10*1000)</f>
        <v>0.29106344471500289</v>
      </c>
      <c r="E195" s="228">
        <f>IF(E$51=0,0,E$51/NMM!E$10*1000)</f>
        <v>0.28490784297210492</v>
      </c>
      <c r="F195" s="228">
        <f>IF(F$51=0,0,F$51/NMM!F$10*1000)</f>
        <v>0.26926731593541037</v>
      </c>
      <c r="G195" s="228">
        <f>IF(G$51=0,0,G$51/NMM!G$10*1000)</f>
        <v>0.27366770834262111</v>
      </c>
      <c r="H195" s="228">
        <f>IF(H$51=0,0,H$51/NMM!H$10*1000)</f>
        <v>0.26325623100001494</v>
      </c>
      <c r="I195" s="228">
        <f>IF(I$51=0,0,I$51/NMM!I$10*1000)</f>
        <v>0.26312278553214413</v>
      </c>
      <c r="J195" s="228">
        <f>IF(J$51=0,0,J$51/NMM!J$10*1000)</f>
        <v>0.26673236873451894</v>
      </c>
      <c r="K195" s="228">
        <f>IF(K$51=0,0,K$51/NMM!K$10*1000)</f>
        <v>0.2637037460217041</v>
      </c>
      <c r="L195" s="228">
        <f>IF(L$51=0,0,L$51/NMM!L$10*1000)</f>
        <v>0.2634358363103525</v>
      </c>
      <c r="M195" s="228">
        <f>IF(M$51=0,0,M$51/NMM!M$10*1000)</f>
        <v>0.2473301626018809</v>
      </c>
      <c r="N195" s="228">
        <f>IF(N$51=0,0,N$51/NMM!N$10*1000)</f>
        <v>0.18397149202928778</v>
      </c>
      <c r="O195" s="228">
        <f>IF(O$51=0,0,O$51/NMM!O$10*1000)</f>
        <v>0.18250973253220487</v>
      </c>
      <c r="P195" s="228">
        <f>IF(P$51=0,0,P$51/NMM!P$10*1000)</f>
        <v>0.18333742118594432</v>
      </c>
      <c r="Q195" s="228">
        <f>IF(Q$51=0,0,Q$51/NMM!Q$10*1000)</f>
        <v>0.17899675685156582</v>
      </c>
    </row>
    <row r="196" spans="1:17" x14ac:dyDescent="0.25">
      <c r="A196" s="129" t="s">
        <v>79</v>
      </c>
      <c r="B196" s="227">
        <f>IF(B$52=0,0,B$52/NMM!B$10*1000)</f>
        <v>0.32084564556115747</v>
      </c>
      <c r="C196" s="227">
        <f>IF(C$52=0,0,C$52/NMM!C$10*1000)</f>
        <v>0.32432255121450992</v>
      </c>
      <c r="D196" s="227">
        <f>IF(D$52=0,0,D$52/NMM!D$10*1000)</f>
        <v>0.30206061637164827</v>
      </c>
      <c r="E196" s="227">
        <f>IF(E$52=0,0,E$52/NMM!E$10*1000)</f>
        <v>0.29567243918773994</v>
      </c>
      <c r="F196" s="227">
        <f>IF(F$52=0,0,F$52/NMM!F$10*1000)</f>
        <v>0.27944097033493603</v>
      </c>
      <c r="G196" s="227">
        <f>IF(G$52=0,0,G$52/NMM!G$10*1000)</f>
        <v>0.28400762158205739</v>
      </c>
      <c r="H196" s="227">
        <f>IF(H$52=0,0,H$52/NMM!H$10*1000)</f>
        <v>0.27320277019810424</v>
      </c>
      <c r="I196" s="227">
        <f>IF(I$52=0,0,I$52/NMM!I$10*1000)</f>
        <v>0.27306428279609968</v>
      </c>
      <c r="J196" s="227">
        <f>IF(J$52=0,0,J$52/NMM!J$10*1000)</f>
        <v>0.27681024590741271</v>
      </c>
      <c r="K196" s="227">
        <f>IF(K$52=0,0,K$52/NMM!K$10*1000)</f>
        <v>0.27366719355920111</v>
      </c>
      <c r="L196" s="227">
        <f>IF(L$52=0,0,L$52/NMM!L$10*1000)</f>
        <v>0.27338916148745807</v>
      </c>
      <c r="M196" s="227">
        <f>IF(M$52=0,0,M$52/NMM!M$10*1000)</f>
        <v>0.25667497145158769</v>
      </c>
      <c r="N196" s="227">
        <f>IF(N$52=0,0,N$52/NMM!N$10*1000)</f>
        <v>0.19092243731118755</v>
      </c>
      <c r="O196" s="227">
        <f>IF(O$52=0,0,O$52/NMM!O$10*1000)</f>
        <v>0.18940544854913843</v>
      </c>
      <c r="P196" s="227">
        <f>IF(P$52=0,0,P$52/NMM!P$10*1000)</f>
        <v>0.190264409540125</v>
      </c>
      <c r="Q196" s="227">
        <f>IF(Q$52=0,0,Q$52/NMM!Q$10*1000)</f>
        <v>0.18575974305550816</v>
      </c>
    </row>
    <row r="197" spans="1:17" x14ac:dyDescent="0.25">
      <c r="A197" s="127" t="s">
        <v>210</v>
      </c>
      <c r="B197" s="226">
        <f>IF(B$57=0,0,B$57/NMM!B$10*1000)</f>
        <v>2.4363325965123246</v>
      </c>
      <c r="C197" s="226">
        <f>IF(C$57=0,0,C$57/NMM!C$10*1000)</f>
        <v>2.5239065712100546</v>
      </c>
      <c r="D197" s="226">
        <f>IF(D$57=0,0,D$57/NMM!D$10*1000)</f>
        <v>2.185490475248582</v>
      </c>
      <c r="E197" s="226">
        <f>IF(E$57=0,0,E$57/NMM!E$10*1000)</f>
        <v>2.4561677586399937</v>
      </c>
      <c r="F197" s="226">
        <f>IF(F$57=0,0,F$57/NMM!F$10*1000)</f>
        <v>2.4346857506189918</v>
      </c>
      <c r="G197" s="226">
        <f>IF(G$57=0,0,G$57/NMM!G$10*1000)</f>
        <v>2.3443850775129578</v>
      </c>
      <c r="H197" s="226">
        <f>IF(H$57=0,0,H$57/NMM!H$10*1000)</f>
        <v>2.1453067931970708</v>
      </c>
      <c r="I197" s="226">
        <f>IF(I$57=0,0,I$57/NMM!I$10*1000)</f>
        <v>2.6593823049858982</v>
      </c>
      <c r="J197" s="226">
        <f>IF(J$57=0,0,J$57/NMM!J$10*1000)</f>
        <v>2.702261338826681</v>
      </c>
      <c r="K197" s="226">
        <f>IF(K$57=0,0,K$57/NMM!K$10*1000)</f>
        <v>1.8869196901182559</v>
      </c>
      <c r="L197" s="226">
        <f>IF(L$57=0,0,L$57/NMM!L$10*1000)</f>
        <v>2.5641400397182097</v>
      </c>
      <c r="M197" s="226">
        <f>IF(M$57=0,0,M$57/NMM!M$10*1000)</f>
        <v>1.9022548853106322</v>
      </c>
      <c r="N197" s="226">
        <f>IF(N$57=0,0,N$57/NMM!N$10*1000)</f>
        <v>2.1030820035350435</v>
      </c>
      <c r="O197" s="226">
        <f>IF(O$57=0,0,O$57/NMM!O$10*1000)</f>
        <v>2.0267396654255632</v>
      </c>
      <c r="P197" s="226">
        <f>IF(P$57=0,0,P$57/NMM!P$10*1000)</f>
        <v>2.0124942122419682</v>
      </c>
      <c r="Q197" s="226">
        <f>IF(Q$57=0,0,Q$57/NMM!Q$10*1000)</f>
        <v>2.0289116039147626</v>
      </c>
    </row>
    <row r="198" spans="1:17" x14ac:dyDescent="0.25">
      <c r="A198" s="127" t="s">
        <v>209</v>
      </c>
      <c r="B198" s="226">
        <f>IF(B$58=0,0,B$58/NMM!B$10*1000)</f>
        <v>16.183572324771912</v>
      </c>
      <c r="C198" s="226">
        <f>IF(C$58=0,0,C$58/NMM!C$10*1000)</f>
        <v>16.238495416830158</v>
      </c>
      <c r="D198" s="226">
        <f>IF(D$58=0,0,D$58/NMM!D$10*1000)</f>
        <v>15.449100751121316</v>
      </c>
      <c r="E198" s="226">
        <f>IF(E$58=0,0,E$58/NMM!E$10*1000)</f>
        <v>14.498374537190193</v>
      </c>
      <c r="F198" s="226">
        <f>IF(F$58=0,0,F$58/NMM!F$10*1000)</f>
        <v>13.479257008948926</v>
      </c>
      <c r="G198" s="226">
        <f>IF(G$58=0,0,G$58/NMM!G$10*1000)</f>
        <v>13.955691873663138</v>
      </c>
      <c r="H198" s="226">
        <f>IF(H$58=0,0,H$58/NMM!H$10*1000)</f>
        <v>12.786298274764343</v>
      </c>
      <c r="I198" s="226">
        <f>IF(I$58=0,0,I$58/NMM!I$10*1000)</f>
        <v>12.619822149865106</v>
      </c>
      <c r="J198" s="226">
        <f>IF(J$58=0,0,J$58/NMM!J$10*1000)</f>
        <v>12.780347790151003</v>
      </c>
      <c r="K198" s="226">
        <f>IF(K$58=0,0,K$58/NMM!K$10*1000)</f>
        <v>12.231484135209335</v>
      </c>
      <c r="L198" s="226">
        <f>IF(L$58=0,0,L$58/NMM!L$10*1000)</f>
        <v>12.828607029207017</v>
      </c>
      <c r="M198" s="226">
        <f>IF(M$58=0,0,M$58/NMM!M$10*1000)</f>
        <v>11.849597563982433</v>
      </c>
      <c r="N198" s="226">
        <f>IF(N$58=0,0,N$58/NMM!N$10*1000)</f>
        <v>8.3437590480356736</v>
      </c>
      <c r="O198" s="226">
        <f>IF(O$58=0,0,O$58/NMM!O$10*1000)</f>
        <v>8.3948838970364523</v>
      </c>
      <c r="P198" s="226">
        <f>IF(P$58=0,0,P$58/NMM!P$10*1000)</f>
        <v>8.479104088027567</v>
      </c>
      <c r="Q198" s="226">
        <f>IF(Q$58=0,0,Q$58/NMM!Q$10*1000)</f>
        <v>8.1902501335648097</v>
      </c>
    </row>
    <row r="199" spans="1:17" x14ac:dyDescent="0.25">
      <c r="A199" s="127" t="s">
        <v>208</v>
      </c>
      <c r="B199" s="226">
        <f>IF(B$77=0,0,B$77/NMM!B$10*1000)</f>
        <v>55.270596307134326</v>
      </c>
      <c r="C199" s="226">
        <f>IF(C$77=0,0,C$77/NMM!C$10*1000)</f>
        <v>55.926451132755098</v>
      </c>
      <c r="D199" s="226">
        <f>IF(D$77=0,0,D$77/NMM!D$10*1000)</f>
        <v>51.933936374933481</v>
      </c>
      <c r="E199" s="226">
        <f>IF(E$77=0,0,E$77/NMM!E$10*1000)</f>
        <v>51.130391579119276</v>
      </c>
      <c r="F199" s="226">
        <f>IF(F$77=0,0,F$77/NMM!F$10*1000)</f>
        <v>48.428942355258343</v>
      </c>
      <c r="G199" s="226">
        <f>IF(G$77=0,0,G$77/NMM!G$10*1000)</f>
        <v>49.099360197587536</v>
      </c>
      <c r="H199" s="226">
        <f>IF(H$77=0,0,H$77/NMM!H$10*1000)</f>
        <v>48.421484703415544</v>
      </c>
      <c r="I199" s="226">
        <f>IF(I$77=0,0,I$77/NMM!I$10*1000)</f>
        <v>47.584522896953388</v>
      </c>
      <c r="J199" s="226">
        <f>IF(J$77=0,0,J$77/NMM!J$10*1000)</f>
        <v>48.243249778093734</v>
      </c>
      <c r="K199" s="226">
        <f>IF(K$77=0,0,K$77/NMM!K$10*1000)</f>
        <v>49.91164582497121</v>
      </c>
      <c r="L199" s="226">
        <f>IF(L$77=0,0,L$77/NMM!L$10*1000)</f>
        <v>47.549595947244271</v>
      </c>
      <c r="M199" s="226">
        <f>IF(M$77=0,0,M$77/NMM!M$10*1000)</f>
        <v>45.970639815050774</v>
      </c>
      <c r="N199" s="226">
        <f>IF(N$77=0,0,N$77/NMM!N$10*1000)</f>
        <v>33.497063183601135</v>
      </c>
      <c r="O199" s="226">
        <f>IF(O$77=0,0,O$77/NMM!O$10*1000)</f>
        <v>33.175437959615628</v>
      </c>
      <c r="P199" s="226">
        <f>IF(P$77=0,0,P$77/NMM!P$10*1000)</f>
        <v>33.304088175994671</v>
      </c>
      <c r="Q199" s="226">
        <f>IF(Q$77=0,0,Q$77/NMM!Q$10*1000)</f>
        <v>32.575181686816414</v>
      </c>
    </row>
    <row r="200" spans="1:17" x14ac:dyDescent="0.25">
      <c r="A200" s="72" t="s">
        <v>207</v>
      </c>
      <c r="B200" s="258">
        <f>IF(B$87=0,0,B$87/NMM!B$10*1000)</f>
        <v>9.9420917694207525</v>
      </c>
      <c r="C200" s="258">
        <f>IF(C$87=0,0,C$87/NMM!C$10*1000)</f>
        <v>10.052207922541619</v>
      </c>
      <c r="D200" s="258">
        <f>IF(D$87=0,0,D$87/NMM!D$10*1000)</f>
        <v>9.3557933713932435</v>
      </c>
      <c r="E200" s="258">
        <f>IF(E$87=0,0,E$87/NMM!E$10*1000)</f>
        <v>9.1702434915747801</v>
      </c>
      <c r="F200" s="258">
        <f>IF(F$87=0,0,F$87/NMM!F$10*1000)</f>
        <v>8.6712307290635824</v>
      </c>
      <c r="G200" s="258">
        <f>IF(G$87=0,0,G$87/NMM!G$10*1000)</f>
        <v>8.8078824074390702</v>
      </c>
      <c r="H200" s="258">
        <f>IF(H$87=0,0,H$87/NMM!H$10*1000)</f>
        <v>8.0310694240583889</v>
      </c>
      <c r="I200" s="258">
        <f>IF(I$87=0,0,I$87/NMM!I$10*1000)</f>
        <v>8.4842469735284958</v>
      </c>
      <c r="J200" s="258">
        <f>IF(J$87=0,0,J$87/NMM!J$10*1000)</f>
        <v>8.6008845093811779</v>
      </c>
      <c r="K200" s="258">
        <f>IF(K$87=0,0,K$87/NMM!K$10*1000)</f>
        <v>7.475457037764758</v>
      </c>
      <c r="L200" s="258">
        <f>IF(L$87=0,0,L$87/NMM!L$10*1000)</f>
        <v>8.4905176820442509</v>
      </c>
      <c r="M200" s="258">
        <f>IF(M$87=0,0,M$87/NMM!M$10*1000)</f>
        <v>7.3431784471865207</v>
      </c>
      <c r="N200" s="258">
        <f>IF(N$87=0,0,N$87/NMM!N$10*1000)</f>
        <v>5.9415257299775579</v>
      </c>
      <c r="O200" s="258">
        <f>IF(O$87=0,0,O$87/NMM!O$10*1000)</f>
        <v>5.8919999611223455</v>
      </c>
      <c r="P200" s="258">
        <f>IF(P$87=0,0,P$87/NMM!P$10*1000)</f>
        <v>5.9178098034013908</v>
      </c>
      <c r="Q200" s="258">
        <f>IF(Q$87=0,0,Q$87/NMM!Q$10*1000)</f>
        <v>5.742144916441827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381.38781822762212</v>
      </c>
      <c r="C202" s="230">
        <f t="shared" si="45"/>
        <v>375.62419036955356</v>
      </c>
      <c r="D202" s="230">
        <f t="shared" si="45"/>
        <v>376.00430470281407</v>
      </c>
      <c r="E202" s="230">
        <f t="shared" si="45"/>
        <v>360.61878728414234</v>
      </c>
      <c r="F202" s="230">
        <f t="shared" si="45"/>
        <v>332.2118215518633</v>
      </c>
      <c r="G202" s="230">
        <f t="shared" si="45"/>
        <v>334.1372753378671</v>
      </c>
      <c r="H202" s="230">
        <f t="shared" si="45"/>
        <v>323.46428085873492</v>
      </c>
      <c r="I202" s="230">
        <f t="shared" si="45"/>
        <v>309.75996367519474</v>
      </c>
      <c r="J202" s="230">
        <f t="shared" si="45"/>
        <v>311.48355202054637</v>
      </c>
      <c r="K202" s="230">
        <f t="shared" si="45"/>
        <v>288.00170109133944</v>
      </c>
      <c r="L202" s="230">
        <f t="shared" si="45"/>
        <v>287.51825285612784</v>
      </c>
      <c r="M202" s="230">
        <f t="shared" si="45"/>
        <v>267.6301160372854</v>
      </c>
      <c r="N202" s="230">
        <f t="shared" si="45"/>
        <v>192.73143909438593</v>
      </c>
      <c r="O202" s="230">
        <f t="shared" si="45"/>
        <v>190.44040841168754</v>
      </c>
      <c r="P202" s="230">
        <f t="shared" si="45"/>
        <v>192.14491300482487</v>
      </c>
      <c r="Q202" s="230">
        <f t="shared" si="45"/>
        <v>188.29149433867894</v>
      </c>
    </row>
    <row r="203" spans="1:17" x14ac:dyDescent="0.25">
      <c r="A203" s="132" t="s">
        <v>83</v>
      </c>
      <c r="B203" s="229">
        <f>IF(B$98=0,0,B$98/NMM!B$11*1000)</f>
        <v>2.8466810568475744</v>
      </c>
      <c r="C203" s="229">
        <f>IF(C$98=0,0,C$98/NMM!C$11*1000)</f>
        <v>2.8036613025236692</v>
      </c>
      <c r="D203" s="229">
        <f>IF(D$98=0,0,D$98/NMM!D$11*1000)</f>
        <v>2.8064984782807705</v>
      </c>
      <c r="E203" s="229">
        <f>IF(E$98=0,0,E$98/NMM!E$11*1000)</f>
        <v>2.6916608801921185</v>
      </c>
      <c r="F203" s="229">
        <f>IF(F$98=0,0,F$98/NMM!F$11*1000)</f>
        <v>2.4796311105775732</v>
      </c>
      <c r="G203" s="229">
        <f>IF(G$98=0,0,G$98/NMM!G$11*1000)</f>
        <v>2.4940027096599042</v>
      </c>
      <c r="H203" s="229">
        <f>IF(H$98=0,0,H$98/NMM!H$11*1000)</f>
        <v>2.4143394122195776</v>
      </c>
      <c r="I203" s="229">
        <f>IF(I$98=0,0,I$98/NMM!I$11*1000)</f>
        <v>2.3120503031842929</v>
      </c>
      <c r="J203" s="229">
        <f>IF(J$98=0,0,J$98/NMM!J$11*1000)</f>
        <v>2.3249151773570373</v>
      </c>
      <c r="K203" s="229">
        <f>IF(K$98=0,0,K$98/NMM!K$11*1000)</f>
        <v>2.1496464953877639</v>
      </c>
      <c r="L203" s="229">
        <f>IF(L$98=0,0,L$98/NMM!L$11*1000)</f>
        <v>2.1460380347412267</v>
      </c>
      <c r="M203" s="229">
        <f>IF(M$98=0,0,M$98/NMM!M$11*1000)</f>
        <v>1.9975928573328543</v>
      </c>
      <c r="N203" s="229">
        <f>IF(N$98=0,0,N$98/NMM!N$11*1000)</f>
        <v>1.4385486649222632</v>
      </c>
      <c r="O203" s="229">
        <f>IF(O$98=0,0,O$98/NMM!O$11*1000)</f>
        <v>1.4214483976001389</v>
      </c>
      <c r="P203" s="229">
        <f>IF(P$98=0,0,P$98/NMM!P$11*1000)</f>
        <v>1.4341708305271859</v>
      </c>
      <c r="Q203" s="229">
        <f>IF(Q$98=0,0,Q$98/NMM!Q$11*1000)</f>
        <v>1.4054088895401942</v>
      </c>
    </row>
    <row r="204" spans="1:17" x14ac:dyDescent="0.25">
      <c r="A204" s="76" t="s">
        <v>82</v>
      </c>
      <c r="B204" s="228">
        <f>IF(B$99=0,0,B$99/NMM!B$11*1000)</f>
        <v>2.9254302622822168</v>
      </c>
      <c r="C204" s="228">
        <f>IF(C$99=0,0,C$99/NMM!C$11*1000)</f>
        <v>2.8812204303193529</v>
      </c>
      <c r="D204" s="228">
        <f>IF(D$99=0,0,D$99/NMM!D$11*1000)</f>
        <v>2.8841360923318828</v>
      </c>
      <c r="E204" s="228">
        <f>IF(E$99=0,0,E$99/NMM!E$11*1000)</f>
        <v>2.7661216825727588</v>
      </c>
      <c r="F204" s="228">
        <f>IF(F$99=0,0,F$99/NMM!F$11*1000)</f>
        <v>2.5482264241478423</v>
      </c>
      <c r="G204" s="228">
        <f>IF(G$99=0,0,G$99/NMM!G$11*1000)</f>
        <v>2.5629955921836167</v>
      </c>
      <c r="H204" s="228">
        <f>IF(H$99=0,0,H$99/NMM!H$11*1000)</f>
        <v>2.4811285278827073</v>
      </c>
      <c r="I204" s="228">
        <f>IF(I$99=0,0,I$99/NMM!I$11*1000)</f>
        <v>2.3760097424979181</v>
      </c>
      <c r="J204" s="228">
        <f>IF(J$99=0,0,J$99/NMM!J$11*1000)</f>
        <v>2.38923050431627</v>
      </c>
      <c r="K204" s="228">
        <f>IF(K$99=0,0,K$99/NMM!K$11*1000)</f>
        <v>2.2091132744531414</v>
      </c>
      <c r="L204" s="228">
        <f>IF(L$99=0,0,L$99/NMM!L$11*1000)</f>
        <v>2.2054049910997104</v>
      </c>
      <c r="M204" s="228">
        <f>IF(M$99=0,0,M$99/NMM!M$11*1000)</f>
        <v>2.0528532982306773</v>
      </c>
      <c r="N204" s="228">
        <f>IF(N$99=0,0,N$99/NMM!N$11*1000)</f>
        <v>1.4783439781587751</v>
      </c>
      <c r="O204" s="228">
        <f>IF(O$99=0,0,O$99/NMM!O$11*1000)</f>
        <v>1.4607706573271619</v>
      </c>
      <c r="P204" s="228">
        <f>IF(P$99=0,0,P$99/NMM!P$11*1000)</f>
        <v>1.4738450374742147</v>
      </c>
      <c r="Q204" s="228">
        <f>IF(Q$99=0,0,Q$99/NMM!Q$11*1000)</f>
        <v>1.4442874400879802</v>
      </c>
    </row>
    <row r="205" spans="1:17" x14ac:dyDescent="0.25">
      <c r="A205" s="76" t="s">
        <v>81</v>
      </c>
      <c r="B205" s="228">
        <f>IF(B$100=0,0,B$100/NMM!B$11*1000)</f>
        <v>5.7256823892965771</v>
      </c>
      <c r="C205" s="228">
        <f>IF(C$100=0,0,C$100/NMM!C$11*1000)</f>
        <v>5.6391544485805829</v>
      </c>
      <c r="D205" s="228">
        <f>IF(D$100=0,0,D$100/NMM!D$11*1000)</f>
        <v>5.644861012450356</v>
      </c>
      <c r="E205" s="228">
        <f>IF(E$100=0,0,E$100/NMM!E$11*1000)</f>
        <v>5.4138819881498756</v>
      </c>
      <c r="F205" s="228">
        <f>IF(F$100=0,0,F$100/NMM!F$11*1000)</f>
        <v>4.9874151330140153</v>
      </c>
      <c r="G205" s="228">
        <f>IF(G$100=0,0,G$100/NMM!G$11*1000)</f>
        <v>5.0163215015633797</v>
      </c>
      <c r="H205" s="228">
        <f>IF(H$100=0,0,H$100/NMM!H$11*1000)</f>
        <v>4.8560904359404233</v>
      </c>
      <c r="I205" s="228">
        <f>IF(I$100=0,0,I$100/NMM!I$11*1000)</f>
        <v>4.6503508611428357</v>
      </c>
      <c r="J205" s="228">
        <f>IF(J$100=0,0,J$100/NMM!J$11*1000)</f>
        <v>4.6762266730165303</v>
      </c>
      <c r="K205" s="228">
        <f>IF(K$100=0,0,K$100/NMM!K$11*1000)</f>
        <v>4.3236993664070553</v>
      </c>
      <c r="L205" s="228">
        <f>IF(L$100=0,0,L$100/NMM!L$11*1000)</f>
        <v>4.3164414758447638</v>
      </c>
      <c r="M205" s="228">
        <f>IF(M$100=0,0,M$100/NMM!M$11*1000)</f>
        <v>4.0178657235599742</v>
      </c>
      <c r="N205" s="228">
        <f>IF(N$100=0,0,N$100/NMM!N$11*1000)</f>
        <v>2.893430135799206</v>
      </c>
      <c r="O205" s="228">
        <f>IF(O$100=0,0,O$100/NMM!O$11*1000)</f>
        <v>2.8590354503731619</v>
      </c>
      <c r="P205" s="228">
        <f>IF(P$100=0,0,P$100/NMM!P$11*1000)</f>
        <v>2.8846247625246497</v>
      </c>
      <c r="Q205" s="228">
        <f>IF(Q$100=0,0,Q$100/NMM!Q$11*1000)</f>
        <v>2.8267743269814503</v>
      </c>
    </row>
    <row r="206" spans="1:17" x14ac:dyDescent="0.25">
      <c r="A206" s="76" t="s">
        <v>80</v>
      </c>
      <c r="B206" s="228">
        <f>IF(B$101=0,0,B$101/NMM!B$11*1000)</f>
        <v>2.2714343540851076</v>
      </c>
      <c r="C206" s="228">
        <f>IF(C$101=0,0,C$101/NMM!C$11*1000)</f>
        <v>2.2371078714464692</v>
      </c>
      <c r="D206" s="228">
        <f>IF(D$101=0,0,D$101/NMM!D$11*1000)</f>
        <v>2.2393717212963686</v>
      </c>
      <c r="E206" s="228">
        <f>IF(E$101=0,0,E$101/NMM!E$11*1000)</f>
        <v>2.1477400772062354</v>
      </c>
      <c r="F206" s="228">
        <f>IF(F$101=0,0,F$101/NMM!F$11*1000)</f>
        <v>1.9785564935263098</v>
      </c>
      <c r="G206" s="228">
        <f>IF(G$101=0,0,G$101/NMM!G$11*1000)</f>
        <v>1.9900239334069461</v>
      </c>
      <c r="H206" s="228">
        <f>IF(H$101=0,0,H$101/NMM!H$11*1000)</f>
        <v>1.9264586983306842</v>
      </c>
      <c r="I206" s="228">
        <f>IF(I$101=0,0,I$101/NMM!I$11*1000)</f>
        <v>1.8448397913749468</v>
      </c>
      <c r="J206" s="228">
        <f>IF(J$101=0,0,J$101/NMM!J$11*1000)</f>
        <v>1.8551049797024768</v>
      </c>
      <c r="K206" s="228">
        <f>IF(K$101=0,0,K$101/NMM!K$11*1000)</f>
        <v>1.7152539400285436</v>
      </c>
      <c r="L206" s="228">
        <f>IF(L$101=0,0,L$101/NMM!L$11*1000)</f>
        <v>1.7123746636662716</v>
      </c>
      <c r="M206" s="228">
        <f>IF(M$101=0,0,M$101/NMM!M$11*1000)</f>
        <v>1.5939267346815491</v>
      </c>
      <c r="N206" s="228">
        <f>IF(N$101=0,0,N$101/NMM!N$11*1000)</f>
        <v>1.1478521099747694</v>
      </c>
      <c r="O206" s="228">
        <f>IF(O$101=0,0,O$101/NMM!O$11*1000)</f>
        <v>1.1342074009666847</v>
      </c>
      <c r="P206" s="228">
        <f>IF(P$101=0,0,P$101/NMM!P$11*1000)</f>
        <v>1.1443589320447887</v>
      </c>
      <c r="Q206" s="228">
        <f>IF(Q$101=0,0,Q$101/NMM!Q$11*1000)</f>
        <v>1.1214090969408976</v>
      </c>
    </row>
    <row r="207" spans="1:17" x14ac:dyDescent="0.25">
      <c r="A207" s="129" t="s">
        <v>79</v>
      </c>
      <c r="B207" s="227">
        <f>IF(B$102=0,0,B$102/NMM!B$11*1000)</f>
        <v>2.5696587924813916</v>
      </c>
      <c r="C207" s="227">
        <f>IF(C$102=0,0,C$102/NMM!C$11*1000)</f>
        <v>2.5308254677283784</v>
      </c>
      <c r="D207" s="227">
        <f>IF(D$102=0,0,D$102/NMM!D$11*1000)</f>
        <v>2.5333865462210015</v>
      </c>
      <c r="E207" s="227">
        <f>IF(E$102=0,0,E$102/NMM!E$11*1000)</f>
        <v>2.429724268030014</v>
      </c>
      <c r="F207" s="227">
        <f>IF(F$102=0,0,F$102/NMM!F$11*1000)</f>
        <v>2.2383279890379502</v>
      </c>
      <c r="G207" s="227">
        <f>IF(G$102=0,0,G$102/NMM!G$11*1000)</f>
        <v>2.2513010285904831</v>
      </c>
      <c r="H207" s="227">
        <f>IF(H$102=0,0,H$102/NMM!H$11*1000)</f>
        <v>2.1793900949039782</v>
      </c>
      <c r="I207" s="227">
        <f>IF(I$102=0,0,I$102/NMM!I$11*1000)</f>
        <v>2.0870551605862269</v>
      </c>
      <c r="J207" s="227">
        <f>IF(J$102=0,0,J$102/NMM!J$11*1000)</f>
        <v>2.0986681008391006</v>
      </c>
      <c r="K207" s="227">
        <f>IF(K$102=0,0,K$102/NMM!K$11*1000)</f>
        <v>1.9404555365668954</v>
      </c>
      <c r="L207" s="227">
        <f>IF(L$102=0,0,L$102/NMM!L$11*1000)</f>
        <v>1.9371982300957702</v>
      </c>
      <c r="M207" s="227">
        <f>IF(M$102=0,0,M$102/NMM!M$11*1000)</f>
        <v>1.8031988646202055</v>
      </c>
      <c r="N207" s="227">
        <f>IF(N$102=0,0,N$102/NMM!N$11*1000)</f>
        <v>1.2985575663061695</v>
      </c>
      <c r="O207" s="227">
        <f>IF(O$102=0,0,O$102/NMM!O$11*1000)</f>
        <v>1.2831213964646695</v>
      </c>
      <c r="P207" s="227">
        <f>IF(P$102=0,0,P$102/NMM!P$11*1000)</f>
        <v>1.2946057570164433</v>
      </c>
      <c r="Q207" s="227">
        <f>IF(Q$102=0,0,Q$102/NMM!Q$11*1000)</f>
        <v>1.2686427590303251</v>
      </c>
    </row>
    <row r="208" spans="1:17" x14ac:dyDescent="0.25">
      <c r="A208" s="127" t="s">
        <v>206</v>
      </c>
      <c r="B208" s="226">
        <f>IF(B$107=0,0,B$107/NMM!B$11*1000)</f>
        <v>325.88477422290902</v>
      </c>
      <c r="C208" s="226">
        <f>IF(C$107=0,0,C$107/NMM!C$11*1000)</f>
        <v>319.38108479642057</v>
      </c>
      <c r="D208" s="226">
        <f>IF(D$107=0,0,D$107/NMM!D$11*1000)</f>
        <v>324.28614055463549</v>
      </c>
      <c r="E208" s="226">
        <f>IF(E$107=0,0,E$107/NMM!E$11*1000)</f>
        <v>302.40367557372656</v>
      </c>
      <c r="F208" s="226">
        <f>IF(F$107=0,0,F$107/NMM!F$11*1000)</f>
        <v>275.57939326538508</v>
      </c>
      <c r="G208" s="226">
        <f>IF(G$107=0,0,G$107/NMM!G$11*1000)</f>
        <v>280.58729332862276</v>
      </c>
      <c r="H208" s="226">
        <f>IF(H$107=0,0,H$107/NMM!H$11*1000)</f>
        <v>263.0698442978632</v>
      </c>
      <c r="I208" s="226">
        <f>IF(I$107=0,0,I$107/NMM!I$11*1000)</f>
        <v>249.87024092230666</v>
      </c>
      <c r="J208" s="226">
        <f>IF(J$107=0,0,J$107/NMM!J$11*1000)</f>
        <v>251.10017552893893</v>
      </c>
      <c r="K208" s="226">
        <f>IF(K$107=0,0,K$107/NMM!K$11*1000)</f>
        <v>227.36177552282746</v>
      </c>
      <c r="L208" s="226">
        <f>IF(L$107=0,0,L$107/NMM!L$11*1000)</f>
        <v>234.23508487050026</v>
      </c>
      <c r="M208" s="226">
        <f>IF(M$107=0,0,M$107/NMM!M$11*1000)</f>
        <v>215.73503190531505</v>
      </c>
      <c r="N208" s="226">
        <f>IF(N$107=0,0,N$107/NMM!N$11*1000)</f>
        <v>149.98645346853732</v>
      </c>
      <c r="O208" s="226">
        <f>IF(O$107=0,0,O$107/NMM!O$11*1000)</f>
        <v>149.53968588285736</v>
      </c>
      <c r="P208" s="226">
        <f>IF(P$107=0,0,P$107/NMM!P$11*1000)</f>
        <v>151.40555973939217</v>
      </c>
      <c r="Q208" s="226">
        <f>IF(Q$107=0,0,Q$107/NMM!Q$11*1000)</f>
        <v>146.06918795062558</v>
      </c>
    </row>
    <row r="209" spans="1:17" x14ac:dyDescent="0.25">
      <c r="A209" s="127" t="s">
        <v>205</v>
      </c>
      <c r="B209" s="226">
        <f>IF(B$115=0,0,B$115/NMM!B$11*1000)</f>
        <v>6.7692250390832687</v>
      </c>
      <c r="C209" s="226">
        <f>IF(C$115=0,0,C$115/NMM!C$11*1000)</f>
        <v>7.4802850786860731</v>
      </c>
      <c r="D209" s="226">
        <f>IF(D$115=0,0,D$115/NMM!D$11*1000)</f>
        <v>5.1274527138415404</v>
      </c>
      <c r="E209" s="226">
        <f>IF(E$115=0,0,E$115/NMM!E$11*1000)</f>
        <v>9.3548324563428924</v>
      </c>
      <c r="F209" s="226">
        <f>IF(F$115=0,0,F$115/NMM!F$11*1000)</f>
        <v>10.165003954035489</v>
      </c>
      <c r="G209" s="226">
        <f>IF(G$115=0,0,G$115/NMM!G$11*1000)</f>
        <v>8.466863553509171</v>
      </c>
      <c r="H209" s="226">
        <f>IF(H$115=0,0,H$115/NMM!H$11*1000)</f>
        <v>12.60360469736332</v>
      </c>
      <c r="I209" s="226">
        <f>IF(I$115=0,0,I$115/NMM!I$11*1000)</f>
        <v>13.127787077584891</v>
      </c>
      <c r="J209" s="226">
        <f>IF(J$115=0,0,J$115/NMM!J$11*1000)</f>
        <v>13.283471466784466</v>
      </c>
      <c r="K209" s="226">
        <f>IF(K$115=0,0,K$115/NMM!K$11*1000)</f>
        <v>14.75932082365229</v>
      </c>
      <c r="L209" s="226">
        <f>IF(L$115=0,0,L$115/NMM!L$11*1000)</f>
        <v>10.997057212875484</v>
      </c>
      <c r="M209" s="226">
        <f>IF(M$115=0,0,M$115/NMM!M$11*1000)</f>
        <v>11.420012432582123</v>
      </c>
      <c r="N209" s="226">
        <f>IF(N$115=0,0,N$115/NMM!N$11*1000)</f>
        <v>10.992094683869185</v>
      </c>
      <c r="O209" s="226">
        <f>IF(O$115=0,0,O$115/NMM!O$11*1000)</f>
        <v>10.173096975001007</v>
      </c>
      <c r="P209" s="226">
        <f>IF(P$115=0,0,P$115/NMM!P$11*1000)</f>
        <v>9.9924299154852871</v>
      </c>
      <c r="Q209" s="226">
        <f>IF(Q$115=0,0,Q$115/NMM!Q$11*1000)</f>
        <v>10.976893519213558</v>
      </c>
    </row>
    <row r="210" spans="1:17" x14ac:dyDescent="0.25">
      <c r="A210" s="127" t="s">
        <v>204</v>
      </c>
      <c r="B210" s="226">
        <f>IF(B$116=0,0,B$116/NMM!B$11*1000)</f>
        <v>26.354700537301106</v>
      </c>
      <c r="C210" s="226">
        <f>IF(C$116=0,0,C$116/NMM!C$11*1000)</f>
        <v>25.996135057482444</v>
      </c>
      <c r="D210" s="226">
        <f>IF(D$116=0,0,D$116/NMM!D$11*1000)</f>
        <v>25.907192085251936</v>
      </c>
      <c r="E210" s="226">
        <f>IF(E$116=0,0,E$116/NMM!E$11*1000)</f>
        <v>25.063761396877428</v>
      </c>
      <c r="F210" s="226">
        <f>IF(F$116=0,0,F$116/NMM!F$11*1000)</f>
        <v>23.164955961615032</v>
      </c>
      <c r="G210" s="226">
        <f>IF(G$116=0,0,G$116/NMM!G$11*1000)</f>
        <v>23.213426211814944</v>
      </c>
      <c r="H210" s="226">
        <f>IF(H$116=0,0,H$116/NMM!H$11*1000)</f>
        <v>22.687131271968383</v>
      </c>
      <c r="I210" s="226">
        <f>IF(I$116=0,0,I$116/NMM!I$11*1000)</f>
        <v>21.777604424210413</v>
      </c>
      <c r="J210" s="226">
        <f>IF(J$116=0,0,J$116/NMM!J$11*1000)</f>
        <v>21.902815819229978</v>
      </c>
      <c r="K210" s="226">
        <f>IF(K$116=0,0,K$116/NMM!K$11*1000)</f>
        <v>20.372580627834218</v>
      </c>
      <c r="L210" s="226">
        <f>IF(L$116=0,0,L$116/NMM!L$11*1000)</f>
        <v>20.155894633507767</v>
      </c>
      <c r="M210" s="226">
        <f>IF(M$116=0,0,M$116/NMM!M$11*1000)</f>
        <v>18.819469281120462</v>
      </c>
      <c r="N210" s="226">
        <f>IF(N$116=0,0,N$116/NMM!N$11*1000)</f>
        <v>13.687827845827298</v>
      </c>
      <c r="O210" s="226">
        <f>IF(O$116=0,0,O$116/NMM!O$11*1000)</f>
        <v>13.49150956571185</v>
      </c>
      <c r="P210" s="226">
        <f>IF(P$116=0,0,P$116/NMM!P$11*1000)</f>
        <v>13.598995951927119</v>
      </c>
      <c r="Q210" s="226">
        <f>IF(Q$116=0,0,Q$116/NMM!Q$11*1000)</f>
        <v>13.384123831422233</v>
      </c>
    </row>
    <row r="211" spans="1:17" x14ac:dyDescent="0.25">
      <c r="A211" s="72" t="s">
        <v>203</v>
      </c>
      <c r="B211" s="224">
        <f>IF(B$124=0,0,B$124/NMM!B$11*1000)</f>
        <v>6.0402315733358387</v>
      </c>
      <c r="C211" s="224">
        <f>IF(C$124=0,0,C$124/NMM!C$11*1000)</f>
        <v>6.6747159163660337</v>
      </c>
      <c r="D211" s="224">
        <f>IF(D$124=0,0,D$124/NMM!D$11*1000)</f>
        <v>4.5752654985047592</v>
      </c>
      <c r="E211" s="224">
        <f>IF(E$124=0,0,E$124/NMM!E$11*1000)</f>
        <v>8.3473889610444267</v>
      </c>
      <c r="F211" s="224">
        <f>IF(F$124=0,0,F$124/NMM!F$11*1000)</f>
        <v>9.0703112205239762</v>
      </c>
      <c r="G211" s="224">
        <f>IF(G$124=0,0,G$124/NMM!G$11*1000)</f>
        <v>7.5550474785158741</v>
      </c>
      <c r="H211" s="224">
        <f>IF(H$124=0,0,H$124/NMM!H$11*1000)</f>
        <v>11.246293422262653</v>
      </c>
      <c r="I211" s="224">
        <f>IF(I$124=0,0,I$124/NMM!I$11*1000)</f>
        <v>11.714025392306517</v>
      </c>
      <c r="J211" s="224">
        <f>IF(J$124=0,0,J$124/NMM!J$11*1000)</f>
        <v>11.852943770361522</v>
      </c>
      <c r="K211" s="224">
        <f>IF(K$124=0,0,K$124/NMM!K$11*1000)</f>
        <v>13.16985550418204</v>
      </c>
      <c r="L211" s="224">
        <f>IF(L$124=0,0,L$124/NMM!L$11*1000)</f>
        <v>9.812758743796584</v>
      </c>
      <c r="M211" s="224">
        <f>IF(M$124=0,0,M$124/NMM!M$11*1000)</f>
        <v>10.190164939842511</v>
      </c>
      <c r="N211" s="224">
        <f>IF(N$124=0,0,N$124/NMM!N$11*1000)</f>
        <v>9.8083306409909632</v>
      </c>
      <c r="O211" s="224">
        <f>IF(O$124=0,0,O$124/NMM!O$11*1000)</f>
        <v>9.0775326853855134</v>
      </c>
      <c r="P211" s="224">
        <f>IF(P$124=0,0,P$124/NMM!P$11*1000)</f>
        <v>8.9163220784330246</v>
      </c>
      <c r="Q211" s="224">
        <f>IF(Q$124=0,0,Q$124/NMM!Q$11*1000)</f>
        <v>9.7947665248367137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683.4217992704306</v>
      </c>
      <c r="C5" s="96">
        <v>657.96739491430174</v>
      </c>
      <c r="D5" s="96">
        <v>638.7606258334124</v>
      </c>
      <c r="E5" s="96">
        <v>545.56101066974759</v>
      </c>
      <c r="F5" s="96">
        <v>525.3914132539586</v>
      </c>
      <c r="G5" s="96">
        <v>490.50738697333264</v>
      </c>
      <c r="H5" s="96">
        <v>474.4281268042788</v>
      </c>
      <c r="I5" s="96">
        <v>527.8238421400572</v>
      </c>
      <c r="J5" s="96">
        <v>486.13877509581459</v>
      </c>
      <c r="K5" s="96">
        <v>391.46137285481262</v>
      </c>
      <c r="L5" s="96">
        <v>380.71131760536241</v>
      </c>
      <c r="M5" s="96">
        <v>334.3026076561822</v>
      </c>
      <c r="N5" s="96">
        <v>228.28194173042993</v>
      </c>
      <c r="O5" s="96">
        <v>207.01240962862599</v>
      </c>
      <c r="P5" s="96">
        <v>211.56797811921069</v>
      </c>
      <c r="Q5" s="96">
        <v>200.56401451543184</v>
      </c>
    </row>
    <row r="6" spans="1:17" x14ac:dyDescent="0.25">
      <c r="A6" s="132" t="s">
        <v>83</v>
      </c>
      <c r="B6" s="160">
        <v>2.1820852866161435</v>
      </c>
      <c r="C6" s="160">
        <v>2.1277304262245758</v>
      </c>
      <c r="D6" s="160">
        <v>2.0887844412694605</v>
      </c>
      <c r="E6" s="160">
        <v>1.7948733638301153</v>
      </c>
      <c r="F6" s="160">
        <v>1.7509909737637313</v>
      </c>
      <c r="G6" s="160">
        <v>1.6585924429495755</v>
      </c>
      <c r="H6" s="160">
        <v>1.6027424800012533</v>
      </c>
      <c r="I6" s="160">
        <v>1.7240002788312141</v>
      </c>
      <c r="J6" s="160">
        <v>1.6004097293512813</v>
      </c>
      <c r="K6" s="160">
        <v>1.2918865550943159</v>
      </c>
      <c r="L6" s="160">
        <v>1.2583097118975954</v>
      </c>
      <c r="M6" s="160">
        <v>1.0986838142661723</v>
      </c>
      <c r="N6" s="160">
        <v>0.76002717808838216</v>
      </c>
      <c r="O6" s="160">
        <v>0.69699938720953492</v>
      </c>
      <c r="P6" s="160">
        <v>0.71476992925887661</v>
      </c>
      <c r="Q6" s="160">
        <v>0.67772128105047469</v>
      </c>
    </row>
    <row r="7" spans="1:17" x14ac:dyDescent="0.25">
      <c r="A7" s="76" t="s">
        <v>82</v>
      </c>
      <c r="B7" s="159">
        <v>0.22696251316614566</v>
      </c>
      <c r="C7" s="159">
        <v>0.22130896891976287</v>
      </c>
      <c r="D7" s="159">
        <v>0.21725812880028653</v>
      </c>
      <c r="E7" s="159">
        <v>0.18668792277206628</v>
      </c>
      <c r="F7" s="159">
        <v>0.18212363850953478</v>
      </c>
      <c r="G7" s="159">
        <v>0.17251310545884865</v>
      </c>
      <c r="H7" s="159">
        <v>0.1667040529764664</v>
      </c>
      <c r="I7" s="159">
        <v>0.17931628904819241</v>
      </c>
      <c r="J7" s="159">
        <v>0.16646141949492702</v>
      </c>
      <c r="K7" s="159">
        <v>0.13437138367971574</v>
      </c>
      <c r="L7" s="159">
        <v>0.13087899740001582</v>
      </c>
      <c r="M7" s="159">
        <v>0.11427602815997671</v>
      </c>
      <c r="N7" s="159">
        <v>7.9051758183573476E-2</v>
      </c>
      <c r="O7" s="159">
        <v>7.2496127244254527E-2</v>
      </c>
      <c r="P7" s="159">
        <v>7.4344472452657365E-2</v>
      </c>
      <c r="Q7" s="159">
        <v>7.049097765189867E-2</v>
      </c>
    </row>
    <row r="8" spans="1:17" x14ac:dyDescent="0.25">
      <c r="A8" s="76" t="s">
        <v>81</v>
      </c>
      <c r="B8" s="159">
        <v>5.2906493310223315</v>
      </c>
      <c r="C8" s="159">
        <v>5.1588613997566339</v>
      </c>
      <c r="D8" s="159">
        <v>5.0644335831572596</v>
      </c>
      <c r="E8" s="159">
        <v>4.351821452562719</v>
      </c>
      <c r="F8" s="159">
        <v>4.24542490652835</v>
      </c>
      <c r="G8" s="159">
        <v>4.0213968961486835</v>
      </c>
      <c r="H8" s="159">
        <v>3.8859839629684316</v>
      </c>
      <c r="I8" s="159">
        <v>4.1799836962491694</v>
      </c>
      <c r="J8" s="159">
        <v>3.8803280127902169</v>
      </c>
      <c r="K8" s="159">
        <v>3.1322876243144924</v>
      </c>
      <c r="L8" s="159">
        <v>3.0508777435522019</v>
      </c>
      <c r="M8" s="159">
        <v>2.6638513272625017</v>
      </c>
      <c r="N8" s="159">
        <v>1.8427498255797743</v>
      </c>
      <c r="O8" s="159">
        <v>1.6899336447942395</v>
      </c>
      <c r="P8" s="159">
        <v>1.7330198188232349</v>
      </c>
      <c r="Q8" s="159">
        <v>1.6431922547672824</v>
      </c>
    </row>
    <row r="9" spans="1:17" x14ac:dyDescent="0.25">
      <c r="A9" s="76" t="s">
        <v>80</v>
      </c>
      <c r="B9" s="159">
        <v>0.4330073382523239</v>
      </c>
      <c r="C9" s="159">
        <v>0.42222130089457793</v>
      </c>
      <c r="D9" s="159">
        <v>0.41449296076760661</v>
      </c>
      <c r="E9" s="159">
        <v>0.35617000973289237</v>
      </c>
      <c r="F9" s="159">
        <v>0.34746210219355811</v>
      </c>
      <c r="G9" s="159">
        <v>0.32912677766171683</v>
      </c>
      <c r="H9" s="159">
        <v>0.31804405603480629</v>
      </c>
      <c r="I9" s="159">
        <v>0.3421061387754491</v>
      </c>
      <c r="J9" s="159">
        <v>0.31758115105306883</v>
      </c>
      <c r="K9" s="159">
        <v>0.25635861346777822</v>
      </c>
      <c r="L9" s="159">
        <v>0.24969571188977716</v>
      </c>
      <c r="M9" s="159">
        <v>0.21801996324994891</v>
      </c>
      <c r="N9" s="159">
        <v>0.15081781972592884</v>
      </c>
      <c r="O9" s="159">
        <v>0.13831074856250247</v>
      </c>
      <c r="P9" s="159">
        <v>0.14183708878361229</v>
      </c>
      <c r="Q9" s="159">
        <v>0.13448525123401567</v>
      </c>
    </row>
    <row r="10" spans="1:17" x14ac:dyDescent="0.25">
      <c r="A10" s="129" t="s">
        <v>79</v>
      </c>
      <c r="B10" s="158">
        <v>2.0530923241995653</v>
      </c>
      <c r="C10" s="158">
        <v>2.0019506262387479</v>
      </c>
      <c r="D10" s="158">
        <v>1.9653069151701783</v>
      </c>
      <c r="E10" s="158">
        <v>1.6887702551280293</v>
      </c>
      <c r="F10" s="158">
        <v>1.6474819522530586</v>
      </c>
      <c r="G10" s="158">
        <v>1.5605455178499654</v>
      </c>
      <c r="H10" s="158">
        <v>1.5079970996284908</v>
      </c>
      <c r="I10" s="158">
        <v>1.6220867997672008</v>
      </c>
      <c r="J10" s="158">
        <v>1.5058022484542017</v>
      </c>
      <c r="K10" s="158">
        <v>1.2155172789391264</v>
      </c>
      <c r="L10" s="158">
        <v>1.1839253152973472</v>
      </c>
      <c r="M10" s="158">
        <v>1.0337356287710424</v>
      </c>
      <c r="N10" s="158">
        <v>0.71509852299866061</v>
      </c>
      <c r="O10" s="158">
        <v>0.65579659082474206</v>
      </c>
      <c r="P10" s="158">
        <v>0.6725166355004234</v>
      </c>
      <c r="Q10" s="158">
        <v>0.63765810099437914</v>
      </c>
    </row>
    <row r="11" spans="1:17" x14ac:dyDescent="0.25">
      <c r="A11" s="92" t="s">
        <v>125</v>
      </c>
      <c r="B11" s="91">
        <v>0.33547277445320661</v>
      </c>
      <c r="C11" s="91">
        <v>0.32711628356239769</v>
      </c>
      <c r="D11" s="91">
        <v>0.32112874599599656</v>
      </c>
      <c r="E11" s="91">
        <v>0.27594299400185224</v>
      </c>
      <c r="F11" s="91">
        <v>0.26919653581550113</v>
      </c>
      <c r="G11" s="91">
        <v>0.25499122877377067</v>
      </c>
      <c r="H11" s="91">
        <v>0.24640488151305595</v>
      </c>
      <c r="I11" s="91">
        <v>0.26504699896239625</v>
      </c>
      <c r="J11" s="91">
        <v>0.24604624551589599</v>
      </c>
      <c r="K11" s="91">
        <v>0.19861403657066354</v>
      </c>
      <c r="L11" s="91">
        <v>0.19345194835455543</v>
      </c>
      <c r="M11" s="91">
        <v>0.16891113728660687</v>
      </c>
      <c r="N11" s="91">
        <v>0.1168462239569663</v>
      </c>
      <c r="O11" s="91">
        <v>0.10715636077724956</v>
      </c>
      <c r="P11" s="91">
        <v>0.1098883956254726</v>
      </c>
      <c r="Q11" s="91">
        <v>0.10419255372577889</v>
      </c>
    </row>
    <row r="12" spans="1:17" x14ac:dyDescent="0.25">
      <c r="A12" s="92" t="s">
        <v>26</v>
      </c>
      <c r="B12" s="91">
        <v>0.55826923148872543</v>
      </c>
      <c r="C12" s="91">
        <v>0.54436297112181997</v>
      </c>
      <c r="D12" s="91">
        <v>0.53439894944777244</v>
      </c>
      <c r="E12" s="91">
        <v>0.4592041290003393</v>
      </c>
      <c r="F12" s="91">
        <v>0.44797716719068476</v>
      </c>
      <c r="G12" s="91">
        <v>0.42433773517366291</v>
      </c>
      <c r="H12" s="91">
        <v>0.41004896466360419</v>
      </c>
      <c r="I12" s="91">
        <v>0.44107181174479837</v>
      </c>
      <c r="J12" s="91">
        <v>0.4094521488926523</v>
      </c>
      <c r="K12" s="91">
        <v>0.33051893924895542</v>
      </c>
      <c r="L12" s="91">
        <v>0.32192856995302427</v>
      </c>
      <c r="M12" s="91">
        <v>0.28108954879148845</v>
      </c>
      <c r="N12" s="91">
        <v>0.19444693166870958</v>
      </c>
      <c r="O12" s="91">
        <v>0.17832177075397218</v>
      </c>
      <c r="P12" s="91">
        <v>0.18286822313778739</v>
      </c>
      <c r="Q12" s="91">
        <v>0.17338962003741318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1.1593503182576332</v>
      </c>
      <c r="C14" s="157">
        <v>1.13047137155453</v>
      </c>
      <c r="D14" s="157">
        <v>1.1097792197264094</v>
      </c>
      <c r="E14" s="157">
        <v>0.9536231321258376</v>
      </c>
      <c r="F14" s="157">
        <v>0.93030824924687272</v>
      </c>
      <c r="G14" s="157">
        <v>0.88121655390253173</v>
      </c>
      <c r="H14" s="157">
        <v>0.85154325345183079</v>
      </c>
      <c r="I14" s="157">
        <v>0.9159679890600062</v>
      </c>
      <c r="J14" s="157">
        <v>0.85030385404565334</v>
      </c>
      <c r="K14" s="157">
        <v>0.68638430311950749</v>
      </c>
      <c r="L14" s="157">
        <v>0.66854479698976754</v>
      </c>
      <c r="M14" s="157">
        <v>0.58373494269294701</v>
      </c>
      <c r="N14" s="157">
        <v>0.40380536737298478</v>
      </c>
      <c r="O14" s="157">
        <v>0.37031845929352025</v>
      </c>
      <c r="P14" s="157">
        <v>0.37976001673716342</v>
      </c>
      <c r="Q14" s="157">
        <v>0.36007592723118714</v>
      </c>
    </row>
    <row r="15" spans="1:17" x14ac:dyDescent="0.25">
      <c r="A15" s="156" t="s">
        <v>214</v>
      </c>
      <c r="B15" s="155">
        <v>23.470657570899021</v>
      </c>
      <c r="C15" s="155">
        <v>22.886013000226502</v>
      </c>
      <c r="D15" s="155">
        <v>22.467107340466338</v>
      </c>
      <c r="E15" s="155">
        <v>19.305779826283633</v>
      </c>
      <c r="F15" s="155">
        <v>18.833777857818916</v>
      </c>
      <c r="G15" s="155">
        <v>17.839932983791908</v>
      </c>
      <c r="H15" s="155">
        <v>11.382247063583936</v>
      </c>
      <c r="I15" s="155">
        <v>18.543464109659194</v>
      </c>
      <c r="J15" s="155">
        <v>17.214115764003527</v>
      </c>
      <c r="K15" s="155">
        <v>10.641752918927793</v>
      </c>
      <c r="L15" s="155">
        <v>13.534464737573915</v>
      </c>
      <c r="M15" s="155">
        <v>8.5636511144064382</v>
      </c>
      <c r="N15" s="155">
        <v>8.1749039558173298</v>
      </c>
      <c r="O15" s="155">
        <v>7.4969727556754338</v>
      </c>
      <c r="P15" s="155">
        <v>7.6881139131029492</v>
      </c>
      <c r="Q15" s="155">
        <v>7.2896161362756446</v>
      </c>
    </row>
    <row r="16" spans="1:17" x14ac:dyDescent="0.25">
      <c r="A16" s="156" t="s">
        <v>213</v>
      </c>
      <c r="B16" s="204">
        <v>183.20463133970691</v>
      </c>
      <c r="C16" s="204">
        <v>178.77565885412494</v>
      </c>
      <c r="D16" s="204">
        <v>175.48413285646544</v>
      </c>
      <c r="E16" s="204">
        <v>150.62566324461326</v>
      </c>
      <c r="F16" s="204">
        <v>146.88780230157195</v>
      </c>
      <c r="G16" s="204">
        <v>140.00627027579213</v>
      </c>
      <c r="H16" s="204">
        <v>135.52741243396835</v>
      </c>
      <c r="I16" s="204">
        <v>144.7661678677168</v>
      </c>
      <c r="J16" s="204">
        <v>134.962292818321</v>
      </c>
      <c r="K16" s="204">
        <v>109.63604499600443</v>
      </c>
      <c r="L16" s="204">
        <v>105.75412017658313</v>
      </c>
      <c r="M16" s="204">
        <v>93.595782769216697</v>
      </c>
      <c r="N16" s="204">
        <v>64.866320122260632</v>
      </c>
      <c r="O16" s="204">
        <v>59.781827553125979</v>
      </c>
      <c r="P16" s="204">
        <v>60.583637722349067</v>
      </c>
      <c r="Q16" s="204">
        <v>57.40564088544437</v>
      </c>
    </row>
    <row r="17" spans="1:17" x14ac:dyDescent="0.25">
      <c r="A17" s="152" t="s">
        <v>227</v>
      </c>
      <c r="B17" s="151">
        <v>168.26048493799655</v>
      </c>
      <c r="C17" s="151">
        <v>164.06918443094577</v>
      </c>
      <c r="D17" s="151">
        <v>161.06606152134691</v>
      </c>
      <c r="E17" s="151">
        <v>138.4025933599886</v>
      </c>
      <c r="F17" s="151">
        <v>135.01882450452914</v>
      </c>
      <c r="G17" s="151">
        <v>127.8939785153709</v>
      </c>
      <c r="H17" s="151">
        <v>123.58739072657427</v>
      </c>
      <c r="I17" s="151">
        <v>132.93757339761135</v>
      </c>
      <c r="J17" s="151">
        <v>123.40751244316749</v>
      </c>
      <c r="K17" s="151">
        <v>99.617306242937048</v>
      </c>
      <c r="L17" s="151">
        <v>97.028197579944106</v>
      </c>
      <c r="M17" s="151">
        <v>84.719452771084107</v>
      </c>
      <c r="N17" s="151">
        <v>58.605656862074994</v>
      </c>
      <c r="O17" s="151">
        <v>53.745587128370289</v>
      </c>
      <c r="P17" s="151">
        <v>55.11587271765179</v>
      </c>
      <c r="Q17" s="151">
        <v>52.259053347630726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168.26048493799655</v>
      </c>
      <c r="C22" s="208">
        <v>164.06918443094577</v>
      </c>
      <c r="D22" s="208">
        <v>161.06606152134691</v>
      </c>
      <c r="E22" s="208">
        <v>138.4025933599886</v>
      </c>
      <c r="F22" s="208">
        <v>135.01882450452914</v>
      </c>
      <c r="G22" s="208">
        <v>127.8939785153709</v>
      </c>
      <c r="H22" s="208">
        <v>123.58739072657427</v>
      </c>
      <c r="I22" s="208">
        <v>132.93757339761135</v>
      </c>
      <c r="J22" s="208">
        <v>123.40751244316749</v>
      </c>
      <c r="K22" s="208">
        <v>99.617306242937048</v>
      </c>
      <c r="L22" s="208">
        <v>97.028197579944106</v>
      </c>
      <c r="M22" s="208">
        <v>84.719452771084107</v>
      </c>
      <c r="N22" s="208">
        <v>58.605656862074994</v>
      </c>
      <c r="O22" s="208">
        <v>53.745587128370289</v>
      </c>
      <c r="P22" s="208">
        <v>55.11587271765179</v>
      </c>
      <c r="Q22" s="208">
        <v>52.259053347630726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14.944146401710359</v>
      </c>
      <c r="C25" s="264">
        <v>14.706474423179166</v>
      </c>
      <c r="D25" s="264">
        <v>14.418071335118523</v>
      </c>
      <c r="E25" s="264">
        <v>12.223069884624659</v>
      </c>
      <c r="F25" s="264">
        <v>11.868977797042827</v>
      </c>
      <c r="G25" s="264">
        <v>12.112291760421217</v>
      </c>
      <c r="H25" s="264">
        <v>11.940021707394074</v>
      </c>
      <c r="I25" s="264">
        <v>11.82859447010547</v>
      </c>
      <c r="J25" s="264">
        <v>11.554780375153511</v>
      </c>
      <c r="K25" s="264">
        <v>10.018738753067378</v>
      </c>
      <c r="L25" s="264">
        <v>8.7259225966390286</v>
      </c>
      <c r="M25" s="264">
        <v>8.87632999813259</v>
      </c>
      <c r="N25" s="264">
        <v>6.2606632601856367</v>
      </c>
      <c r="O25" s="264">
        <v>6.0362404247556869</v>
      </c>
      <c r="P25" s="264">
        <v>5.467765004697279</v>
      </c>
      <c r="Q25" s="264">
        <v>5.1465875378136463</v>
      </c>
    </row>
    <row r="26" spans="1:17" x14ac:dyDescent="0.25">
      <c r="A26" s="150" t="s">
        <v>33</v>
      </c>
      <c r="B26" s="87">
        <v>9.4262664149999029</v>
      </c>
      <c r="C26" s="87">
        <v>7.6652284069438394</v>
      </c>
      <c r="D26" s="87">
        <v>7.9045903343623527</v>
      </c>
      <c r="E26" s="87">
        <v>7.1309667577273039</v>
      </c>
      <c r="F26" s="87">
        <v>7.8857266597057611</v>
      </c>
      <c r="G26" s="87">
        <v>0.2740406876839791</v>
      </c>
      <c r="H26" s="87">
        <v>2.4903998846022426</v>
      </c>
      <c r="I26" s="87">
        <v>9.8405721920742319</v>
      </c>
      <c r="J26" s="87">
        <v>7.3135886436846933</v>
      </c>
      <c r="K26" s="87">
        <v>2.5097273351367728</v>
      </c>
      <c r="L26" s="87">
        <v>6.8889799308688513</v>
      </c>
      <c r="M26" s="87">
        <v>2.0260651286580194</v>
      </c>
      <c r="N26" s="87">
        <v>1.0197088935716441</v>
      </c>
      <c r="O26" s="87">
        <v>0</v>
      </c>
      <c r="P26" s="87">
        <v>2.2917531051965967</v>
      </c>
      <c r="Q26" s="87">
        <v>2.292781559195582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3.5781204831106281</v>
      </c>
      <c r="C30" s="87">
        <v>4.751262583074829</v>
      </c>
      <c r="D30" s="87">
        <v>4.2983344961240837</v>
      </c>
      <c r="E30" s="87">
        <v>3.9103131415931904</v>
      </c>
      <c r="F30" s="87">
        <v>2.9491267568640209</v>
      </c>
      <c r="G30" s="87">
        <v>7.8879940268706008</v>
      </c>
      <c r="H30" s="87">
        <v>4.2085486603616804</v>
      </c>
      <c r="I30" s="87">
        <v>0</v>
      </c>
      <c r="J30" s="87">
        <v>0</v>
      </c>
      <c r="K30" s="87">
        <v>1.3782603696732076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1.9397595035998281</v>
      </c>
      <c r="C35" s="87">
        <v>2.2899834331604971</v>
      </c>
      <c r="D35" s="87">
        <v>2.2151465046320871</v>
      </c>
      <c r="E35" s="87">
        <v>1.1817899853041633</v>
      </c>
      <c r="F35" s="87">
        <v>1.0341243804730453</v>
      </c>
      <c r="G35" s="87">
        <v>3.9502570458666377</v>
      </c>
      <c r="H35" s="87">
        <v>5.2410731624301521</v>
      </c>
      <c r="I35" s="87">
        <v>1.9880222780312373</v>
      </c>
      <c r="J35" s="87">
        <v>4.2411917314688177</v>
      </c>
      <c r="K35" s="87">
        <v>6.1307510482573973</v>
      </c>
      <c r="L35" s="87">
        <v>1.8369426657701777</v>
      </c>
      <c r="M35" s="87">
        <v>6.8502648694745716</v>
      </c>
      <c r="N35" s="87">
        <v>5.2409543666139928</v>
      </c>
      <c r="O35" s="87">
        <v>6.0362404247556869</v>
      </c>
      <c r="P35" s="87">
        <v>3.1760118995006819</v>
      </c>
      <c r="Q35" s="87">
        <v>2.8538059786180638</v>
      </c>
    </row>
    <row r="36" spans="1:17" x14ac:dyDescent="0.25">
      <c r="A36" s="156" t="s">
        <v>212</v>
      </c>
      <c r="B36" s="204">
        <v>443.38449076806387</v>
      </c>
      <c r="C36" s="204">
        <v>423.77473785919778</v>
      </c>
      <c r="D36" s="204">
        <v>408.87384769943594</v>
      </c>
      <c r="E36" s="204">
        <v>348.18765197066307</v>
      </c>
      <c r="F36" s="204">
        <v>332.898837693975</v>
      </c>
      <c r="G36" s="204">
        <v>307.30287443233692</v>
      </c>
      <c r="H36" s="204">
        <v>303.01405111992</v>
      </c>
      <c r="I36" s="204">
        <v>338.1558769520849</v>
      </c>
      <c r="J36" s="204">
        <v>309.49361587713861</v>
      </c>
      <c r="K36" s="204">
        <v>251.43185174842546</v>
      </c>
      <c r="L36" s="204">
        <v>242.18436766564287</v>
      </c>
      <c r="M36" s="204">
        <v>215.34533770193514</v>
      </c>
      <c r="N36" s="204">
        <v>143.62062115054385</v>
      </c>
      <c r="O36" s="204">
        <v>129.07714811083596</v>
      </c>
      <c r="P36" s="204">
        <v>132.36807049929877</v>
      </c>
      <c r="Q36" s="204">
        <v>125.50704028914662</v>
      </c>
    </row>
    <row r="37" spans="1:17" x14ac:dyDescent="0.25">
      <c r="A37" s="84" t="s">
        <v>33</v>
      </c>
      <c r="B37" s="83">
        <v>187.40632802010924</v>
      </c>
      <c r="C37" s="83">
        <v>99.524863022877781</v>
      </c>
      <c r="D37" s="83">
        <v>29.84819968851269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34.050718623744061</v>
      </c>
      <c r="C40" s="208">
        <v>26.434401138437003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6.9403625381608851</v>
      </c>
      <c r="C41" s="208">
        <v>80.033781958933389</v>
      </c>
      <c r="D41" s="208">
        <v>158.40614128367588</v>
      </c>
      <c r="E41" s="208">
        <v>162.35543644679984</v>
      </c>
      <c r="F41" s="208">
        <v>231.32966736750157</v>
      </c>
      <c r="G41" s="208">
        <v>305.55530942787101</v>
      </c>
      <c r="H41" s="208">
        <v>294.56401242659234</v>
      </c>
      <c r="I41" s="208">
        <v>115.93256017557613</v>
      </c>
      <c r="J41" s="208">
        <v>155.2073439518735</v>
      </c>
      <c r="K41" s="208">
        <v>143.89072943705051</v>
      </c>
      <c r="L41" s="208">
        <v>134.43799548350435</v>
      </c>
      <c r="M41" s="208">
        <v>111.42009816630865</v>
      </c>
      <c r="N41" s="208">
        <v>109.83924127108097</v>
      </c>
      <c r="O41" s="208">
        <v>129.07714811083596</v>
      </c>
      <c r="P41" s="208">
        <v>132.36807049929877</v>
      </c>
      <c r="Q41" s="208">
        <v>125.50704028914662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214.98708158604973</v>
      </c>
      <c r="C43" s="208">
        <v>217.78169173894958</v>
      </c>
      <c r="D43" s="208">
        <v>220.6195067272474</v>
      </c>
      <c r="E43" s="208">
        <v>185.83221552386325</v>
      </c>
      <c r="F43" s="208">
        <v>101.56917032647341</v>
      </c>
      <c r="G43" s="208">
        <v>1.7475650044659288</v>
      </c>
      <c r="H43" s="208">
        <v>8.4500386933276452</v>
      </c>
      <c r="I43" s="208">
        <v>222.22331677650877</v>
      </c>
      <c r="J43" s="208">
        <v>154.28627192526508</v>
      </c>
      <c r="K43" s="208">
        <v>107.54112231137493</v>
      </c>
      <c r="L43" s="208">
        <v>107.74637218213853</v>
      </c>
      <c r="M43" s="208">
        <v>103.9252395356265</v>
      </c>
      <c r="N43" s="208">
        <v>33.781379879462882</v>
      </c>
      <c r="O43" s="208">
        <v>0</v>
      </c>
      <c r="P43" s="208">
        <v>0</v>
      </c>
      <c r="Q43" s="208">
        <v>0</v>
      </c>
    </row>
    <row r="44" spans="1:17" x14ac:dyDescent="0.25">
      <c r="A44" s="243" t="s">
        <v>211</v>
      </c>
      <c r="B44" s="242">
        <v>23.176222798504224</v>
      </c>
      <c r="C44" s="242">
        <v>22.59891247871828</v>
      </c>
      <c r="D44" s="242">
        <v>22.185261907879838</v>
      </c>
      <c r="E44" s="242">
        <v>19.063592624161796</v>
      </c>
      <c r="F44" s="242">
        <v>18.597511827344483</v>
      </c>
      <c r="G44" s="242">
        <v>17.616134541342905</v>
      </c>
      <c r="H44" s="242">
        <v>17.022944535197087</v>
      </c>
      <c r="I44" s="242">
        <v>18.310840007925115</v>
      </c>
      <c r="J44" s="242">
        <v>16.998168075207779</v>
      </c>
      <c r="K44" s="242">
        <v>13.721301735959591</v>
      </c>
      <c r="L44" s="242">
        <v>13.364677545525497</v>
      </c>
      <c r="M44" s="242">
        <v>11.669269308914309</v>
      </c>
      <c r="N44" s="242">
        <v>8.0723513972318059</v>
      </c>
      <c r="O44" s="242">
        <v>7.4029247103533393</v>
      </c>
      <c r="P44" s="242">
        <v>7.5916680396410836</v>
      </c>
      <c r="Q44" s="242">
        <v>7.1981693388671673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233.05532851574898</v>
      </c>
      <c r="C47" s="96">
        <v>237.25700509401585</v>
      </c>
      <c r="D47" s="96">
        <v>316.89638901606952</v>
      </c>
      <c r="E47" s="96">
        <v>223.43997600889125</v>
      </c>
      <c r="F47" s="96">
        <v>241.33559257162204</v>
      </c>
      <c r="G47" s="96">
        <v>292.17453575773874</v>
      </c>
      <c r="H47" s="96">
        <v>275.42716111144426</v>
      </c>
      <c r="I47" s="96">
        <v>202.21076568711413</v>
      </c>
      <c r="J47" s="96">
        <v>167.14424932308566</v>
      </c>
      <c r="K47" s="96">
        <v>165.22215358451166</v>
      </c>
      <c r="L47" s="96">
        <v>210.2046931634579</v>
      </c>
      <c r="M47" s="96">
        <v>220.49634799368491</v>
      </c>
      <c r="N47" s="96">
        <v>154.10228527355372</v>
      </c>
      <c r="O47" s="96">
        <v>176.61473121432098</v>
      </c>
      <c r="P47" s="96">
        <v>222.92083715250146</v>
      </c>
      <c r="Q47" s="96">
        <v>211.02183330442438</v>
      </c>
    </row>
    <row r="48" spans="1:17" x14ac:dyDescent="0.25">
      <c r="A48" s="132" t="s">
        <v>83</v>
      </c>
      <c r="B48" s="160">
        <v>1.0682754248405233</v>
      </c>
      <c r="C48" s="160">
        <v>1.0787018201872793</v>
      </c>
      <c r="D48" s="160">
        <v>1.4354280988234376</v>
      </c>
      <c r="E48" s="160">
        <v>0.99135966394413244</v>
      </c>
      <c r="F48" s="160">
        <v>1.0569029970467045</v>
      </c>
      <c r="G48" s="160">
        <v>1.2775892089860719</v>
      </c>
      <c r="H48" s="160">
        <v>1.1947366895244949</v>
      </c>
      <c r="I48" s="160">
        <v>0.87188964070686903</v>
      </c>
      <c r="J48" s="160">
        <v>0.72493794393893507</v>
      </c>
      <c r="K48" s="160">
        <v>0.7158521567018592</v>
      </c>
      <c r="L48" s="160">
        <v>0.90748396913020435</v>
      </c>
      <c r="M48" s="160">
        <v>0.95345793868355833</v>
      </c>
      <c r="N48" s="160">
        <v>0.66856482849572008</v>
      </c>
      <c r="O48" s="160">
        <v>0.76445341818135615</v>
      </c>
      <c r="P48" s="160">
        <v>0.96991556779586852</v>
      </c>
      <c r="Q48" s="160">
        <v>0.91702516807289358</v>
      </c>
    </row>
    <row r="49" spans="1:17" x14ac:dyDescent="0.25">
      <c r="A49" s="76" t="s">
        <v>82</v>
      </c>
      <c r="B49" s="159">
        <v>0.28639402488521049</v>
      </c>
      <c r="C49" s="159">
        <v>0.2891892378602236</v>
      </c>
      <c r="D49" s="159">
        <v>0.38482400801903732</v>
      </c>
      <c r="E49" s="159">
        <v>0.26577367377724198</v>
      </c>
      <c r="F49" s="159">
        <v>0.28334519001280445</v>
      </c>
      <c r="G49" s="159">
        <v>0.34250897025554589</v>
      </c>
      <c r="H49" s="159">
        <v>0.32029703317572072</v>
      </c>
      <c r="I49" s="159">
        <v>0.23374494783968022</v>
      </c>
      <c r="J49" s="159">
        <v>0.1943486583412464</v>
      </c>
      <c r="K49" s="159">
        <v>0.19191284907748346</v>
      </c>
      <c r="L49" s="159">
        <v>0.2432874335537617</v>
      </c>
      <c r="M49" s="159">
        <v>0.2556125979019922</v>
      </c>
      <c r="N49" s="159">
        <v>0.17923558632659142</v>
      </c>
      <c r="O49" s="159">
        <v>0.20494236428110205</v>
      </c>
      <c r="P49" s="159">
        <v>0.26002472471118671</v>
      </c>
      <c r="Q49" s="159">
        <v>0.24584533416992085</v>
      </c>
    </row>
    <row r="50" spans="1:17" x14ac:dyDescent="0.25">
      <c r="A50" s="76" t="s">
        <v>81</v>
      </c>
      <c r="B50" s="159">
        <v>2.1709016773892267</v>
      </c>
      <c r="C50" s="159">
        <v>2.1920897330358073</v>
      </c>
      <c r="D50" s="159">
        <v>2.9170129678613779</v>
      </c>
      <c r="E50" s="159">
        <v>2.0145968982424347</v>
      </c>
      <c r="F50" s="159">
        <v>2.1477911367931299</v>
      </c>
      <c r="G50" s="159">
        <v>2.5962598149407783</v>
      </c>
      <c r="H50" s="159">
        <v>2.4278906197943941</v>
      </c>
      <c r="I50" s="159">
        <v>1.7718152449228117</v>
      </c>
      <c r="J50" s="159">
        <v>1.4731865602310099</v>
      </c>
      <c r="K50" s="159">
        <v>1.45472282859896</v>
      </c>
      <c r="L50" s="159">
        <v>1.8441484517746836</v>
      </c>
      <c r="M50" s="159">
        <v>1.937574702438942</v>
      </c>
      <c r="N50" s="159">
        <v>1.358627629051252</v>
      </c>
      <c r="O50" s="159">
        <v>1.5534881447484195</v>
      </c>
      <c r="P50" s="159">
        <v>1.9710191623740732</v>
      </c>
      <c r="Q50" s="159">
        <v>1.8635376507652721</v>
      </c>
    </row>
    <row r="51" spans="1:17" x14ac:dyDescent="0.25">
      <c r="A51" s="76" t="s">
        <v>80</v>
      </c>
      <c r="B51" s="159">
        <v>0.77827930904642773</v>
      </c>
      <c r="C51" s="159">
        <v>0.78587533491918349</v>
      </c>
      <c r="D51" s="159">
        <v>1.04576400707234</v>
      </c>
      <c r="E51" s="159">
        <v>0.72224324956845187</v>
      </c>
      <c r="F51" s="159">
        <v>0.76999406252690283</v>
      </c>
      <c r="G51" s="159">
        <v>0.93077236796239904</v>
      </c>
      <c r="H51" s="159">
        <v>0.87041115389727364</v>
      </c>
      <c r="I51" s="159">
        <v>0.63520479022100551</v>
      </c>
      <c r="J51" s="159">
        <v>0.52814488566425555</v>
      </c>
      <c r="K51" s="159">
        <v>0.52152554382732252</v>
      </c>
      <c r="L51" s="159">
        <v>0.66113661331374429</v>
      </c>
      <c r="M51" s="159">
        <v>0.69463040005272825</v>
      </c>
      <c r="N51" s="159">
        <v>0.48707492531906688</v>
      </c>
      <c r="O51" s="159">
        <v>0.55693341273780916</v>
      </c>
      <c r="P51" s="159">
        <v>0.70662040929213699</v>
      </c>
      <c r="Q51" s="159">
        <v>0.66808773991267278</v>
      </c>
    </row>
    <row r="52" spans="1:17" x14ac:dyDescent="0.25">
      <c r="A52" s="129" t="s">
        <v>79</v>
      </c>
      <c r="B52" s="158">
        <v>1.2731221510576236</v>
      </c>
      <c r="C52" s="158">
        <v>1.2855478556680435</v>
      </c>
      <c r="D52" s="158">
        <v>1.7106780389855576</v>
      </c>
      <c r="E52" s="158">
        <v>1.1814574392373873</v>
      </c>
      <c r="F52" s="158">
        <v>1.2595690079271658</v>
      </c>
      <c r="G52" s="158">
        <v>1.5225728160461713</v>
      </c>
      <c r="H52" s="158">
        <v>1.4238329448999141</v>
      </c>
      <c r="I52" s="158">
        <v>1.0390784895452376</v>
      </c>
      <c r="J52" s="158">
        <v>0.8639481290216966</v>
      </c>
      <c r="K52" s="158">
        <v>0.8531201002920783</v>
      </c>
      <c r="L52" s="158">
        <v>1.0814981941588984</v>
      </c>
      <c r="M52" s="158">
        <v>1.136287883830138</v>
      </c>
      <c r="N52" s="158">
        <v>0.79676520940562479</v>
      </c>
      <c r="O52" s="158">
        <v>0.91104087720045712</v>
      </c>
      <c r="P52" s="158">
        <v>1.1559013390211537</v>
      </c>
      <c r="Q52" s="158">
        <v>1.0928689618833347</v>
      </c>
    </row>
    <row r="53" spans="1:17" x14ac:dyDescent="0.25">
      <c r="A53" s="92" t="s">
        <v>125</v>
      </c>
      <c r="B53" s="91">
        <v>0.20802660221315039</v>
      </c>
      <c r="C53" s="91">
        <v>0.21005694714750148</v>
      </c>
      <c r="D53" s="91">
        <v>0.27952269908680089</v>
      </c>
      <c r="E53" s="91">
        <v>0.19304870042503811</v>
      </c>
      <c r="F53" s="91">
        <v>0.20581203520369618</v>
      </c>
      <c r="G53" s="91">
        <v>0.24878653574684143</v>
      </c>
      <c r="H53" s="91">
        <v>0.23265256157911798</v>
      </c>
      <c r="I53" s="91">
        <v>0.16978415420177911</v>
      </c>
      <c r="J53" s="91">
        <v>0.14116806750985308</v>
      </c>
      <c r="K53" s="91">
        <v>0.13939878086016469</v>
      </c>
      <c r="L53" s="91">
        <v>0.17671548204831339</v>
      </c>
      <c r="M53" s="91">
        <v>0.18566805032242009</v>
      </c>
      <c r="N53" s="91">
        <v>0.13019046062202977</v>
      </c>
      <c r="O53" s="91">
        <v>0.1488629649589068</v>
      </c>
      <c r="P53" s="91">
        <v>0.18887286490965932</v>
      </c>
      <c r="Q53" s="91">
        <v>0.17857345158588245</v>
      </c>
    </row>
    <row r="54" spans="1:17" x14ac:dyDescent="0.25">
      <c r="A54" s="92" t="s">
        <v>26</v>
      </c>
      <c r="B54" s="91">
        <v>0.34618264190301773</v>
      </c>
      <c r="C54" s="91">
        <v>0.34956139330245595</v>
      </c>
      <c r="D54" s="91">
        <v>0.46516121213469463</v>
      </c>
      <c r="E54" s="91">
        <v>0.32125751427025551</v>
      </c>
      <c r="F54" s="91">
        <v>0.34249732161297808</v>
      </c>
      <c r="G54" s="91">
        <v>0.41401233928002268</v>
      </c>
      <c r="H54" s="91">
        <v>0.38716336062846207</v>
      </c>
      <c r="I54" s="91">
        <v>0.28254235962868457</v>
      </c>
      <c r="J54" s="91">
        <v>0.23492156312215728</v>
      </c>
      <c r="K54" s="91">
        <v>0.23197724580813758</v>
      </c>
      <c r="L54" s="91">
        <v>0.29407696799262156</v>
      </c>
      <c r="M54" s="91">
        <v>0.30897517670235103</v>
      </c>
      <c r="N54" s="91">
        <v>0.21665343340331686</v>
      </c>
      <c r="O54" s="91">
        <v>0.2477268481181443</v>
      </c>
      <c r="P54" s="91">
        <v>0.31430839451592196</v>
      </c>
      <c r="Q54" s="91">
        <v>0.2971688648762324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0.71891290694145549</v>
      </c>
      <c r="C56" s="157">
        <v>0.72592951521808613</v>
      </c>
      <c r="D56" s="157">
        <v>0.96599412776406213</v>
      </c>
      <c r="E56" s="157">
        <v>0.66715122454209386</v>
      </c>
      <c r="F56" s="157">
        <v>0.7112596511104915</v>
      </c>
      <c r="G56" s="157">
        <v>0.85977394101930726</v>
      </c>
      <c r="H56" s="157">
        <v>0.80401702269233399</v>
      </c>
      <c r="I56" s="157">
        <v>0.58675197571477389</v>
      </c>
      <c r="J56" s="157">
        <v>0.48785849838968615</v>
      </c>
      <c r="K56" s="157">
        <v>0.48174407362377608</v>
      </c>
      <c r="L56" s="157">
        <v>0.61070574411796341</v>
      </c>
      <c r="M56" s="157">
        <v>0.64164465680536686</v>
      </c>
      <c r="N56" s="157">
        <v>0.44992131538027808</v>
      </c>
      <c r="O56" s="157">
        <v>0.51445106412340602</v>
      </c>
      <c r="P56" s="157">
        <v>0.65272007959557232</v>
      </c>
      <c r="Q56" s="157">
        <v>0.61712664542121987</v>
      </c>
    </row>
    <row r="57" spans="1:17" x14ac:dyDescent="0.25">
      <c r="A57" s="156" t="s">
        <v>210</v>
      </c>
      <c r="B57" s="204">
        <v>7.4443244107825333</v>
      </c>
      <c r="C57" s="204">
        <v>7.7036965031783442</v>
      </c>
      <c r="D57" s="204">
        <v>9.5309871459796529</v>
      </c>
      <c r="E57" s="204">
        <v>7.5575330184477316</v>
      </c>
      <c r="F57" s="204">
        <v>8.4506397726206686</v>
      </c>
      <c r="G57" s="204">
        <v>9.6781381030440432</v>
      </c>
      <c r="H57" s="204">
        <v>8.6095040903943101</v>
      </c>
      <c r="I57" s="204">
        <v>7.7925396633252211</v>
      </c>
      <c r="J57" s="204">
        <v>6.4945287703473085</v>
      </c>
      <c r="K57" s="204">
        <v>4.5295560924372671</v>
      </c>
      <c r="L57" s="204">
        <v>7.8108992471890586</v>
      </c>
      <c r="M57" s="204">
        <v>6.4846770386139454</v>
      </c>
      <c r="N57" s="204">
        <v>6.7584077386782999</v>
      </c>
      <c r="O57" s="204">
        <v>7.5068571678674516</v>
      </c>
      <c r="P57" s="204">
        <v>9.4148333938627644</v>
      </c>
      <c r="Q57" s="204">
        <v>9.1916696241973312</v>
      </c>
    </row>
    <row r="58" spans="1:17" x14ac:dyDescent="0.25">
      <c r="A58" s="156" t="s">
        <v>209</v>
      </c>
      <c r="B58" s="204">
        <v>33.999563487574171</v>
      </c>
      <c r="C58" s="204">
        <v>34.082980066263985</v>
      </c>
      <c r="D58" s="204">
        <v>46.312574693644876</v>
      </c>
      <c r="E58" s="204">
        <v>31.326086149128052</v>
      </c>
      <c r="F58" s="204">
        <v>33.331825740395196</v>
      </c>
      <c r="G58" s="204">
        <v>40.790960792449425</v>
      </c>
      <c r="H58" s="204">
        <v>36.735927142738888</v>
      </c>
      <c r="I58" s="204">
        <v>26.900992787768228</v>
      </c>
      <c r="J58" s="204">
        <v>22.051344325586335</v>
      </c>
      <c r="K58" s="204">
        <v>20.674852926950294</v>
      </c>
      <c r="L58" s="204">
        <v>28.505914121132317</v>
      </c>
      <c r="M58" s="204">
        <v>29.32305958708379</v>
      </c>
      <c r="N58" s="204">
        <v>19.548837169820491</v>
      </c>
      <c r="O58" s="204">
        <v>22.686174551510852</v>
      </c>
      <c r="P58" s="204">
        <v>29.303087262099687</v>
      </c>
      <c r="Q58" s="204">
        <v>27.279325411952467</v>
      </c>
    </row>
    <row r="59" spans="1:17" x14ac:dyDescent="0.25">
      <c r="A59" s="152" t="s">
        <v>225</v>
      </c>
      <c r="B59" s="151">
        <v>29.82429205390018</v>
      </c>
      <c r="C59" s="151">
        <v>29.866957877087025</v>
      </c>
      <c r="D59" s="151">
        <v>40.702315581857135</v>
      </c>
      <c r="E59" s="151">
        <v>27.451433986292329</v>
      </c>
      <c r="F59" s="151">
        <v>29.201002556484262</v>
      </c>
      <c r="G59" s="151">
        <v>35.797602708745472</v>
      </c>
      <c r="H59" s="151">
        <v>32.066391689109466</v>
      </c>
      <c r="I59" s="151">
        <v>22.881433781047853</v>
      </c>
      <c r="J59" s="151">
        <v>18.886474455565875</v>
      </c>
      <c r="K59" s="151">
        <v>17.877000433940466</v>
      </c>
      <c r="L59" s="151">
        <v>24.238994557011178</v>
      </c>
      <c r="M59" s="151">
        <v>25.180710134190228</v>
      </c>
      <c r="N59" s="151">
        <v>16.556157043595451</v>
      </c>
      <c r="O59" s="151">
        <v>19.358626403734739</v>
      </c>
      <c r="P59" s="151">
        <v>24.792714301187345</v>
      </c>
      <c r="Q59" s="151">
        <v>22.531853986757604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17.650289589614268</v>
      </c>
      <c r="C61" s="208">
        <v>16.399049720043735</v>
      </c>
      <c r="D61" s="208">
        <v>29.076526515493686</v>
      </c>
      <c r="E61" s="208">
        <v>8.3833625026196508</v>
      </c>
      <c r="F61" s="208">
        <v>3.5930850043692657</v>
      </c>
      <c r="G61" s="208">
        <v>5.0384163445355945</v>
      </c>
      <c r="H61" s="208">
        <v>3.6041001188642374</v>
      </c>
      <c r="I61" s="208">
        <v>4.2048036478398663</v>
      </c>
      <c r="J61" s="208">
        <v>3.8545756348361189</v>
      </c>
      <c r="K61" s="208">
        <v>2.8033277344262681</v>
      </c>
      <c r="L61" s="208">
        <v>2.0999340069115626</v>
      </c>
      <c r="M61" s="208">
        <v>2.4499904164828221</v>
      </c>
      <c r="N61" s="208">
        <v>1.7500258072961377</v>
      </c>
      <c r="O61" s="208">
        <v>1.4280444998867108</v>
      </c>
      <c r="P61" s="208">
        <v>1.5118961004442317</v>
      </c>
      <c r="Q61" s="208">
        <v>1.8899260674692939</v>
      </c>
    </row>
    <row r="62" spans="1:17" x14ac:dyDescent="0.25">
      <c r="A62" s="154" t="s">
        <v>125</v>
      </c>
      <c r="B62" s="208">
        <v>12.174002464285914</v>
      </c>
      <c r="C62" s="208">
        <v>13.46790815704329</v>
      </c>
      <c r="D62" s="208">
        <v>11.625789066363446</v>
      </c>
      <c r="E62" s="208">
        <v>10.726620618635136</v>
      </c>
      <c r="F62" s="208">
        <v>10.727849790763299</v>
      </c>
      <c r="G62" s="208">
        <v>10.385304253864781</v>
      </c>
      <c r="H62" s="208">
        <v>8.4008904242699352</v>
      </c>
      <c r="I62" s="208">
        <v>7.9079243704098738</v>
      </c>
      <c r="J62" s="208">
        <v>7.6201154497925296</v>
      </c>
      <c r="K62" s="208">
        <v>9.295634376842294</v>
      </c>
      <c r="L62" s="208">
        <v>8.5784615355736467</v>
      </c>
      <c r="M62" s="208">
        <v>8.496390940270782</v>
      </c>
      <c r="N62" s="208">
        <v>5.8617682457993885</v>
      </c>
      <c r="O62" s="208">
        <v>5.9514509082674953</v>
      </c>
      <c r="P62" s="208">
        <v>6.9686029392430369</v>
      </c>
      <c r="Q62" s="208">
        <v>9.0769231859437447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2.6654363741621236</v>
      </c>
      <c r="H63" s="208">
        <v>0.85533228890026136</v>
      </c>
      <c r="I63" s="208">
        <v>0</v>
      </c>
      <c r="J63" s="208">
        <v>0</v>
      </c>
      <c r="K63" s="208">
        <v>0</v>
      </c>
      <c r="L63" s="208">
        <v>1.0409537586192597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8.3414508650375456</v>
      </c>
      <c r="F64" s="208">
        <v>14.880067761351695</v>
      </c>
      <c r="G64" s="208">
        <v>17.708445736182977</v>
      </c>
      <c r="H64" s="208">
        <v>19.206068857075035</v>
      </c>
      <c r="I64" s="208">
        <v>10.768705762798115</v>
      </c>
      <c r="J64" s="208">
        <v>7.4117833709372256</v>
      </c>
      <c r="K64" s="208">
        <v>5.7780383226719039</v>
      </c>
      <c r="L64" s="208">
        <v>12.51964525590671</v>
      </c>
      <c r="M64" s="208">
        <v>14.234328777436623</v>
      </c>
      <c r="N64" s="208">
        <v>8.9443629904999256</v>
      </c>
      <c r="O64" s="208">
        <v>11.979130995580533</v>
      </c>
      <c r="P64" s="208">
        <v>16.312215261500075</v>
      </c>
      <c r="Q64" s="208">
        <v>11.565004733344564</v>
      </c>
    </row>
    <row r="65" spans="1:17" x14ac:dyDescent="0.25">
      <c r="A65" s="152" t="s">
        <v>224</v>
      </c>
      <c r="B65" s="151">
        <v>4.1752714336739922</v>
      </c>
      <c r="C65" s="151">
        <v>4.2160221891769574</v>
      </c>
      <c r="D65" s="151">
        <v>5.6102591117877445</v>
      </c>
      <c r="E65" s="151">
        <v>3.8746521628357247</v>
      </c>
      <c r="F65" s="151">
        <v>4.1308231839109313</v>
      </c>
      <c r="G65" s="151">
        <v>4.9933580837039493</v>
      </c>
      <c r="H65" s="151">
        <v>4.6695354536294236</v>
      </c>
      <c r="I65" s="151">
        <v>4.0195590067203746</v>
      </c>
      <c r="J65" s="151">
        <v>3.1648698700204614</v>
      </c>
      <c r="K65" s="151">
        <v>2.7978524930098283</v>
      </c>
      <c r="L65" s="151">
        <v>4.2669195641211379</v>
      </c>
      <c r="M65" s="151">
        <v>4.142349452893562</v>
      </c>
      <c r="N65" s="151">
        <v>2.9926801262250393</v>
      </c>
      <c r="O65" s="151">
        <v>3.3275481477761129</v>
      </c>
      <c r="P65" s="151">
        <v>4.5103729609123429</v>
      </c>
      <c r="Q65" s="151">
        <v>4.3190544548428811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7.4804695860516351E-16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9.5160003579145746E-17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0.12870105888201444</v>
      </c>
      <c r="N69" s="87">
        <v>1.9902565183050936E-2</v>
      </c>
      <c r="O69" s="87">
        <v>8.3954959973245522E-2</v>
      </c>
      <c r="P69" s="87">
        <v>0.10727121885016817</v>
      </c>
      <c r="Q69" s="87">
        <v>8.7061752438011814E-2</v>
      </c>
    </row>
    <row r="70" spans="1:17" x14ac:dyDescent="0.25">
      <c r="A70" s="263" t="s">
        <v>29</v>
      </c>
      <c r="B70" s="87">
        <v>4.1752714336739922</v>
      </c>
      <c r="C70" s="87">
        <v>4.2160221891769574</v>
      </c>
      <c r="D70" s="87">
        <v>5.6102591117877445</v>
      </c>
      <c r="E70" s="87">
        <v>3.8746521628357233</v>
      </c>
      <c r="F70" s="87">
        <v>4.1308231839109313</v>
      </c>
      <c r="G70" s="87">
        <v>4.9933580837039493</v>
      </c>
      <c r="H70" s="87">
        <v>4.6695354536294236</v>
      </c>
      <c r="I70" s="87">
        <v>1.1819734487785629</v>
      </c>
      <c r="J70" s="87">
        <v>1.6274287028023748</v>
      </c>
      <c r="K70" s="87">
        <v>2.7978524930098283</v>
      </c>
      <c r="L70" s="87">
        <v>0.9273312181317781</v>
      </c>
      <c r="M70" s="87">
        <v>1.4166690998173301</v>
      </c>
      <c r="N70" s="87">
        <v>1.0625241935114362</v>
      </c>
      <c r="O70" s="87">
        <v>1.0838087536807999</v>
      </c>
      <c r="P70" s="87">
        <v>0.38248332222299408</v>
      </c>
      <c r="Q70" s="87">
        <v>0.38250628733297093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1.441500331448464E-15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2.2974348051331765</v>
      </c>
      <c r="N72" s="87">
        <v>0.50143407570148824</v>
      </c>
      <c r="O72" s="87">
        <v>1.9674071394914272</v>
      </c>
      <c r="P72" s="87">
        <v>2.3151214462878493</v>
      </c>
      <c r="Q72" s="87">
        <v>1.5189155920746198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2.8375855579418112</v>
      </c>
      <c r="J75" s="87">
        <v>1.5374411672180865</v>
      </c>
      <c r="K75" s="87">
        <v>0</v>
      </c>
      <c r="L75" s="87">
        <v>3.3395883459893598</v>
      </c>
      <c r="M75" s="87">
        <v>0.29954448906104048</v>
      </c>
      <c r="N75" s="87">
        <v>1.4088192918290636</v>
      </c>
      <c r="O75" s="87">
        <v>0.19237729463064029</v>
      </c>
      <c r="P75" s="87">
        <v>1.7054969735513312</v>
      </c>
      <c r="Q75" s="87">
        <v>2.3305708229972786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0.42841697035198173</v>
      </c>
    </row>
    <row r="77" spans="1:17" x14ac:dyDescent="0.25">
      <c r="A77" s="156" t="s">
        <v>208</v>
      </c>
      <c r="B77" s="204">
        <v>162.38224711140475</v>
      </c>
      <c r="C77" s="204">
        <v>165.90254569746901</v>
      </c>
      <c r="D77" s="204">
        <v>221.91265802021914</v>
      </c>
      <c r="E77" s="204">
        <v>156.04257582224639</v>
      </c>
      <c r="F77" s="204">
        <v>169.06533175783011</v>
      </c>
      <c r="G77" s="204">
        <v>204.97290899293026</v>
      </c>
      <c r="H77" s="204">
        <v>197.19096148178815</v>
      </c>
      <c r="I77" s="204">
        <v>142.18097467408859</v>
      </c>
      <c r="J77" s="204">
        <v>117.52891853935844</v>
      </c>
      <c r="K77" s="204">
        <v>121.49227601236122</v>
      </c>
      <c r="L77" s="204">
        <v>147.58497045196282</v>
      </c>
      <c r="M77" s="204">
        <v>159.04931258836544</v>
      </c>
      <c r="N77" s="204">
        <v>108.19038411779846</v>
      </c>
      <c r="O77" s="204">
        <v>124.05512654832251</v>
      </c>
      <c r="P77" s="204">
        <v>155.84963615018836</v>
      </c>
      <c r="Q77" s="204">
        <v>147.81168045591622</v>
      </c>
    </row>
    <row r="78" spans="1:17" x14ac:dyDescent="0.25">
      <c r="A78" s="152" t="s">
        <v>222</v>
      </c>
      <c r="B78" s="261">
        <v>154.85113062931762</v>
      </c>
      <c r="C78" s="261">
        <v>158.10903314929882</v>
      </c>
      <c r="D78" s="261">
        <v>212.27055076846079</v>
      </c>
      <c r="E78" s="261">
        <v>148.39693085321335</v>
      </c>
      <c r="F78" s="261">
        <v>160.51616745978006</v>
      </c>
      <c r="G78" s="261">
        <v>195.18193517693442</v>
      </c>
      <c r="H78" s="261">
        <v>188.48108069477536</v>
      </c>
      <c r="I78" s="261">
        <v>134.29758315896555</v>
      </c>
      <c r="J78" s="261">
        <v>110.95867119832268</v>
      </c>
      <c r="K78" s="261">
        <v>116.90991062069681</v>
      </c>
      <c r="L78" s="261">
        <v>139.68300530181108</v>
      </c>
      <c r="M78" s="261">
        <v>152.48903183867364</v>
      </c>
      <c r="N78" s="261">
        <v>101.35318128986917</v>
      </c>
      <c r="O78" s="261">
        <v>116.46074825071449</v>
      </c>
      <c r="P78" s="261">
        <v>146.32503686674971</v>
      </c>
      <c r="Q78" s="261">
        <v>138.51284676935265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51.596372809743791</v>
      </c>
      <c r="E79" s="83">
        <v>54.517467096856691</v>
      </c>
      <c r="F79" s="83">
        <v>28.481556962115476</v>
      </c>
      <c r="G79" s="83">
        <v>0.36001877053145537</v>
      </c>
      <c r="H79" s="83">
        <v>1.4844576523428992</v>
      </c>
      <c r="I79" s="83">
        <v>63.034496118154358</v>
      </c>
      <c r="J79" s="83">
        <v>17.875765418434504</v>
      </c>
      <c r="K79" s="83">
        <v>0.84878303079392803</v>
      </c>
      <c r="L79" s="83">
        <v>10.535682180848607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97.032642451016443</v>
      </c>
      <c r="C82" s="208">
        <v>69.924844318744363</v>
      </c>
      <c r="D82" s="208">
        <v>101.90996961243802</v>
      </c>
      <c r="E82" s="208">
        <v>64.327913847204812</v>
      </c>
      <c r="F82" s="208">
        <v>28.582823672053575</v>
      </c>
      <c r="G82" s="208">
        <v>13.166851028932232</v>
      </c>
      <c r="H82" s="208">
        <v>4.2996363863456368</v>
      </c>
      <c r="I82" s="208">
        <v>9.9738268657024562</v>
      </c>
      <c r="J82" s="208">
        <v>5.2080904039625935</v>
      </c>
      <c r="K82" s="208">
        <v>1.5288905035425977</v>
      </c>
      <c r="L82" s="208">
        <v>0.30029650004841563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0.38735416216339608</v>
      </c>
      <c r="P83" s="208">
        <v>19.844564324313168</v>
      </c>
      <c r="Q83" s="208">
        <v>11.26569621234006</v>
      </c>
    </row>
    <row r="84" spans="1:17" x14ac:dyDescent="0.25">
      <c r="A84" s="154" t="s">
        <v>26</v>
      </c>
      <c r="B84" s="208">
        <v>57.81848817830118</v>
      </c>
      <c r="C84" s="208">
        <v>88.184188830554461</v>
      </c>
      <c r="D84" s="208">
        <v>58.764208346278984</v>
      </c>
      <c r="E84" s="208">
        <v>2.5683201528454713</v>
      </c>
      <c r="F84" s="208">
        <v>12.987136563228123</v>
      </c>
      <c r="G84" s="208">
        <v>0</v>
      </c>
      <c r="H84" s="208">
        <v>0</v>
      </c>
      <c r="I84" s="208">
        <v>28.729004599636902</v>
      </c>
      <c r="J84" s="208">
        <v>23.728641513116973</v>
      </c>
      <c r="K84" s="208">
        <v>6.3111422838330915</v>
      </c>
      <c r="L84" s="208">
        <v>0</v>
      </c>
      <c r="M84" s="208">
        <v>9.9029603459294027</v>
      </c>
      <c r="N84" s="208">
        <v>67.687304041228643</v>
      </c>
      <c r="O84" s="208">
        <v>47.100024681761617</v>
      </c>
      <c r="P84" s="208">
        <v>41.745655027216223</v>
      </c>
      <c r="Q84" s="208">
        <v>65.888434703511663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26.983229756306368</v>
      </c>
      <c r="F85" s="208">
        <v>90.464650262382889</v>
      </c>
      <c r="G85" s="208">
        <v>181.65506537747072</v>
      </c>
      <c r="H85" s="208">
        <v>182.69698665608684</v>
      </c>
      <c r="I85" s="208">
        <v>32.560255575471835</v>
      </c>
      <c r="J85" s="208">
        <v>64.14617386280861</v>
      </c>
      <c r="K85" s="208">
        <v>108.22109480252719</v>
      </c>
      <c r="L85" s="208">
        <v>128.84702662091405</v>
      </c>
      <c r="M85" s="208">
        <v>142.58607149274422</v>
      </c>
      <c r="N85" s="208">
        <v>33.665877248640527</v>
      </c>
      <c r="O85" s="208">
        <v>68.973369406789473</v>
      </c>
      <c r="P85" s="208">
        <v>84.734817515220328</v>
      </c>
      <c r="Q85" s="208">
        <v>61.358715853500925</v>
      </c>
    </row>
    <row r="86" spans="1:17" x14ac:dyDescent="0.25">
      <c r="A86" s="152" t="s">
        <v>221</v>
      </c>
      <c r="B86" s="261">
        <v>7.5311164820871266</v>
      </c>
      <c r="C86" s="261">
        <v>7.7935125481701979</v>
      </c>
      <c r="D86" s="261">
        <v>9.6421072517583397</v>
      </c>
      <c r="E86" s="261">
        <v>7.6456449690330492</v>
      </c>
      <c r="F86" s="261">
        <v>8.5491642980500497</v>
      </c>
      <c r="G86" s="261">
        <v>9.7909738159958373</v>
      </c>
      <c r="H86" s="261">
        <v>8.7098807870127928</v>
      </c>
      <c r="I86" s="261">
        <v>7.8833915151230256</v>
      </c>
      <c r="J86" s="261">
        <v>6.570247341035774</v>
      </c>
      <c r="K86" s="261">
        <v>4.582365391664414</v>
      </c>
      <c r="L86" s="261">
        <v>7.9019651501517369</v>
      </c>
      <c r="M86" s="261">
        <v>6.5602807496918034</v>
      </c>
      <c r="N86" s="261">
        <v>6.8372028279292829</v>
      </c>
      <c r="O86" s="261">
        <v>7.5943782976080163</v>
      </c>
      <c r="P86" s="261">
        <v>9.524599283438647</v>
      </c>
      <c r="Q86" s="261">
        <v>9.298833686563567</v>
      </c>
    </row>
    <row r="87" spans="1:17" x14ac:dyDescent="0.25">
      <c r="A87" s="156" t="s">
        <v>207</v>
      </c>
      <c r="B87" s="204">
        <v>23.652220918768496</v>
      </c>
      <c r="C87" s="204">
        <v>23.936378845433961</v>
      </c>
      <c r="D87" s="204">
        <v>31.646462035464111</v>
      </c>
      <c r="E87" s="204">
        <v>23.338350094299418</v>
      </c>
      <c r="F87" s="204">
        <v>24.970192906469336</v>
      </c>
      <c r="G87" s="204">
        <v>30.062824691124071</v>
      </c>
      <c r="H87" s="204">
        <v>26.653599955231087</v>
      </c>
      <c r="I87" s="204">
        <v>20.784525448696463</v>
      </c>
      <c r="J87" s="204">
        <v>17.284891510596417</v>
      </c>
      <c r="K87" s="204">
        <v>14.788335074265175</v>
      </c>
      <c r="L87" s="204">
        <v>21.565354681242443</v>
      </c>
      <c r="M87" s="204">
        <v>20.661735256714387</v>
      </c>
      <c r="N87" s="204">
        <v>16.114388068658243</v>
      </c>
      <c r="O87" s="204">
        <v>18.375714729471042</v>
      </c>
      <c r="P87" s="204">
        <v>23.28979914315622</v>
      </c>
      <c r="Q87" s="204">
        <v>21.951792957554304</v>
      </c>
    </row>
    <row r="88" spans="1:17" x14ac:dyDescent="0.25">
      <c r="A88" s="152" t="s">
        <v>220</v>
      </c>
      <c r="B88" s="261">
        <v>16.16003034386511</v>
      </c>
      <c r="C88" s="261">
        <v>16.183148444911716</v>
      </c>
      <c r="D88" s="261">
        <v>22.054191719946278</v>
      </c>
      <c r="E88" s="261">
        <v>15.732222993185726</v>
      </c>
      <c r="F88" s="261">
        <v>16.465216475750243</v>
      </c>
      <c r="G88" s="261">
        <v>20.322457254528473</v>
      </c>
      <c r="H88" s="261">
        <v>17.988737727140219</v>
      </c>
      <c r="I88" s="261">
        <v>12.941880636554416</v>
      </c>
      <c r="J88" s="261">
        <v>10.748603654688736</v>
      </c>
      <c r="K88" s="261">
        <v>10.229654448377811</v>
      </c>
      <c r="L88" s="261">
        <v>13.704232235188506</v>
      </c>
      <c r="M88" s="261">
        <v>14.135362478061031</v>
      </c>
      <c r="N88" s="261">
        <v>9.3125245324939208</v>
      </c>
      <c r="O88" s="261">
        <v>10.820589318926192</v>
      </c>
      <c r="P88" s="261">
        <v>13.814429435246154</v>
      </c>
      <c r="Q88" s="261">
        <v>12.701021937112172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16.16003034386511</v>
      </c>
      <c r="C90" s="208">
        <v>16.183148444911716</v>
      </c>
      <c r="D90" s="208">
        <v>22.054191719946278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15.732222993185726</v>
      </c>
      <c r="F93" s="208">
        <v>16.465216475750243</v>
      </c>
      <c r="G93" s="208">
        <v>20.322457254528473</v>
      </c>
      <c r="H93" s="208">
        <v>17.988737727140219</v>
      </c>
      <c r="I93" s="208">
        <v>12.941880636554416</v>
      </c>
      <c r="J93" s="208">
        <v>10.748603654688736</v>
      </c>
      <c r="K93" s="208">
        <v>10.229654448377811</v>
      </c>
      <c r="L93" s="208">
        <v>13.704232235188506</v>
      </c>
      <c r="M93" s="208">
        <v>14.135362478061031</v>
      </c>
      <c r="N93" s="208">
        <v>9.3125245324939208</v>
      </c>
      <c r="O93" s="208">
        <v>10.820589318926192</v>
      </c>
      <c r="P93" s="208">
        <v>13.814429435246154</v>
      </c>
      <c r="Q93" s="208">
        <v>12.701021937112172</v>
      </c>
    </row>
    <row r="94" spans="1:17" x14ac:dyDescent="0.25">
      <c r="A94" s="149" t="s">
        <v>219</v>
      </c>
      <c r="B94" s="262">
        <v>7.492190574903387</v>
      </c>
      <c r="C94" s="262">
        <v>7.753230400522245</v>
      </c>
      <c r="D94" s="262">
        <v>9.5922703155178315</v>
      </c>
      <c r="E94" s="262">
        <v>7.6061271011136924</v>
      </c>
      <c r="F94" s="262">
        <v>8.5049764307190934</v>
      </c>
      <c r="G94" s="262">
        <v>9.7403674365955979</v>
      </c>
      <c r="H94" s="262">
        <v>8.66486222809087</v>
      </c>
      <c r="I94" s="262">
        <v>7.8426448121420469</v>
      </c>
      <c r="J94" s="262">
        <v>6.5362878559076822</v>
      </c>
      <c r="K94" s="262">
        <v>4.558680625887364</v>
      </c>
      <c r="L94" s="262">
        <v>7.8611224460539368</v>
      </c>
      <c r="M94" s="262">
        <v>6.5263727786533563</v>
      </c>
      <c r="N94" s="262">
        <v>6.8018635361643209</v>
      </c>
      <c r="O94" s="262">
        <v>7.5551254105448509</v>
      </c>
      <c r="P94" s="262">
        <v>9.4753697079100654</v>
      </c>
      <c r="Q94" s="262">
        <v>9.2507710204421301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189.32858517885543</v>
      </c>
      <c r="C97" s="96">
        <v>196.38720006989871</v>
      </c>
      <c r="D97" s="96">
        <v>201.14721854625154</v>
      </c>
      <c r="E97" s="96">
        <v>200.58488841430045</v>
      </c>
      <c r="F97" s="96">
        <v>192.67294775394197</v>
      </c>
      <c r="G97" s="96">
        <v>198.2874168148881</v>
      </c>
      <c r="H97" s="96">
        <v>214.04876846390727</v>
      </c>
      <c r="I97" s="96">
        <v>225.68100050191808</v>
      </c>
      <c r="J97" s="96">
        <v>232.57737488151977</v>
      </c>
      <c r="K97" s="96">
        <v>201.51564593144815</v>
      </c>
      <c r="L97" s="96">
        <v>206.48113375190539</v>
      </c>
      <c r="M97" s="96">
        <v>197.96363845406015</v>
      </c>
      <c r="N97" s="96">
        <v>152.42434678995809</v>
      </c>
      <c r="O97" s="96">
        <v>151.5088286173534</v>
      </c>
      <c r="P97" s="96">
        <v>156.69642838020613</v>
      </c>
      <c r="Q97" s="96">
        <v>153.05393968278958</v>
      </c>
    </row>
    <row r="98" spans="1:17" x14ac:dyDescent="0.25">
      <c r="A98" s="132" t="s">
        <v>83</v>
      </c>
      <c r="B98" s="160">
        <v>1.4070145152121813</v>
      </c>
      <c r="C98" s="160">
        <v>1.4568627505021432</v>
      </c>
      <c r="D98" s="160">
        <v>1.4820923959073078</v>
      </c>
      <c r="E98" s="160">
        <v>1.4542961297013464</v>
      </c>
      <c r="F98" s="160">
        <v>1.391767234257326</v>
      </c>
      <c r="G98" s="160">
        <v>1.4383283782766736</v>
      </c>
      <c r="H98" s="160">
        <v>1.5359716728897745</v>
      </c>
      <c r="I98" s="160">
        <v>1.6150905856499502</v>
      </c>
      <c r="J98" s="160">
        <v>1.6640973407012161</v>
      </c>
      <c r="K98" s="160">
        <v>1.432161680814803</v>
      </c>
      <c r="L98" s="160">
        <v>1.4825053216536623</v>
      </c>
      <c r="M98" s="160">
        <v>1.416407215455399</v>
      </c>
      <c r="N98" s="160">
        <v>1.0783981545769321</v>
      </c>
      <c r="O98" s="160">
        <v>1.0749423150167803</v>
      </c>
      <c r="P98" s="160">
        <v>1.1129753005122016</v>
      </c>
      <c r="Q98" s="160">
        <v>1.081789053435543</v>
      </c>
    </row>
    <row r="99" spans="1:17" x14ac:dyDescent="0.25">
      <c r="A99" s="76" t="s">
        <v>82</v>
      </c>
      <c r="B99" s="159">
        <v>0.37751301242207091</v>
      </c>
      <c r="C99" s="159">
        <v>0.39088768429985177</v>
      </c>
      <c r="D99" s="159">
        <v>0.3976569957293134</v>
      </c>
      <c r="E99" s="159">
        <v>0.39019903984041077</v>
      </c>
      <c r="F99" s="159">
        <v>0.3734220475441109</v>
      </c>
      <c r="G99" s="159">
        <v>0.38591476709356853</v>
      </c>
      <c r="H99" s="159">
        <v>0.41211322765930658</v>
      </c>
      <c r="I99" s="159">
        <v>0.43334145151394737</v>
      </c>
      <c r="J99" s="159">
        <v>0.44649034765425744</v>
      </c>
      <c r="K99" s="159">
        <v>0.38426019387463106</v>
      </c>
      <c r="L99" s="159">
        <v>0.39776778694058207</v>
      </c>
      <c r="M99" s="159">
        <v>0.38003314744929201</v>
      </c>
      <c r="N99" s="159">
        <v>0.28934266954832843</v>
      </c>
      <c r="O99" s="159">
        <v>0.28841544073249537</v>
      </c>
      <c r="P99" s="159">
        <v>0.29861998856803501</v>
      </c>
      <c r="Q99" s="159">
        <v>0.29025247426540329</v>
      </c>
    </row>
    <row r="100" spans="1:17" x14ac:dyDescent="0.25">
      <c r="A100" s="76" t="s">
        <v>81</v>
      </c>
      <c r="B100" s="159">
        <v>4.0450763720172525</v>
      </c>
      <c r="C100" s="159">
        <v>4.1883868471958081</v>
      </c>
      <c r="D100" s="159">
        <v>4.260920457474457</v>
      </c>
      <c r="E100" s="159">
        <v>4.1810079772232651</v>
      </c>
      <c r="F100" s="159">
        <v>4.0012414184605065</v>
      </c>
      <c r="G100" s="159">
        <v>4.1351017173347886</v>
      </c>
      <c r="H100" s="159">
        <v>4.4158199186433302</v>
      </c>
      <c r="I100" s="159">
        <v>4.6432817117703316</v>
      </c>
      <c r="J100" s="159">
        <v>4.7841729853029422</v>
      </c>
      <c r="K100" s="159">
        <v>4.1173728581604898</v>
      </c>
      <c r="L100" s="159">
        <v>4.2621075924769167</v>
      </c>
      <c r="M100" s="159">
        <v>4.0720797820123167</v>
      </c>
      <c r="N100" s="159">
        <v>3.1003254391077304</v>
      </c>
      <c r="O100" s="159">
        <v>3.0903901223081425</v>
      </c>
      <c r="P100" s="159">
        <v>3.1997325131089958</v>
      </c>
      <c r="Q100" s="159">
        <v>3.110074055560915</v>
      </c>
    </row>
    <row r="101" spans="1:17" x14ac:dyDescent="0.25">
      <c r="A101" s="76" t="s">
        <v>80</v>
      </c>
      <c r="B101" s="159">
        <v>1.1186907448014336</v>
      </c>
      <c r="C101" s="159">
        <v>1.1583241379616709</v>
      </c>
      <c r="D101" s="159">
        <v>1.1783837539103541</v>
      </c>
      <c r="E101" s="159">
        <v>1.1562834660963681</v>
      </c>
      <c r="F101" s="159">
        <v>1.1065679188439408</v>
      </c>
      <c r="G101" s="159">
        <v>1.1435878076358883</v>
      </c>
      <c r="H101" s="159">
        <v>1.2212221524095972</v>
      </c>
      <c r="I101" s="159">
        <v>1.2841281100145998</v>
      </c>
      <c r="J101" s="159">
        <v>1.3230924580834142</v>
      </c>
      <c r="K101" s="159">
        <v>1.1386847826123367</v>
      </c>
      <c r="L101" s="159">
        <v>1.178712063395255</v>
      </c>
      <c r="M101" s="159">
        <v>1.126158703885848</v>
      </c>
      <c r="N101" s="159">
        <v>0.85741406481100335</v>
      </c>
      <c r="O101" s="159">
        <v>0.8546663918554922</v>
      </c>
      <c r="P101" s="159">
        <v>0.88490570240338562</v>
      </c>
      <c r="Q101" s="159">
        <v>0.86011010463765281</v>
      </c>
    </row>
    <row r="102" spans="1:17" x14ac:dyDescent="0.25">
      <c r="A102" s="129" t="s">
        <v>79</v>
      </c>
      <c r="B102" s="158">
        <v>1.9934767848197612</v>
      </c>
      <c r="C102" s="158">
        <v>2.064102424243095</v>
      </c>
      <c r="D102" s="158">
        <v>2.0998481197285788</v>
      </c>
      <c r="E102" s="158">
        <v>2.0604660019272583</v>
      </c>
      <c r="F102" s="158">
        <v>1.9718742353886738</v>
      </c>
      <c r="G102" s="158">
        <v>2.0378426804002183</v>
      </c>
      <c r="H102" s="158">
        <v>2.1761849923664736</v>
      </c>
      <c r="I102" s="158">
        <v>2.2882817149818795</v>
      </c>
      <c r="J102" s="158">
        <v>2.3577151340673352</v>
      </c>
      <c r="K102" s="158">
        <v>2.0291056218295092</v>
      </c>
      <c r="L102" s="158">
        <v>2.1004331583904494</v>
      </c>
      <c r="M102" s="158">
        <v>2.0067844868222542</v>
      </c>
      <c r="N102" s="158">
        <v>1.5278887763410149</v>
      </c>
      <c r="O102" s="158">
        <v>1.5229924971194855</v>
      </c>
      <c r="P102" s="158">
        <v>1.5768781342773053</v>
      </c>
      <c r="Q102" s="158">
        <v>1.5326930467172122</v>
      </c>
    </row>
    <row r="103" spans="1:17" x14ac:dyDescent="0.25">
      <c r="A103" s="92" t="s">
        <v>125</v>
      </c>
      <c r="B103" s="91">
        <v>0.32573166823964933</v>
      </c>
      <c r="C103" s="91">
        <v>0.33727181133288048</v>
      </c>
      <c r="D103" s="91">
        <v>0.34311261425144851</v>
      </c>
      <c r="E103" s="91">
        <v>0.33667762437450632</v>
      </c>
      <c r="F103" s="91">
        <v>0.32220183808662151</v>
      </c>
      <c r="G103" s="91">
        <v>0.33298100130959768</v>
      </c>
      <c r="H103" s="91">
        <v>0.35558596586601848</v>
      </c>
      <c r="I103" s="91">
        <v>0.37390243322584016</v>
      </c>
      <c r="J103" s="91">
        <v>0.3852477689741734</v>
      </c>
      <c r="K103" s="91">
        <v>0.33155337662622231</v>
      </c>
      <c r="L103" s="91">
        <v>0.34320820885318504</v>
      </c>
      <c r="M103" s="91">
        <v>0.32790613046901501</v>
      </c>
      <c r="N103" s="91">
        <v>0.24965515715659195</v>
      </c>
      <c r="O103" s="91">
        <v>0.24885511112087144</v>
      </c>
      <c r="P103" s="91">
        <v>0.25765995832011285</v>
      </c>
      <c r="Q103" s="91">
        <v>0.25044016905952943</v>
      </c>
    </row>
    <row r="104" spans="1:17" x14ac:dyDescent="0.25">
      <c r="A104" s="92" t="s">
        <v>26</v>
      </c>
      <c r="B104" s="91">
        <v>0.54205879566854154</v>
      </c>
      <c r="C104" s="91">
        <v>0.56126305695749079</v>
      </c>
      <c r="D104" s="91">
        <v>0.57098289357296828</v>
      </c>
      <c r="E104" s="91">
        <v>0.56027425452142787</v>
      </c>
      <c r="F104" s="91">
        <v>0.53618471074457597</v>
      </c>
      <c r="G104" s="91">
        <v>0.55412260504431676</v>
      </c>
      <c r="H104" s="91">
        <v>0.59174013216350518</v>
      </c>
      <c r="I104" s="91">
        <v>0.62222105620636614</v>
      </c>
      <c r="J104" s="91">
        <v>0.6411011333736627</v>
      </c>
      <c r="K104" s="91">
        <v>0.55174685656177191</v>
      </c>
      <c r="L104" s="91">
        <v>0.57114197511075604</v>
      </c>
      <c r="M104" s="91">
        <v>0.54567737651960446</v>
      </c>
      <c r="N104" s="91">
        <v>0.41545783543888826</v>
      </c>
      <c r="O104" s="91">
        <v>0.41412645739712228</v>
      </c>
      <c r="P104" s="91">
        <v>0.42877883950863038</v>
      </c>
      <c r="Q104" s="91">
        <v>0.41676419477751625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1.1256863209115704</v>
      </c>
      <c r="C106" s="157">
        <v>1.1655675559527239</v>
      </c>
      <c r="D106" s="157">
        <v>1.1857526119041617</v>
      </c>
      <c r="E106" s="157">
        <v>1.1635141230313242</v>
      </c>
      <c r="F106" s="157">
        <v>1.1134876865574763</v>
      </c>
      <c r="G106" s="157">
        <v>1.1507390740463037</v>
      </c>
      <c r="H106" s="157">
        <v>1.2288588943369496</v>
      </c>
      <c r="I106" s="157">
        <v>1.2921582255496733</v>
      </c>
      <c r="J106" s="157">
        <v>1.3313662317194992</v>
      </c>
      <c r="K106" s="157">
        <v>1.1458053886415149</v>
      </c>
      <c r="L106" s="157">
        <v>1.1860829744265082</v>
      </c>
      <c r="M106" s="157">
        <v>1.1332009798336347</v>
      </c>
      <c r="N106" s="157">
        <v>0.86277578374553476</v>
      </c>
      <c r="O106" s="157">
        <v>0.86001092860149175</v>
      </c>
      <c r="P106" s="157">
        <v>0.8904393364485621</v>
      </c>
      <c r="Q106" s="157">
        <v>0.86548868288016645</v>
      </c>
    </row>
    <row r="107" spans="1:17" x14ac:dyDescent="0.25">
      <c r="A107" s="156" t="s">
        <v>206</v>
      </c>
      <c r="B107" s="204">
        <v>158.88776306399527</v>
      </c>
      <c r="C107" s="204">
        <v>163.82507903806277</v>
      </c>
      <c r="D107" s="204">
        <v>171.09683026827904</v>
      </c>
      <c r="E107" s="204">
        <v>165.18275927435604</v>
      </c>
      <c r="F107" s="204">
        <v>156.65042088033562</v>
      </c>
      <c r="G107" s="204">
        <v>163.56002735096789</v>
      </c>
      <c r="H107" s="204">
        <v>170.04577937972391</v>
      </c>
      <c r="I107" s="204">
        <v>177.58753078057879</v>
      </c>
      <c r="J107" s="204">
        <v>182.87865822452812</v>
      </c>
      <c r="K107" s="204">
        <v>154.67150628452868</v>
      </c>
      <c r="L107" s="204">
        <v>164.36087423659984</v>
      </c>
      <c r="M107" s="204">
        <v>155.6505207767097</v>
      </c>
      <c r="N107" s="204">
        <v>115.08874920768029</v>
      </c>
      <c r="O107" s="204">
        <v>115.57724980321804</v>
      </c>
      <c r="P107" s="204">
        <v>120.01382782799264</v>
      </c>
      <c r="Q107" s="204">
        <v>115.14888288679666</v>
      </c>
    </row>
    <row r="108" spans="1:17" x14ac:dyDescent="0.25">
      <c r="A108" s="152" t="s">
        <v>218</v>
      </c>
      <c r="B108" s="151">
        <v>153.76679618941645</v>
      </c>
      <c r="C108" s="151">
        <v>157.87579794149326</v>
      </c>
      <c r="D108" s="151">
        <v>166.95239481806345</v>
      </c>
      <c r="E108" s="151">
        <v>157.44666475341339</v>
      </c>
      <c r="F108" s="151">
        <v>147.91788595673975</v>
      </c>
      <c r="G108" s="151">
        <v>156.08630538892953</v>
      </c>
      <c r="H108" s="151">
        <v>157.77328325358337</v>
      </c>
      <c r="I108" s="151">
        <v>163.55149783281249</v>
      </c>
      <c r="J108" s="151">
        <v>168.32619705558315</v>
      </c>
      <c r="K108" s="151">
        <v>139.62122476771157</v>
      </c>
      <c r="L108" s="151">
        <v>152.73331451961994</v>
      </c>
      <c r="M108" s="151">
        <v>143.2568207998946</v>
      </c>
      <c r="N108" s="151">
        <v>102.47662363049625</v>
      </c>
      <c r="O108" s="151">
        <v>103.80226125826739</v>
      </c>
      <c r="P108" s="151">
        <v>108.14496801935242</v>
      </c>
      <c r="Q108" s="151">
        <v>102.21667773087091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41.857461922872581</v>
      </c>
      <c r="C110" s="208">
        <v>43.288908463659126</v>
      </c>
      <c r="D110" s="208">
        <v>15.292563478367164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111.90933426654388</v>
      </c>
      <c r="C113" s="208">
        <v>114.58688947783412</v>
      </c>
      <c r="D113" s="208">
        <v>151.6598313396963</v>
      </c>
      <c r="E113" s="208">
        <v>157.44666475341339</v>
      </c>
      <c r="F113" s="208">
        <v>147.91788595673975</v>
      </c>
      <c r="G113" s="208">
        <v>156.08630538892953</v>
      </c>
      <c r="H113" s="208">
        <v>157.77328325358337</v>
      </c>
      <c r="I113" s="208">
        <v>163.55149783281249</v>
      </c>
      <c r="J113" s="208">
        <v>168.32619705558315</v>
      </c>
      <c r="K113" s="208">
        <v>139.62122476771157</v>
      </c>
      <c r="L113" s="208">
        <v>152.73331451961994</v>
      </c>
      <c r="M113" s="208">
        <v>143.2568207998946</v>
      </c>
      <c r="N113" s="208">
        <v>102.47662363049625</v>
      </c>
      <c r="O113" s="208">
        <v>103.80226125826739</v>
      </c>
      <c r="P113" s="208">
        <v>108.14496801935242</v>
      </c>
      <c r="Q113" s="208">
        <v>102.21667773087091</v>
      </c>
    </row>
    <row r="114" spans="1:17" x14ac:dyDescent="0.25">
      <c r="A114" s="152" t="s">
        <v>217</v>
      </c>
      <c r="B114" s="151">
        <v>5.1209668745788237</v>
      </c>
      <c r="C114" s="151">
        <v>5.9492810965695098</v>
      </c>
      <c r="D114" s="151">
        <v>4.1444354502155889</v>
      </c>
      <c r="E114" s="151">
        <v>7.736094520942645</v>
      </c>
      <c r="F114" s="151">
        <v>8.7325349235958605</v>
      </c>
      <c r="G114" s="151">
        <v>7.4737219620383568</v>
      </c>
      <c r="H114" s="151">
        <v>12.272496126140545</v>
      </c>
      <c r="I114" s="151">
        <v>14.036032947766287</v>
      </c>
      <c r="J114" s="151">
        <v>14.552461168944969</v>
      </c>
      <c r="K114" s="151">
        <v>15.050281516817121</v>
      </c>
      <c r="L114" s="151">
        <v>11.627559716979905</v>
      </c>
      <c r="M114" s="151">
        <v>12.393699976815087</v>
      </c>
      <c r="N114" s="151">
        <v>12.612125577184049</v>
      </c>
      <c r="O114" s="151">
        <v>11.77498854495065</v>
      </c>
      <c r="P114" s="151">
        <v>11.868859808640227</v>
      </c>
      <c r="Q114" s="151">
        <v>12.932205155925745</v>
      </c>
    </row>
    <row r="115" spans="1:17" x14ac:dyDescent="0.25">
      <c r="A115" s="156" t="s">
        <v>205</v>
      </c>
      <c r="B115" s="204">
        <v>4.0916756590816092</v>
      </c>
      <c r="C115" s="204">
        <v>4.75350246312028</v>
      </c>
      <c r="D115" s="204">
        <v>3.3114226409981891</v>
      </c>
      <c r="E115" s="204">
        <v>6.1811744584461863</v>
      </c>
      <c r="F115" s="204">
        <v>6.9773348400922721</v>
      </c>
      <c r="G115" s="204">
        <v>5.9715375990068402</v>
      </c>
      <c r="H115" s="204">
        <v>9.8057798273949164</v>
      </c>
      <c r="I115" s="204">
        <v>11.214853712008484</v>
      </c>
      <c r="J115" s="204">
        <v>11.627482192920775</v>
      </c>
      <c r="K115" s="204">
        <v>12.025242899027969</v>
      </c>
      <c r="L115" s="204">
        <v>9.2904727239418907</v>
      </c>
      <c r="M115" s="204">
        <v>9.9026222514406221</v>
      </c>
      <c r="N115" s="204">
        <v>10.077145292545721</v>
      </c>
      <c r="O115" s="204">
        <v>9.4082690232792991</v>
      </c>
      <c r="P115" s="204">
        <v>9.4832725868900205</v>
      </c>
      <c r="Q115" s="204">
        <v>10.332890321440132</v>
      </c>
    </row>
    <row r="116" spans="1:17" x14ac:dyDescent="0.25">
      <c r="A116" s="156" t="s">
        <v>204</v>
      </c>
      <c r="B116" s="204">
        <v>13.654923759672897</v>
      </c>
      <c r="C116" s="204">
        <v>14.190646055343832</v>
      </c>
      <c r="D116" s="204">
        <v>14.283178022095175</v>
      </c>
      <c r="E116" s="204">
        <v>14.309983952254246</v>
      </c>
      <c r="F116" s="204">
        <v>13.801447141909239</v>
      </c>
      <c r="G116" s="204">
        <v>14.138615109271081</v>
      </c>
      <c r="H116" s="204">
        <v>15.443075280174837</v>
      </c>
      <c r="I116" s="204">
        <v>16.329417193532489</v>
      </c>
      <c r="J116" s="204">
        <v>16.832171845266881</v>
      </c>
      <c r="K116" s="204">
        <v>14.689033293798866</v>
      </c>
      <c r="L116" s="204">
        <v>14.888023917404526</v>
      </c>
      <c r="M116" s="204">
        <v>14.327396469946425</v>
      </c>
      <c r="N116" s="204">
        <v>11.163393528166264</v>
      </c>
      <c r="O116" s="204">
        <v>11.063635791363232</v>
      </c>
      <c r="P116" s="204">
        <v>11.42916377454501</v>
      </c>
      <c r="Q116" s="204">
        <v>11.221015846854645</v>
      </c>
    </row>
    <row r="117" spans="1:17" x14ac:dyDescent="0.25">
      <c r="A117" s="152" t="s">
        <v>216</v>
      </c>
      <c r="B117" s="151">
        <v>12.404909970496192</v>
      </c>
      <c r="C117" s="151">
        <v>12.738443065452039</v>
      </c>
      <c r="D117" s="151">
        <v>13.271532841018244</v>
      </c>
      <c r="E117" s="151">
        <v>12.421624768843593</v>
      </c>
      <c r="F117" s="151">
        <v>11.669859624100944</v>
      </c>
      <c r="G117" s="151">
        <v>12.314300338676301</v>
      </c>
      <c r="H117" s="151">
        <v>12.447393066050946</v>
      </c>
      <c r="I117" s="151">
        <v>12.903260539963147</v>
      </c>
      <c r="J117" s="151">
        <v>13.279956497430661</v>
      </c>
      <c r="K117" s="151">
        <v>11.015301381881352</v>
      </c>
      <c r="L117" s="151">
        <v>12.049768889266723</v>
      </c>
      <c r="M117" s="151">
        <v>11.302128732550242</v>
      </c>
      <c r="N117" s="151">
        <v>8.0848087084577944</v>
      </c>
      <c r="O117" s="151">
        <v>8.1893937958422924</v>
      </c>
      <c r="P117" s="151">
        <v>8.5320080643109542</v>
      </c>
      <c r="Q117" s="151">
        <v>8.0643004910852696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12.404909970496192</v>
      </c>
      <c r="C122" s="208">
        <v>12.738443065452039</v>
      </c>
      <c r="D122" s="208">
        <v>13.271532841018244</v>
      </c>
      <c r="E122" s="208">
        <v>12.421624768843593</v>
      </c>
      <c r="F122" s="208">
        <v>11.669859624100944</v>
      </c>
      <c r="G122" s="208">
        <v>12.314300338676301</v>
      </c>
      <c r="H122" s="208">
        <v>12.447393066050946</v>
      </c>
      <c r="I122" s="208">
        <v>12.903260539963147</v>
      </c>
      <c r="J122" s="208">
        <v>13.279956497430661</v>
      </c>
      <c r="K122" s="208">
        <v>11.015301381881352</v>
      </c>
      <c r="L122" s="208">
        <v>12.049768889266723</v>
      </c>
      <c r="M122" s="208">
        <v>11.302128732550242</v>
      </c>
      <c r="N122" s="208">
        <v>8.0848087084577944</v>
      </c>
      <c r="O122" s="208">
        <v>8.1893937958422924</v>
      </c>
      <c r="P122" s="208">
        <v>8.5320080643109542</v>
      </c>
      <c r="Q122" s="208">
        <v>8.0643004910852696</v>
      </c>
    </row>
    <row r="123" spans="1:17" x14ac:dyDescent="0.25">
      <c r="A123" s="152" t="s">
        <v>215</v>
      </c>
      <c r="B123" s="261">
        <v>1.250013789176706</v>
      </c>
      <c r="C123" s="261">
        <v>1.4522029898917934</v>
      </c>
      <c r="D123" s="261">
        <v>1.0116451810769305</v>
      </c>
      <c r="E123" s="261">
        <v>1.8883591834106532</v>
      </c>
      <c r="F123" s="261">
        <v>2.1315875178082959</v>
      </c>
      <c r="G123" s="261">
        <v>1.82431477059478</v>
      </c>
      <c r="H123" s="261">
        <v>2.9956822141238906</v>
      </c>
      <c r="I123" s="261">
        <v>3.4261566535693411</v>
      </c>
      <c r="J123" s="261">
        <v>3.5522153478362206</v>
      </c>
      <c r="K123" s="261">
        <v>3.6737319119175136</v>
      </c>
      <c r="L123" s="261">
        <v>2.8382550281378034</v>
      </c>
      <c r="M123" s="261">
        <v>3.0252677373961832</v>
      </c>
      <c r="N123" s="261">
        <v>3.0785848197084684</v>
      </c>
      <c r="O123" s="261">
        <v>2.8742419955209404</v>
      </c>
      <c r="P123" s="261">
        <v>2.8971557102340562</v>
      </c>
      <c r="Q123" s="261">
        <v>3.156715355769375</v>
      </c>
    </row>
    <row r="124" spans="1:17" x14ac:dyDescent="0.25">
      <c r="A124" s="243" t="s">
        <v>203</v>
      </c>
      <c r="B124" s="242">
        <v>3.7524512668329626</v>
      </c>
      <c r="C124" s="242">
        <v>4.3594086691692828</v>
      </c>
      <c r="D124" s="242">
        <v>3.0368858921291086</v>
      </c>
      <c r="E124" s="242">
        <v>5.6687181144553493</v>
      </c>
      <c r="F124" s="242">
        <v>6.3988720371102641</v>
      </c>
      <c r="G124" s="242">
        <v>5.4764614049011451</v>
      </c>
      <c r="H124" s="242">
        <v>8.9928220126450782</v>
      </c>
      <c r="I124" s="242">
        <v>10.285075241867609</v>
      </c>
      <c r="J124" s="242">
        <v>10.663494352994865</v>
      </c>
      <c r="K124" s="242">
        <v>11.028278316800863</v>
      </c>
      <c r="L124" s="242">
        <v>8.5202369511022642</v>
      </c>
      <c r="M124" s="242">
        <v>9.0816356203382789</v>
      </c>
      <c r="N124" s="242">
        <v>9.2416896571808174</v>
      </c>
      <c r="O124" s="242">
        <v>8.6282672324604164</v>
      </c>
      <c r="P124" s="242">
        <v>8.6970525519085395</v>
      </c>
      <c r="Q124" s="242">
        <v>9.4762318930814189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1.0000000000000002</v>
      </c>
      <c r="D129" s="77">
        <f t="shared" si="0"/>
        <v>0.99999999999999978</v>
      </c>
      <c r="E129" s="77">
        <f t="shared" si="0"/>
        <v>1</v>
      </c>
      <c r="F129" s="77">
        <f t="shared" si="0"/>
        <v>0.99999999999999989</v>
      </c>
      <c r="G129" s="77">
        <f t="shared" si="0"/>
        <v>1</v>
      </c>
      <c r="H129" s="77">
        <f t="shared" si="0"/>
        <v>1</v>
      </c>
      <c r="I129" s="77">
        <f t="shared" si="0"/>
        <v>1.0000000000000002</v>
      </c>
      <c r="J129" s="77">
        <f t="shared" si="0"/>
        <v>1</v>
      </c>
      <c r="K129" s="77">
        <f t="shared" si="0"/>
        <v>1.0000000000000002</v>
      </c>
      <c r="L129" s="77">
        <f t="shared" si="0"/>
        <v>0.99999999999999967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3.1928821833684157E-3</v>
      </c>
      <c r="C130" s="240">
        <f t="shared" si="1"/>
        <v>3.2337931068783525E-3</v>
      </c>
      <c r="D130" s="240">
        <f t="shared" si="1"/>
        <v>3.2700582296289059E-3</v>
      </c>
      <c r="E130" s="240">
        <f t="shared" si="1"/>
        <v>3.2899590123324123E-3</v>
      </c>
      <c r="F130" s="240">
        <f t="shared" si="1"/>
        <v>3.3327361840939608E-3</v>
      </c>
      <c r="G130" s="240">
        <f t="shared" si="1"/>
        <v>3.3813811718186172E-3</v>
      </c>
      <c r="H130" s="240">
        <f t="shared" si="1"/>
        <v>3.3782619314694441E-3</v>
      </c>
      <c r="I130" s="240">
        <f t="shared" si="1"/>
        <v>3.2662417670283137E-3</v>
      </c>
      <c r="J130" s="240">
        <f t="shared" si="1"/>
        <v>3.2920840947851808E-3</v>
      </c>
      <c r="K130" s="240">
        <f t="shared" si="1"/>
        <v>3.3001635529783368E-3</v>
      </c>
      <c r="L130" s="240">
        <f t="shared" si="1"/>
        <v>3.3051544666763324E-3</v>
      </c>
      <c r="M130" s="240">
        <f t="shared" si="1"/>
        <v>3.2864948974497014E-3</v>
      </c>
      <c r="N130" s="240">
        <f t="shared" si="1"/>
        <v>3.3293355239893277E-3</v>
      </c>
      <c r="O130" s="240">
        <f t="shared" si="1"/>
        <v>3.3669449501115938E-3</v>
      </c>
      <c r="P130" s="240">
        <f t="shared" si="1"/>
        <v>3.3784409890996372E-3</v>
      </c>
      <c r="Q130" s="240">
        <f t="shared" si="1"/>
        <v>3.3790771624105545E-3</v>
      </c>
    </row>
    <row r="131" spans="1:17" x14ac:dyDescent="0.25">
      <c r="A131" s="76" t="s">
        <v>82</v>
      </c>
      <c r="B131" s="239">
        <f t="shared" ref="B131:Q131" si="2">IF(B$7=0,0,B$7/B$5)</f>
        <v>3.3209726907809157E-4</v>
      </c>
      <c r="C131" s="239">
        <f t="shared" si="2"/>
        <v>3.3635248589876962E-4</v>
      </c>
      <c r="D131" s="239">
        <f t="shared" si="2"/>
        <v>3.4012448484410348E-4</v>
      </c>
      <c r="E131" s="239">
        <f t="shared" si="2"/>
        <v>3.4219440011463135E-4</v>
      </c>
      <c r="F131" s="239">
        <f t="shared" si="2"/>
        <v>3.4664372868519193E-4</v>
      </c>
      <c r="G131" s="239">
        <f t="shared" si="2"/>
        <v>3.5170337907312221E-4</v>
      </c>
      <c r="H131" s="239">
        <f t="shared" si="2"/>
        <v>3.5137894142022212E-4</v>
      </c>
      <c r="I131" s="239">
        <f t="shared" si="2"/>
        <v>3.3972752788346216E-4</v>
      </c>
      <c r="J131" s="239">
        <f t="shared" si="2"/>
        <v>3.4241543366319346E-4</v>
      </c>
      <c r="K131" s="239">
        <f t="shared" si="2"/>
        <v>3.432557922631926E-4</v>
      </c>
      <c r="L131" s="239">
        <f t="shared" si="2"/>
        <v>3.4377490593983951E-4</v>
      </c>
      <c r="M131" s="239">
        <f t="shared" si="2"/>
        <v>3.4183409145735819E-4</v>
      </c>
      <c r="N131" s="239">
        <f t="shared" si="2"/>
        <v>3.4629002007054458E-4</v>
      </c>
      <c r="O131" s="239">
        <f t="shared" si="2"/>
        <v>3.5020184236447653E-4</v>
      </c>
      <c r="P131" s="239">
        <f t="shared" si="2"/>
        <v>3.5139756551800583E-4</v>
      </c>
      <c r="Q131" s="239">
        <f t="shared" si="2"/>
        <v>3.5146373501850173E-4</v>
      </c>
    </row>
    <row r="132" spans="1:17" x14ac:dyDescent="0.25">
      <c r="A132" s="76" t="s">
        <v>81</v>
      </c>
      <c r="B132" s="239">
        <f t="shared" ref="B132:Q132" si="3">IF(B$8=0,0,B$8/B$5)</f>
        <v>7.741411433861531E-3</v>
      </c>
      <c r="C132" s="239">
        <f t="shared" si="3"/>
        <v>7.8406034092746504E-3</v>
      </c>
      <c r="D132" s="239">
        <f t="shared" si="3"/>
        <v>7.9285312499491074E-3</v>
      </c>
      <c r="E132" s="239">
        <f t="shared" si="3"/>
        <v>7.9767823716366537E-3</v>
      </c>
      <c r="F132" s="239">
        <f t="shared" si="3"/>
        <v>8.0804992229217068E-3</v>
      </c>
      <c r="G132" s="239">
        <f t="shared" si="3"/>
        <v>8.198443087600869E-3</v>
      </c>
      <c r="H132" s="239">
        <f t="shared" si="3"/>
        <v>8.1908802269886512E-3</v>
      </c>
      <c r="I132" s="239">
        <f t="shared" si="3"/>
        <v>7.9192779153390673E-3</v>
      </c>
      <c r="J132" s="239">
        <f t="shared" si="3"/>
        <v>7.9819348128020249E-3</v>
      </c>
      <c r="K132" s="239">
        <f t="shared" si="3"/>
        <v>8.0015241388227912E-3</v>
      </c>
      <c r="L132" s="239">
        <f t="shared" si="3"/>
        <v>8.0136250289114842E-3</v>
      </c>
      <c r="M132" s="239">
        <f t="shared" si="3"/>
        <v>7.9683833337075658E-3</v>
      </c>
      <c r="N132" s="239">
        <f t="shared" si="3"/>
        <v>8.0722540364397827E-3</v>
      </c>
      <c r="O132" s="239">
        <f t="shared" si="3"/>
        <v>8.1634412537196655E-3</v>
      </c>
      <c r="P132" s="239">
        <f t="shared" si="3"/>
        <v>8.1913143672751008E-3</v>
      </c>
      <c r="Q132" s="239">
        <f t="shared" si="3"/>
        <v>8.1928568229813307E-3</v>
      </c>
    </row>
    <row r="133" spans="1:17" x14ac:dyDescent="0.25">
      <c r="A133" s="76" t="s">
        <v>80</v>
      </c>
      <c r="B133" s="239">
        <f t="shared" ref="B133:Q133" si="4">IF(B$9=0,0,B$9/B$5)</f>
        <v>6.335872497988355E-4</v>
      </c>
      <c r="C133" s="239">
        <f t="shared" si="4"/>
        <v>6.4170550723044711E-4</v>
      </c>
      <c r="D133" s="239">
        <f t="shared" si="4"/>
        <v>6.4890186402269824E-4</v>
      </c>
      <c r="E133" s="239">
        <f t="shared" si="4"/>
        <v>6.5285092366781678E-4</v>
      </c>
      <c r="F133" s="239">
        <f t="shared" si="4"/>
        <v>6.6133951455656028E-4</v>
      </c>
      <c r="G133" s="239">
        <f t="shared" si="4"/>
        <v>6.7099249960859498E-4</v>
      </c>
      <c r="H133" s="239">
        <f t="shared" si="4"/>
        <v>6.7037352565315462E-4</v>
      </c>
      <c r="I133" s="239">
        <f t="shared" si="4"/>
        <v>6.4814453509410023E-4</v>
      </c>
      <c r="J133" s="239">
        <f t="shared" si="4"/>
        <v>6.5327261951173465E-4</v>
      </c>
      <c r="K133" s="239">
        <f t="shared" si="4"/>
        <v>6.5487588621638518E-4</v>
      </c>
      <c r="L133" s="239">
        <f t="shared" si="4"/>
        <v>6.5586627017116057E-4</v>
      </c>
      <c r="M133" s="239">
        <f t="shared" si="4"/>
        <v>6.52163513705446E-4</v>
      </c>
      <c r="N133" s="239">
        <f t="shared" si="4"/>
        <v>6.6066469639558371E-4</v>
      </c>
      <c r="O133" s="239">
        <f t="shared" si="4"/>
        <v>6.6812781325828615E-4</v>
      </c>
      <c r="P133" s="239">
        <f t="shared" si="4"/>
        <v>6.7040905738434745E-4</v>
      </c>
      <c r="Q133" s="239">
        <f t="shared" si="4"/>
        <v>6.7053529796427206E-4</v>
      </c>
    </row>
    <row r="134" spans="1:17" x14ac:dyDescent="0.25">
      <c r="A134" s="129" t="s">
        <v>79</v>
      </c>
      <c r="B134" s="238">
        <f t="shared" ref="B134:Q134" si="5">IF(B$10=0,0,B$10/B$5)</f>
        <v>3.0041364299343266E-3</v>
      </c>
      <c r="C134" s="238">
        <f t="shared" si="5"/>
        <v>3.0426289231239123E-3</v>
      </c>
      <c r="D134" s="238">
        <f t="shared" si="5"/>
        <v>3.076750249917137E-3</v>
      </c>
      <c r="E134" s="238">
        <f t="shared" si="5"/>
        <v>3.095474607056033E-3</v>
      </c>
      <c r="F134" s="238">
        <f t="shared" si="5"/>
        <v>3.135723026095051E-3</v>
      </c>
      <c r="G134" s="238">
        <f t="shared" si="5"/>
        <v>3.1814923878706182E-3</v>
      </c>
      <c r="H134" s="238">
        <f t="shared" si="5"/>
        <v>3.1785575399719121E-3</v>
      </c>
      <c r="I134" s="238">
        <f t="shared" si="5"/>
        <v>3.0731593957379114E-3</v>
      </c>
      <c r="J134" s="238">
        <f t="shared" si="5"/>
        <v>3.0974740662425425E-3</v>
      </c>
      <c r="K134" s="238">
        <f t="shared" si="5"/>
        <v>3.1050759110016822E-3</v>
      </c>
      <c r="L134" s="238">
        <f t="shared" si="5"/>
        <v>3.1097717891449186E-3</v>
      </c>
      <c r="M134" s="238">
        <f t="shared" si="5"/>
        <v>3.0922152717223223E-3</v>
      </c>
      <c r="N134" s="238">
        <f t="shared" si="5"/>
        <v>3.1325233944395616E-3</v>
      </c>
      <c r="O134" s="238">
        <f t="shared" si="5"/>
        <v>3.1679095567324748E-3</v>
      </c>
      <c r="P134" s="238">
        <f t="shared" si="5"/>
        <v>3.1787260126931176E-3</v>
      </c>
      <c r="Q134" s="238">
        <f t="shared" si="5"/>
        <v>3.179324578913015E-3</v>
      </c>
    </row>
    <row r="135" spans="1:17" x14ac:dyDescent="0.25">
      <c r="A135" s="127" t="s">
        <v>214</v>
      </c>
      <c r="B135" s="236">
        <f t="shared" ref="B135:Q135" si="6">IF(B$15=0,0,B$15/B$5)</f>
        <v>3.4342857655337476E-2</v>
      </c>
      <c r="C135" s="236">
        <f t="shared" si="6"/>
        <v>3.4782898327670682E-2</v>
      </c>
      <c r="D135" s="236">
        <f t="shared" si="6"/>
        <v>3.5172968451448849E-2</v>
      </c>
      <c r="E135" s="236">
        <f t="shared" si="6"/>
        <v>3.5387022622058825E-2</v>
      </c>
      <c r="F135" s="236">
        <f t="shared" si="6"/>
        <v>3.5847136787359762E-2</v>
      </c>
      <c r="G135" s="236">
        <f t="shared" si="6"/>
        <v>3.6370365579757945E-2</v>
      </c>
      <c r="H135" s="236">
        <f t="shared" si="6"/>
        <v>2.3991509821000942E-2</v>
      </c>
      <c r="I135" s="236">
        <f t="shared" si="6"/>
        <v>3.5131918320466311E-2</v>
      </c>
      <c r="J135" s="236">
        <f t="shared" si="6"/>
        <v>3.5409880153276695E-2</v>
      </c>
      <c r="K135" s="236">
        <f t="shared" si="6"/>
        <v>2.718468195551612E-2</v>
      </c>
      <c r="L135" s="236">
        <f t="shared" si="6"/>
        <v>3.5550465961202302E-2</v>
      </c>
      <c r="M135" s="236">
        <f t="shared" si="6"/>
        <v>2.5616465197345499E-2</v>
      </c>
      <c r="N135" s="236">
        <f t="shared" si="6"/>
        <v>3.5810559056269044E-2</v>
      </c>
      <c r="O135" s="236">
        <f t="shared" si="6"/>
        <v>3.6215088598431255E-2</v>
      </c>
      <c r="P135" s="236">
        <f t="shared" si="6"/>
        <v>3.6338740774707327E-2</v>
      </c>
      <c r="Q135" s="236">
        <f t="shared" si="6"/>
        <v>3.6345583498054508E-2</v>
      </c>
    </row>
    <row r="136" spans="1:17" x14ac:dyDescent="0.25">
      <c r="A136" s="127" t="s">
        <v>213</v>
      </c>
      <c r="B136" s="237">
        <f t="shared" ref="B136:Q136" si="7">IF(B$16=0,0,B$16/B$5)</f>
        <v>0.26806963362199204</v>
      </c>
      <c r="C136" s="237">
        <f t="shared" si="7"/>
        <v>0.2717089938436994</v>
      </c>
      <c r="D136" s="237">
        <f t="shared" si="7"/>
        <v>0.27472597051126219</v>
      </c>
      <c r="E136" s="237">
        <f t="shared" si="7"/>
        <v>0.2760931596994084</v>
      </c>
      <c r="F136" s="237">
        <f t="shared" si="7"/>
        <v>0.27957785109550459</v>
      </c>
      <c r="G136" s="237">
        <f t="shared" si="7"/>
        <v>0.28543152252955539</v>
      </c>
      <c r="H136" s="237">
        <f t="shared" si="7"/>
        <v>0.285664792572214</v>
      </c>
      <c r="I136" s="237">
        <f t="shared" si="7"/>
        <v>0.2742698535192416</v>
      </c>
      <c r="J136" s="237">
        <f t="shared" si="7"/>
        <v>0.27762091759029273</v>
      </c>
      <c r="K136" s="237">
        <f t="shared" si="7"/>
        <v>0.28006861621227402</v>
      </c>
      <c r="L136" s="237">
        <f t="shared" si="7"/>
        <v>0.27778034244362992</v>
      </c>
      <c r="M136" s="237">
        <f t="shared" si="7"/>
        <v>0.27997323570229665</v>
      </c>
      <c r="N136" s="237">
        <f t="shared" si="7"/>
        <v>0.28415002794596417</v>
      </c>
      <c r="O136" s="237">
        <f t="shared" si="7"/>
        <v>0.28878378673226773</v>
      </c>
      <c r="P136" s="237">
        <f t="shared" si="7"/>
        <v>0.28635542231354333</v>
      </c>
      <c r="Q136" s="237">
        <f t="shared" si="7"/>
        <v>0.28622104032040829</v>
      </c>
    </row>
    <row r="137" spans="1:17" x14ac:dyDescent="0.25">
      <c r="A137" s="142" t="s">
        <v>227</v>
      </c>
      <c r="B137" s="235">
        <f t="shared" ref="B137:Q137" si="8">IF(B$17=0,0,B$17/B$5)</f>
        <v>0.24620298199094426</v>
      </c>
      <c r="C137" s="235">
        <f t="shared" si="8"/>
        <v>0.24935762121208951</v>
      </c>
      <c r="D137" s="235">
        <f t="shared" si="8"/>
        <v>0.25215402297409711</v>
      </c>
      <c r="E137" s="235">
        <f t="shared" si="8"/>
        <v>0.25368857131135764</v>
      </c>
      <c r="F137" s="235">
        <f t="shared" si="8"/>
        <v>0.25698711683981224</v>
      </c>
      <c r="G137" s="235">
        <f t="shared" si="8"/>
        <v>0.26073812935731405</v>
      </c>
      <c r="H137" s="235">
        <f t="shared" si="8"/>
        <v>0.26049760489339446</v>
      </c>
      <c r="I137" s="235">
        <f t="shared" si="8"/>
        <v>0.25185973573800136</v>
      </c>
      <c r="J137" s="235">
        <f t="shared" si="8"/>
        <v>0.25385243631069077</v>
      </c>
      <c r="K137" s="235">
        <f t="shared" si="8"/>
        <v>0.25447544291907359</v>
      </c>
      <c r="L137" s="235">
        <f t="shared" si="8"/>
        <v>0.25486029201927102</v>
      </c>
      <c r="M137" s="235">
        <f t="shared" si="8"/>
        <v>0.25342145358978146</v>
      </c>
      <c r="N137" s="235">
        <f t="shared" si="8"/>
        <v>0.25672489211293087</v>
      </c>
      <c r="O137" s="235">
        <f t="shared" si="8"/>
        <v>0.25962495303923205</v>
      </c>
      <c r="P137" s="235">
        <f t="shared" si="8"/>
        <v>0.26051141201810818</v>
      </c>
      <c r="Q137" s="235">
        <f t="shared" si="8"/>
        <v>0.26056046730960203</v>
      </c>
    </row>
    <row r="138" spans="1:17" x14ac:dyDescent="0.25">
      <c r="A138" s="142" t="s">
        <v>226</v>
      </c>
      <c r="B138" s="235">
        <f t="shared" ref="B138:Q138" si="9">IF(B$25=0,0,B$25/B$5)</f>
        <v>2.1866651631047763E-2</v>
      </c>
      <c r="C138" s="235">
        <f t="shared" si="9"/>
        <v>2.235137263160987E-2</v>
      </c>
      <c r="D138" s="235">
        <f t="shared" si="9"/>
        <v>2.2571947537165085E-2</v>
      </c>
      <c r="E138" s="235">
        <f t="shared" si="9"/>
        <v>2.2404588388050751E-2</v>
      </c>
      <c r="F138" s="235">
        <f t="shared" si="9"/>
        <v>2.2590734255692368E-2</v>
      </c>
      <c r="G138" s="235">
        <f t="shared" si="9"/>
        <v>2.4693393172241306E-2</v>
      </c>
      <c r="H138" s="235">
        <f t="shared" si="9"/>
        <v>2.5167187678819525E-2</v>
      </c>
      <c r="I138" s="235">
        <f t="shared" si="9"/>
        <v>2.2410117781240302E-2</v>
      </c>
      <c r="J138" s="235">
        <f t="shared" si="9"/>
        <v>2.3768481279601988E-2</v>
      </c>
      <c r="K138" s="235">
        <f t="shared" si="9"/>
        <v>2.5593173293200461E-2</v>
      </c>
      <c r="L138" s="235">
        <f t="shared" si="9"/>
        <v>2.2920050424358917E-2</v>
      </c>
      <c r="M138" s="235">
        <f t="shared" si="9"/>
        <v>2.6551782112515153E-2</v>
      </c>
      <c r="N138" s="235">
        <f t="shared" si="9"/>
        <v>2.7425135833033312E-2</v>
      </c>
      <c r="O138" s="235">
        <f t="shared" si="9"/>
        <v>2.9158833693035697E-2</v>
      </c>
      <c r="P138" s="235">
        <f t="shared" si="9"/>
        <v>2.5844010295435146E-2</v>
      </c>
      <c r="Q138" s="235">
        <f t="shared" si="9"/>
        <v>2.5660573010806265E-2</v>
      </c>
    </row>
    <row r="139" spans="1:17" x14ac:dyDescent="0.25">
      <c r="A139" s="127" t="s">
        <v>212</v>
      </c>
      <c r="B139" s="237">
        <f t="shared" ref="B139:Q139" si="10">IF(B$36=0,0,B$36/B$5)</f>
        <v>0.6487713608804806</v>
      </c>
      <c r="C139" s="237">
        <f t="shared" si="10"/>
        <v>0.64406647067123013</v>
      </c>
      <c r="D139" s="237">
        <f t="shared" si="10"/>
        <v>0.64010496446296217</v>
      </c>
      <c r="E139" s="237">
        <f t="shared" si="10"/>
        <v>0.63821945696452376</v>
      </c>
      <c r="F139" s="237">
        <f t="shared" si="10"/>
        <v>0.63362062891778093</v>
      </c>
      <c r="G139" s="237">
        <f t="shared" si="10"/>
        <v>0.6264999928513697</v>
      </c>
      <c r="H139" s="237">
        <f t="shared" si="10"/>
        <v>0.63869326880133692</v>
      </c>
      <c r="I139" s="237">
        <f t="shared" si="10"/>
        <v>0.64066048168842626</v>
      </c>
      <c r="J139" s="237">
        <f t="shared" si="10"/>
        <v>0.63663635104222982</v>
      </c>
      <c r="K139" s="237">
        <f t="shared" si="10"/>
        <v>0.64229032334609915</v>
      </c>
      <c r="L139" s="237">
        <f t="shared" si="10"/>
        <v>0.63613650676044842</v>
      </c>
      <c r="M139" s="237">
        <f t="shared" si="10"/>
        <v>0.64416290142555455</v>
      </c>
      <c r="N139" s="237">
        <f t="shared" si="10"/>
        <v>0.62913702267409466</v>
      </c>
      <c r="O139" s="237">
        <f t="shared" si="10"/>
        <v>0.62352372180197535</v>
      </c>
      <c r="P139" s="237">
        <f t="shared" si="10"/>
        <v>0.62565267048453943</v>
      </c>
      <c r="Q139" s="237">
        <f t="shared" si="10"/>
        <v>0.62577048326627815</v>
      </c>
    </row>
    <row r="140" spans="1:17" x14ac:dyDescent="0.25">
      <c r="A140" s="72" t="s">
        <v>211</v>
      </c>
      <c r="B140" s="234">
        <f t="shared" ref="B140:Q140" si="11">IF(B$44=0,0,B$44/B$5)</f>
        <v>3.3912033276148647E-2</v>
      </c>
      <c r="C140" s="234">
        <f t="shared" si="11"/>
        <v>3.4346553724993803E-2</v>
      </c>
      <c r="D140" s="234">
        <f t="shared" si="11"/>
        <v>3.4731730495964716E-2</v>
      </c>
      <c r="E140" s="234">
        <f t="shared" si="11"/>
        <v>3.4943099399201455E-2</v>
      </c>
      <c r="F140" s="234">
        <f t="shared" si="11"/>
        <v>3.5397441523002199E-2</v>
      </c>
      <c r="G140" s="234">
        <f t="shared" si="11"/>
        <v>3.5914106513345208E-2</v>
      </c>
      <c r="H140" s="234">
        <f t="shared" si="11"/>
        <v>3.588097663994478E-2</v>
      </c>
      <c r="I140" s="234">
        <f t="shared" si="11"/>
        <v>3.4691195330783041E-2</v>
      </c>
      <c r="J140" s="234">
        <f t="shared" si="11"/>
        <v>3.4965670187196152E-2</v>
      </c>
      <c r="K140" s="234">
        <f t="shared" si="11"/>
        <v>3.5051483204828544E-2</v>
      </c>
      <c r="L140" s="234">
        <f t="shared" si="11"/>
        <v>3.510449237387539E-2</v>
      </c>
      <c r="M140" s="234">
        <f t="shared" si="11"/>
        <v>3.490630656676097E-2</v>
      </c>
      <c r="N140" s="234">
        <f t="shared" si="11"/>
        <v>3.5361322652337344E-2</v>
      </c>
      <c r="O140" s="234">
        <f t="shared" si="11"/>
        <v>3.5760777451139099E-2</v>
      </c>
      <c r="P140" s="234">
        <f t="shared" si="11"/>
        <v>3.5882878435239671E-2</v>
      </c>
      <c r="Q140" s="234">
        <f t="shared" si="11"/>
        <v>3.5889635317971381E-2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0.99999999999999989</v>
      </c>
      <c r="C143" s="77">
        <f t="shared" si="12"/>
        <v>0.99999999999999989</v>
      </c>
      <c r="D143" s="77">
        <f t="shared" si="12"/>
        <v>1</v>
      </c>
      <c r="E143" s="77">
        <f t="shared" si="12"/>
        <v>1</v>
      </c>
      <c r="F143" s="77">
        <f t="shared" si="12"/>
        <v>0.99999999999999989</v>
      </c>
      <c r="G143" s="77">
        <f t="shared" si="12"/>
        <v>1</v>
      </c>
      <c r="H143" s="77">
        <f t="shared" si="12"/>
        <v>0.99999999999999989</v>
      </c>
      <c r="I143" s="77">
        <f t="shared" si="12"/>
        <v>0.99999999999999978</v>
      </c>
      <c r="J143" s="77">
        <f t="shared" si="12"/>
        <v>0.99999999999999989</v>
      </c>
      <c r="K143" s="77">
        <f t="shared" si="12"/>
        <v>1</v>
      </c>
      <c r="L143" s="77">
        <f t="shared" si="12"/>
        <v>1.0000000000000002</v>
      </c>
      <c r="M143" s="77">
        <f t="shared" si="12"/>
        <v>1</v>
      </c>
      <c r="N143" s="77">
        <f t="shared" si="12"/>
        <v>1</v>
      </c>
      <c r="O143" s="77">
        <f t="shared" si="12"/>
        <v>1</v>
      </c>
      <c r="P143" s="77">
        <f t="shared" si="12"/>
        <v>1</v>
      </c>
      <c r="Q143" s="77">
        <f t="shared" si="12"/>
        <v>1.0000000000000002</v>
      </c>
    </row>
    <row r="144" spans="1:17" x14ac:dyDescent="0.25">
      <c r="A144" s="132" t="s">
        <v>83</v>
      </c>
      <c r="B144" s="240">
        <f t="shared" ref="B144:Q144" si="13">IF(B$48=0,0,B$48/B$47)</f>
        <v>4.5837845958897842E-3</v>
      </c>
      <c r="C144" s="240">
        <f t="shared" si="13"/>
        <v>4.5465541460402029E-3</v>
      </c>
      <c r="D144" s="240">
        <f t="shared" si="13"/>
        <v>4.5296448573626646E-3</v>
      </c>
      <c r="E144" s="240">
        <f t="shared" si="13"/>
        <v>4.4368052738453737E-3</v>
      </c>
      <c r="F144" s="240">
        <f t="shared" si="13"/>
        <v>4.3793913106001704E-3</v>
      </c>
      <c r="G144" s="240">
        <f t="shared" si="13"/>
        <v>4.3726918421303001E-3</v>
      </c>
      <c r="H144" s="240">
        <f t="shared" si="13"/>
        <v>4.3377591545558447E-3</v>
      </c>
      <c r="I144" s="240">
        <f t="shared" si="13"/>
        <v>4.3117864558011023E-3</v>
      </c>
      <c r="J144" s="240">
        <f t="shared" si="13"/>
        <v>4.3371994362644698E-3</v>
      </c>
      <c r="K144" s="240">
        <f t="shared" si="13"/>
        <v>4.3326644833720715E-3</v>
      </c>
      <c r="L144" s="240">
        <f t="shared" si="13"/>
        <v>4.3171441868071567E-3</v>
      </c>
      <c r="M144" s="240">
        <f t="shared" si="13"/>
        <v>4.3241439024235707E-3</v>
      </c>
      <c r="N144" s="240">
        <f t="shared" si="13"/>
        <v>4.3384485006755175E-3</v>
      </c>
      <c r="O144" s="240">
        <f t="shared" si="13"/>
        <v>4.328367248447108E-3</v>
      </c>
      <c r="P144" s="240">
        <f t="shared" si="13"/>
        <v>4.3509417073126439E-3</v>
      </c>
      <c r="Q144" s="240">
        <f t="shared" si="13"/>
        <v>4.3456411770907821E-3</v>
      </c>
    </row>
    <row r="145" spans="1:17" x14ac:dyDescent="0.25">
      <c r="A145" s="76" t="s">
        <v>82</v>
      </c>
      <c r="B145" s="239">
        <f t="shared" ref="B145:Q145" si="14">IF(B$49=0,0,B$49/B$47)</f>
        <v>1.2288670965352208E-3</v>
      </c>
      <c r="C145" s="239">
        <f t="shared" si="14"/>
        <v>1.2188859829265273E-3</v>
      </c>
      <c r="D145" s="239">
        <f t="shared" si="14"/>
        <v>1.2143527706764852E-3</v>
      </c>
      <c r="E145" s="239">
        <f t="shared" si="14"/>
        <v>1.1894634009747037E-3</v>
      </c>
      <c r="F145" s="239">
        <f t="shared" si="14"/>
        <v>1.1740712880082744E-3</v>
      </c>
      <c r="G145" s="239">
        <f t="shared" si="14"/>
        <v>1.1722752270907782E-3</v>
      </c>
      <c r="H145" s="239">
        <f t="shared" si="14"/>
        <v>1.162910120712899E-3</v>
      </c>
      <c r="I145" s="239">
        <f t="shared" si="14"/>
        <v>1.1559470982932716E-3</v>
      </c>
      <c r="J145" s="239">
        <f t="shared" si="14"/>
        <v>1.1627600658014581E-3</v>
      </c>
      <c r="K145" s="239">
        <f t="shared" si="14"/>
        <v>1.1615442899993397E-3</v>
      </c>
      <c r="L145" s="239">
        <f t="shared" si="14"/>
        <v>1.1573834527308972E-3</v>
      </c>
      <c r="M145" s="239">
        <f t="shared" si="14"/>
        <v>1.1592600069245276E-3</v>
      </c>
      <c r="N145" s="239">
        <f t="shared" si="14"/>
        <v>1.1630949275568657E-3</v>
      </c>
      <c r="O145" s="239">
        <f t="shared" si="14"/>
        <v>1.1603922440218514E-3</v>
      </c>
      <c r="P145" s="239">
        <f t="shared" si="14"/>
        <v>1.1664442320988694E-3</v>
      </c>
      <c r="Q145" s="239">
        <f t="shared" si="14"/>
        <v>1.1650232126230245E-3</v>
      </c>
    </row>
    <row r="146" spans="1:17" x14ac:dyDescent="0.25">
      <c r="A146" s="76" t="s">
        <v>81</v>
      </c>
      <c r="B146" s="239">
        <f t="shared" ref="B146:Q146" si="15">IF(B$50=0,0,B$50/B$47)</f>
        <v>9.3149626366192499E-3</v>
      </c>
      <c r="C146" s="239">
        <f t="shared" si="15"/>
        <v>9.2393045767696774E-3</v>
      </c>
      <c r="D146" s="239">
        <f t="shared" si="15"/>
        <v>9.2049422744083682E-3</v>
      </c>
      <c r="E146" s="239">
        <f t="shared" si="15"/>
        <v>9.0162778130725759E-3</v>
      </c>
      <c r="F146" s="239">
        <f t="shared" si="15"/>
        <v>8.8996037174074189E-3</v>
      </c>
      <c r="G146" s="239">
        <f t="shared" si="15"/>
        <v>8.8859893563534541E-3</v>
      </c>
      <c r="H146" s="239">
        <f t="shared" si="15"/>
        <v>8.8150007065280426E-3</v>
      </c>
      <c r="I146" s="239">
        <f t="shared" si="15"/>
        <v>8.76222014640104E-3</v>
      </c>
      <c r="J146" s="239">
        <f t="shared" si="15"/>
        <v>8.8138632719775897E-3</v>
      </c>
      <c r="K146" s="239">
        <f t="shared" si="15"/>
        <v>8.8046475429511013E-3</v>
      </c>
      <c r="L146" s="239">
        <f t="shared" si="15"/>
        <v>8.773107888417361E-3</v>
      </c>
      <c r="M146" s="239">
        <f t="shared" si="15"/>
        <v>8.7873323983326691E-3</v>
      </c>
      <c r="N146" s="239">
        <f t="shared" si="15"/>
        <v>8.8164015649702578E-3</v>
      </c>
      <c r="O146" s="239">
        <f t="shared" si="15"/>
        <v>8.7959148937767281E-3</v>
      </c>
      <c r="P146" s="239">
        <f t="shared" si="15"/>
        <v>8.8417897023493029E-3</v>
      </c>
      <c r="Q146" s="239">
        <f t="shared" si="15"/>
        <v>8.8310182012156773E-3</v>
      </c>
    </row>
    <row r="147" spans="1:17" x14ac:dyDescent="0.25">
      <c r="A147" s="76" t="s">
        <v>80</v>
      </c>
      <c r="B147" s="239">
        <f t="shared" ref="B147:Q147" si="16">IF(B$51=0,0,B$51/B$47)</f>
        <v>3.3394615519114147E-3</v>
      </c>
      <c r="C147" s="239">
        <f t="shared" si="16"/>
        <v>3.3123377520835316E-3</v>
      </c>
      <c r="D147" s="239">
        <f t="shared" si="16"/>
        <v>3.3000186916592169E-3</v>
      </c>
      <c r="E147" s="239">
        <f t="shared" si="16"/>
        <v>3.232381521289243E-3</v>
      </c>
      <c r="F147" s="239">
        <f t="shared" si="16"/>
        <v>3.1905532637022402E-3</v>
      </c>
      <c r="G147" s="239">
        <f t="shared" si="16"/>
        <v>3.1856724459182989E-3</v>
      </c>
      <c r="H147" s="239">
        <f t="shared" si="16"/>
        <v>3.1602226533681802E-3</v>
      </c>
      <c r="I147" s="239">
        <f t="shared" si="16"/>
        <v>3.1413005537196475E-3</v>
      </c>
      <c r="J147" s="239">
        <f t="shared" si="16"/>
        <v>3.1598148772882077E-3</v>
      </c>
      <c r="K147" s="239">
        <f t="shared" si="16"/>
        <v>3.1565109914909839E-3</v>
      </c>
      <c r="L147" s="239">
        <f t="shared" si="16"/>
        <v>3.1452038646902895E-3</v>
      </c>
      <c r="M147" s="239">
        <f t="shared" si="16"/>
        <v>3.1503034239488753E-3</v>
      </c>
      <c r="N147" s="239">
        <f t="shared" si="16"/>
        <v>3.1607248682551255E-3</v>
      </c>
      <c r="O147" s="239">
        <f t="shared" si="16"/>
        <v>3.1533802922813592E-3</v>
      </c>
      <c r="P147" s="239">
        <f t="shared" si="16"/>
        <v>3.1698266448225015E-3</v>
      </c>
      <c r="Q147" s="239">
        <f t="shared" si="16"/>
        <v>3.1659650068003903E-3</v>
      </c>
    </row>
    <row r="148" spans="1:17" x14ac:dyDescent="0.25">
      <c r="A148" s="129" t="s">
        <v>79</v>
      </c>
      <c r="B148" s="238">
        <f t="shared" ref="B148:Q148" si="17">IF(B$52=0,0,B$52/B$47)</f>
        <v>5.4627463751449517E-3</v>
      </c>
      <c r="C148" s="238">
        <f t="shared" si="17"/>
        <v>5.4183768152962662E-3</v>
      </c>
      <c r="D148" s="238">
        <f t="shared" si="17"/>
        <v>5.3982250927409924E-3</v>
      </c>
      <c r="E148" s="238">
        <f t="shared" si="17"/>
        <v>5.2875830920711079E-3</v>
      </c>
      <c r="F148" s="238">
        <f t="shared" si="17"/>
        <v>5.2191597372996642E-3</v>
      </c>
      <c r="G148" s="238">
        <f t="shared" si="17"/>
        <v>5.2111756149366738E-3</v>
      </c>
      <c r="H148" s="238">
        <f t="shared" si="17"/>
        <v>5.1695444238478647E-3</v>
      </c>
      <c r="I148" s="238">
        <f t="shared" si="17"/>
        <v>5.1385913406461758E-3</v>
      </c>
      <c r="J148" s="238">
        <f t="shared" si="17"/>
        <v>5.1688773769997106E-3</v>
      </c>
      <c r="K148" s="238">
        <f t="shared" si="17"/>
        <v>5.1634728260317991E-3</v>
      </c>
      <c r="L148" s="238">
        <f t="shared" si="17"/>
        <v>5.1449764412153792E-3</v>
      </c>
      <c r="M148" s="238">
        <f t="shared" si="17"/>
        <v>5.1533183844962444E-3</v>
      </c>
      <c r="N148" s="238">
        <f t="shared" si="17"/>
        <v>5.1703659552566139E-3</v>
      </c>
      <c r="O148" s="238">
        <f t="shared" si="17"/>
        <v>5.1583515765449605E-3</v>
      </c>
      <c r="P148" s="238">
        <f t="shared" si="17"/>
        <v>5.1852547917285753E-3</v>
      </c>
      <c r="Q148" s="238">
        <f t="shared" si="17"/>
        <v>5.1789378604570257E-3</v>
      </c>
    </row>
    <row r="149" spans="1:17" x14ac:dyDescent="0.25">
      <c r="A149" s="127" t="s">
        <v>210</v>
      </c>
      <c r="B149" s="237">
        <f t="shared" ref="B149:Q149" si="18">IF(B$57=0,0,B$57/B$47)</f>
        <v>3.194230510923278E-2</v>
      </c>
      <c r="C149" s="237">
        <f t="shared" si="18"/>
        <v>3.2469837930077829E-2</v>
      </c>
      <c r="D149" s="237">
        <f t="shared" si="18"/>
        <v>3.0076035815909362E-2</v>
      </c>
      <c r="E149" s="237">
        <f t="shared" si="18"/>
        <v>3.3823549185070613E-2</v>
      </c>
      <c r="F149" s="237">
        <f t="shared" si="18"/>
        <v>3.5016135343205711E-2</v>
      </c>
      <c r="G149" s="237">
        <f t="shared" si="18"/>
        <v>3.3124509218246279E-2</v>
      </c>
      <c r="H149" s="237">
        <f t="shared" si="18"/>
        <v>3.1258733000957391E-2</v>
      </c>
      <c r="I149" s="237">
        <f t="shared" si="18"/>
        <v>3.853672002500013E-2</v>
      </c>
      <c r="J149" s="237">
        <f t="shared" si="18"/>
        <v>3.8855831395033798E-2</v>
      </c>
      <c r="K149" s="237">
        <f t="shared" si="18"/>
        <v>2.7414944026379517E-2</v>
      </c>
      <c r="L149" s="237">
        <f t="shared" si="18"/>
        <v>3.7158538801582333E-2</v>
      </c>
      <c r="M149" s="237">
        <f t="shared" si="18"/>
        <v>2.9409453252258258E-2</v>
      </c>
      <c r="N149" s="237">
        <f t="shared" si="18"/>
        <v>4.3856635394349634E-2</v>
      </c>
      <c r="O149" s="237">
        <f t="shared" si="18"/>
        <v>4.2504139469305778E-2</v>
      </c>
      <c r="P149" s="237">
        <f t="shared" si="18"/>
        <v>4.2233976482970149E-2</v>
      </c>
      <c r="Q149" s="237">
        <f t="shared" si="18"/>
        <v>4.3557908109618411E-2</v>
      </c>
    </row>
    <row r="150" spans="1:17" x14ac:dyDescent="0.25">
      <c r="A150" s="127" t="s">
        <v>209</v>
      </c>
      <c r="B150" s="237">
        <f t="shared" ref="B150:Q150" si="19">IF(B$58=0,0,B$58/B$47)</f>
        <v>0.14588623098259954</v>
      </c>
      <c r="C150" s="237">
        <f t="shared" si="19"/>
        <v>0.14365426240105411</v>
      </c>
      <c r="D150" s="237">
        <f t="shared" si="19"/>
        <v>0.14614421716019116</v>
      </c>
      <c r="E150" s="237">
        <f t="shared" si="19"/>
        <v>0.14019911167499188</v>
      </c>
      <c r="F150" s="237">
        <f t="shared" si="19"/>
        <v>0.13811400707710855</v>
      </c>
      <c r="G150" s="237">
        <f t="shared" si="19"/>
        <v>0.13961162182275841</v>
      </c>
      <c r="H150" s="237">
        <f t="shared" si="19"/>
        <v>0.13337801179265205</v>
      </c>
      <c r="I150" s="237">
        <f t="shared" si="19"/>
        <v>0.13303442423729714</v>
      </c>
      <c r="J150" s="237">
        <f t="shared" si="19"/>
        <v>0.13193002101413395</v>
      </c>
      <c r="K150" s="237">
        <f t="shared" si="19"/>
        <v>0.12513366082215507</v>
      </c>
      <c r="L150" s="237">
        <f t="shared" si="19"/>
        <v>0.13561026489054528</v>
      </c>
      <c r="M150" s="237">
        <f t="shared" si="19"/>
        <v>0.13298659979585517</v>
      </c>
      <c r="N150" s="237">
        <f t="shared" si="19"/>
        <v>0.12685624444256938</v>
      </c>
      <c r="O150" s="237">
        <f t="shared" si="19"/>
        <v>0.12845006979616727</v>
      </c>
      <c r="P150" s="237">
        <f t="shared" si="19"/>
        <v>0.13145064246306087</v>
      </c>
      <c r="Q150" s="237">
        <f t="shared" si="19"/>
        <v>0.12927252590303659</v>
      </c>
    </row>
    <row r="151" spans="1:17" x14ac:dyDescent="0.25">
      <c r="A151" s="142" t="s">
        <v>225</v>
      </c>
      <c r="B151" s="235">
        <f t="shared" ref="B151:Q151" si="20">IF(B$59=0,0,B$59/B$47)</f>
        <v>0.12797086530413643</v>
      </c>
      <c r="C151" s="235">
        <f t="shared" si="20"/>
        <v>0.12588440904095496</v>
      </c>
      <c r="D151" s="235">
        <f t="shared" si="20"/>
        <v>0.12844045244009758</v>
      </c>
      <c r="E151" s="235">
        <f t="shared" si="20"/>
        <v>0.1228582032482852</v>
      </c>
      <c r="F151" s="235">
        <f t="shared" si="20"/>
        <v>0.12099749666149295</v>
      </c>
      <c r="G151" s="235">
        <f t="shared" si="20"/>
        <v>0.1225212957587366</v>
      </c>
      <c r="H151" s="235">
        <f t="shared" si="20"/>
        <v>0.1164242174218056</v>
      </c>
      <c r="I151" s="235">
        <f t="shared" si="20"/>
        <v>0.11315635793819642</v>
      </c>
      <c r="J151" s="235">
        <f t="shared" si="20"/>
        <v>0.11299505984832772</v>
      </c>
      <c r="K151" s="235">
        <f t="shared" si="20"/>
        <v>0.10819977857749156</v>
      </c>
      <c r="L151" s="235">
        <f t="shared" si="20"/>
        <v>0.11531138621230792</v>
      </c>
      <c r="M151" s="235">
        <f t="shared" si="20"/>
        <v>0.11420012332771794</v>
      </c>
      <c r="N151" s="235">
        <f t="shared" si="20"/>
        <v>0.10743615524069544</v>
      </c>
      <c r="O151" s="235">
        <f t="shared" si="20"/>
        <v>0.10960935291543238</v>
      </c>
      <c r="P151" s="235">
        <f t="shared" si="20"/>
        <v>0.11121757220132142</v>
      </c>
      <c r="Q151" s="235">
        <f t="shared" si="20"/>
        <v>0.10677498926972497</v>
      </c>
    </row>
    <row r="152" spans="1:17" x14ac:dyDescent="0.25">
      <c r="A152" s="142" t="s">
        <v>224</v>
      </c>
      <c r="B152" s="235">
        <f t="shared" ref="B152:Q152" si="21">IF(B$65=0,0,B$65/B$47)</f>
        <v>1.7915365678463101E-2</v>
      </c>
      <c r="C152" s="235">
        <f t="shared" si="21"/>
        <v>1.7769853360099144E-2</v>
      </c>
      <c r="D152" s="235">
        <f t="shared" si="21"/>
        <v>1.7703764720093586E-2</v>
      </c>
      <c r="E152" s="235">
        <f t="shared" si="21"/>
        <v>1.7340908426706696E-2</v>
      </c>
      <c r="F152" s="235">
        <f t="shared" si="21"/>
        <v>1.7116510415615599E-2</v>
      </c>
      <c r="G152" s="235">
        <f t="shared" si="21"/>
        <v>1.7090326064021791E-2</v>
      </c>
      <c r="H152" s="235">
        <f t="shared" si="21"/>
        <v>1.6953794370846455E-2</v>
      </c>
      <c r="I152" s="235">
        <f t="shared" si="21"/>
        <v>1.9878066299100716E-2</v>
      </c>
      <c r="J152" s="235">
        <f t="shared" si="21"/>
        <v>1.893496116580623E-2</v>
      </c>
      <c r="K152" s="235">
        <f t="shared" si="21"/>
        <v>1.6933882244663502E-2</v>
      </c>
      <c r="L152" s="235">
        <f t="shared" si="21"/>
        <v>2.0298878678237341E-2</v>
      </c>
      <c r="M152" s="235">
        <f t="shared" si="21"/>
        <v>1.8786476468137244E-2</v>
      </c>
      <c r="N152" s="235">
        <f t="shared" si="21"/>
        <v>1.942008920187395E-2</v>
      </c>
      <c r="O152" s="235">
        <f t="shared" si="21"/>
        <v>1.8840716880734892E-2</v>
      </c>
      <c r="P152" s="235">
        <f t="shared" si="21"/>
        <v>2.0233070261739462E-2</v>
      </c>
      <c r="Q152" s="235">
        <f t="shared" si="21"/>
        <v>2.0467334527475768E-2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2.0302021058358388E-3</v>
      </c>
    </row>
    <row r="154" spans="1:17" x14ac:dyDescent="0.25">
      <c r="A154" s="127" t="s">
        <v>208</v>
      </c>
      <c r="B154" s="237">
        <f t="shared" ref="B154:Q154" si="23">IF(B$77=0,0,B$77/B$47)</f>
        <v>0.69675406327571521</v>
      </c>
      <c r="C154" s="237">
        <f t="shared" si="23"/>
        <v>0.69925246519793249</v>
      </c>
      <c r="D154" s="237">
        <f t="shared" si="23"/>
        <v>0.70026881249494499</v>
      </c>
      <c r="E154" s="237">
        <f t="shared" si="23"/>
        <v>0.69836462843174074</v>
      </c>
      <c r="F154" s="237">
        <f t="shared" si="23"/>
        <v>0.70054039669948798</v>
      </c>
      <c r="G154" s="237">
        <f t="shared" si="23"/>
        <v>0.70154268735755565</v>
      </c>
      <c r="H154" s="237">
        <f t="shared" si="23"/>
        <v>0.71594595350020718</v>
      </c>
      <c r="I154" s="237">
        <f t="shared" si="23"/>
        <v>0.70313256661165524</v>
      </c>
      <c r="J154" s="237">
        <f t="shared" si="23"/>
        <v>0.70315861308622096</v>
      </c>
      <c r="K154" s="237">
        <f t="shared" si="23"/>
        <v>0.73532679109050303</v>
      </c>
      <c r="L154" s="237">
        <f t="shared" si="23"/>
        <v>0.70210121492006283</v>
      </c>
      <c r="M154" s="237">
        <f t="shared" si="23"/>
        <v>0.7213240220782281</v>
      </c>
      <c r="N154" s="237">
        <f t="shared" si="23"/>
        <v>0.70206865476228963</v>
      </c>
      <c r="O154" s="237">
        <f t="shared" si="23"/>
        <v>0.70240531860155142</v>
      </c>
      <c r="P154" s="237">
        <f t="shared" si="23"/>
        <v>0.69912547494862809</v>
      </c>
      <c r="Q154" s="237">
        <f t="shared" si="23"/>
        <v>0.70045681122805947</v>
      </c>
    </row>
    <row r="155" spans="1:17" x14ac:dyDescent="0.25">
      <c r="A155" s="142" t="s">
        <v>222</v>
      </c>
      <c r="B155" s="259">
        <f t="shared" ref="B155:Q155" si="24">IF(B$78=0,0,B$78/B$47)</f>
        <v>0.66443934843932728</v>
      </c>
      <c r="C155" s="259">
        <f t="shared" si="24"/>
        <v>0.66640406712816036</v>
      </c>
      <c r="D155" s="259">
        <f t="shared" si="24"/>
        <v>0.66984212545791033</v>
      </c>
      <c r="E155" s="259">
        <f t="shared" si="24"/>
        <v>0.66414673642512501</v>
      </c>
      <c r="F155" s="259">
        <f t="shared" si="24"/>
        <v>0.66511601438210199</v>
      </c>
      <c r="G155" s="259">
        <f t="shared" si="24"/>
        <v>0.66803198530200691</v>
      </c>
      <c r="H155" s="259">
        <f t="shared" si="24"/>
        <v>0.68432278041929029</v>
      </c>
      <c r="I155" s="259">
        <f t="shared" si="24"/>
        <v>0.66414655373377907</v>
      </c>
      <c r="J155" s="259">
        <f t="shared" si="24"/>
        <v>0.66384976837487442</v>
      </c>
      <c r="K155" s="259">
        <f t="shared" si="24"/>
        <v>0.70759222104496422</v>
      </c>
      <c r="L155" s="259">
        <f t="shared" si="24"/>
        <v>0.6645094512385209</v>
      </c>
      <c r="M155" s="259">
        <f t="shared" si="24"/>
        <v>0.6915716891739222</v>
      </c>
      <c r="N155" s="259">
        <f t="shared" si="24"/>
        <v>0.65770070255579072</v>
      </c>
      <c r="O155" s="259">
        <f t="shared" si="24"/>
        <v>0.65940563083262871</v>
      </c>
      <c r="P155" s="259">
        <f t="shared" si="24"/>
        <v>0.65639909994886614</v>
      </c>
      <c r="Q155" s="259">
        <f t="shared" si="24"/>
        <v>0.65639106911525691</v>
      </c>
    </row>
    <row r="156" spans="1:17" x14ac:dyDescent="0.25">
      <c r="A156" s="142" t="s">
        <v>221</v>
      </c>
      <c r="B156" s="259">
        <f t="shared" ref="B156:Q156" si="25">IF(B$86=0,0,B$86/B$47)</f>
        <v>3.2314714836387884E-2</v>
      </c>
      <c r="C156" s="259">
        <f t="shared" si="25"/>
        <v>3.2848398069772175E-2</v>
      </c>
      <c r="D156" s="259">
        <f t="shared" si="25"/>
        <v>3.0426687037034675E-2</v>
      </c>
      <c r="E156" s="259">
        <f t="shared" si="25"/>
        <v>3.4217892006615722E-2</v>
      </c>
      <c r="F156" s="259">
        <f t="shared" si="25"/>
        <v>3.5424382317386038E-2</v>
      </c>
      <c r="G156" s="259">
        <f t="shared" si="25"/>
        <v>3.351070205554868E-2</v>
      </c>
      <c r="H156" s="259">
        <f t="shared" si="25"/>
        <v>3.1623173080916923E-2</v>
      </c>
      <c r="I156" s="259">
        <f t="shared" si="25"/>
        <v>3.8986012877876133E-2</v>
      </c>
      <c r="J156" s="259">
        <f t="shared" si="25"/>
        <v>3.9308844711346602E-2</v>
      </c>
      <c r="K156" s="259">
        <f t="shared" si="25"/>
        <v>2.7734570045538837E-2</v>
      </c>
      <c r="L156" s="259">
        <f t="shared" si="25"/>
        <v>3.7591763681541907E-2</v>
      </c>
      <c r="M156" s="259">
        <f t="shared" si="25"/>
        <v>2.9752332904305935E-2</v>
      </c>
      <c r="N156" s="259">
        <f t="shared" si="25"/>
        <v>4.4367952206498848E-2</v>
      </c>
      <c r="O156" s="259">
        <f t="shared" si="25"/>
        <v>4.2999687768922747E-2</v>
      </c>
      <c r="P156" s="259">
        <f t="shared" si="25"/>
        <v>4.2726374999761965E-2</v>
      </c>
      <c r="Q156" s="259">
        <f t="shared" si="25"/>
        <v>4.4065742112802522E-2</v>
      </c>
    </row>
    <row r="157" spans="1:17" x14ac:dyDescent="0.25">
      <c r="A157" s="127" t="s">
        <v>207</v>
      </c>
      <c r="B157" s="237">
        <f t="shared" ref="B157:Q157" si="26">IF(B$87=0,0,B$87/B$47)</f>
        <v>0.10148757837635182</v>
      </c>
      <c r="C157" s="237">
        <f t="shared" si="26"/>
        <v>0.10088797519781931</v>
      </c>
      <c r="D157" s="237">
        <f t="shared" si="26"/>
        <v>9.9863750842106788E-2</v>
      </c>
      <c r="E157" s="237">
        <f t="shared" si="26"/>
        <v>0.10445019960694377</v>
      </c>
      <c r="F157" s="237">
        <f t="shared" si="26"/>
        <v>0.10346668156317987</v>
      </c>
      <c r="G157" s="237">
        <f t="shared" si="26"/>
        <v>0.10289337711501029</v>
      </c>
      <c r="H157" s="237">
        <f t="shared" si="26"/>
        <v>9.6771864647170427E-2</v>
      </c>
      <c r="I157" s="237">
        <f t="shared" si="26"/>
        <v>0.10278644353118611</v>
      </c>
      <c r="J157" s="237">
        <f t="shared" si="26"/>
        <v>0.10341301947627976</v>
      </c>
      <c r="K157" s="237">
        <f t="shared" si="26"/>
        <v>8.9505763927117038E-2</v>
      </c>
      <c r="L157" s="237">
        <f t="shared" si="26"/>
        <v>0.10259216555394861</v>
      </c>
      <c r="M157" s="237">
        <f t="shared" si="26"/>
        <v>9.3705566757532624E-2</v>
      </c>
      <c r="N157" s="237">
        <f t="shared" si="26"/>
        <v>0.10456942958407714</v>
      </c>
      <c r="O157" s="237">
        <f t="shared" si="26"/>
        <v>0.10404406587790356</v>
      </c>
      <c r="P157" s="237">
        <f t="shared" si="26"/>
        <v>0.10447564902702895</v>
      </c>
      <c r="Q157" s="237">
        <f t="shared" si="26"/>
        <v>0.10402616930109881</v>
      </c>
    </row>
    <row r="158" spans="1:17" x14ac:dyDescent="0.25">
      <c r="A158" s="142" t="s">
        <v>220</v>
      </c>
      <c r="B158" s="259">
        <f t="shared" ref="B158:Q158" si="27">IF(B$88=0,0,B$88/B$47)</f>
        <v>6.9339887857458177E-2</v>
      </c>
      <c r="C158" s="259">
        <f t="shared" si="27"/>
        <v>6.8209359881698559E-2</v>
      </c>
      <c r="D158" s="259">
        <f t="shared" si="27"/>
        <v>6.9594329517045805E-2</v>
      </c>
      <c r="E158" s="259">
        <f t="shared" si="27"/>
        <v>7.0409168825544904E-2</v>
      </c>
      <c r="F158" s="259">
        <f t="shared" si="27"/>
        <v>6.8225396429512572E-2</v>
      </c>
      <c r="G158" s="259">
        <f t="shared" si="27"/>
        <v>6.9555881048371612E-2</v>
      </c>
      <c r="H158" s="259">
        <f t="shared" si="27"/>
        <v>6.5312141527906736E-2</v>
      </c>
      <c r="I158" s="259">
        <f t="shared" si="27"/>
        <v>6.4001936754345304E-2</v>
      </c>
      <c r="J158" s="259">
        <f t="shared" si="27"/>
        <v>6.4307349479382644E-2</v>
      </c>
      <c r="K158" s="259">
        <f t="shared" si="27"/>
        <v>6.1914544910863366E-2</v>
      </c>
      <c r="L158" s="259">
        <f t="shared" si="27"/>
        <v>6.519470154994074E-2</v>
      </c>
      <c r="M158" s="259">
        <f t="shared" si="27"/>
        <v>6.4107014046626623E-2</v>
      </c>
      <c r="N158" s="259">
        <f t="shared" si="27"/>
        <v>6.0430800983663872E-2</v>
      </c>
      <c r="O158" s="259">
        <f t="shared" si="27"/>
        <v>6.1266629598385358E-2</v>
      </c>
      <c r="P158" s="259">
        <f t="shared" si="27"/>
        <v>6.1970112851297166E-2</v>
      </c>
      <c r="Q158" s="259">
        <f t="shared" si="27"/>
        <v>6.0188188768076051E-2</v>
      </c>
    </row>
    <row r="159" spans="1:17" x14ac:dyDescent="0.25">
      <c r="A159" s="140" t="s">
        <v>219</v>
      </c>
      <c r="B159" s="260">
        <f t="shared" ref="B159:Q159" si="28">IF(B$94=0,0,B$94/B$47)</f>
        <v>3.2147690518893643E-2</v>
      </c>
      <c r="C159" s="260">
        <f t="shared" si="28"/>
        <v>3.2678615316120749E-2</v>
      </c>
      <c r="D159" s="260">
        <f t="shared" si="28"/>
        <v>3.0269421325060969E-2</v>
      </c>
      <c r="E159" s="260">
        <f t="shared" si="28"/>
        <v>3.4041030781398869E-2</v>
      </c>
      <c r="F159" s="260">
        <f t="shared" si="28"/>
        <v>3.5241285133667304E-2</v>
      </c>
      <c r="G159" s="260">
        <f t="shared" si="28"/>
        <v>3.3337496066638682E-2</v>
      </c>
      <c r="H159" s="260">
        <f t="shared" si="28"/>
        <v>3.1459723119263698E-2</v>
      </c>
      <c r="I159" s="260">
        <f t="shared" si="28"/>
        <v>3.878450677684081E-2</v>
      </c>
      <c r="J159" s="260">
        <f t="shared" si="28"/>
        <v>3.9105669996897116E-2</v>
      </c>
      <c r="K159" s="260">
        <f t="shared" si="28"/>
        <v>2.7591219016253679E-2</v>
      </c>
      <c r="L159" s="260">
        <f t="shared" si="28"/>
        <v>3.7397464004007876E-2</v>
      </c>
      <c r="M159" s="260">
        <f t="shared" si="28"/>
        <v>2.9598552710906004E-2</v>
      </c>
      <c r="N159" s="260">
        <f t="shared" si="28"/>
        <v>4.413862860041326E-2</v>
      </c>
      <c r="O159" s="260">
        <f t="shared" si="28"/>
        <v>4.2777436279518202E-2</v>
      </c>
      <c r="P159" s="260">
        <f t="shared" si="28"/>
        <v>4.2505536175731787E-2</v>
      </c>
      <c r="Q159" s="260">
        <f t="shared" si="28"/>
        <v>4.3837980533022763E-2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1.0000000000000002</v>
      </c>
      <c r="C162" s="77">
        <f t="shared" si="29"/>
        <v>1</v>
      </c>
      <c r="D162" s="77">
        <f t="shared" si="29"/>
        <v>0.99999999999999989</v>
      </c>
      <c r="E162" s="77">
        <f t="shared" si="29"/>
        <v>1.0000000000000002</v>
      </c>
      <c r="F162" s="77">
        <f t="shared" si="29"/>
        <v>0.99999999999999989</v>
      </c>
      <c r="G162" s="77">
        <f t="shared" si="29"/>
        <v>1</v>
      </c>
      <c r="H162" s="77">
        <f t="shared" si="29"/>
        <v>0.99999999999999978</v>
      </c>
      <c r="I162" s="77">
        <f t="shared" si="29"/>
        <v>1</v>
      </c>
      <c r="J162" s="77">
        <f t="shared" si="29"/>
        <v>1.0000000000000002</v>
      </c>
      <c r="K162" s="77">
        <f t="shared" si="29"/>
        <v>1</v>
      </c>
      <c r="L162" s="77">
        <f t="shared" si="29"/>
        <v>1</v>
      </c>
      <c r="M162" s="77">
        <f t="shared" si="29"/>
        <v>0.99999999999999978</v>
      </c>
      <c r="N162" s="77">
        <f t="shared" si="29"/>
        <v>1.0000000000000002</v>
      </c>
      <c r="O162" s="77">
        <f t="shared" si="29"/>
        <v>1</v>
      </c>
      <c r="P162" s="77">
        <f t="shared" si="29"/>
        <v>1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7.4316010647995871E-3</v>
      </c>
      <c r="C163" s="240">
        <f t="shared" si="30"/>
        <v>7.418318250800522E-3</v>
      </c>
      <c r="D163" s="240">
        <f t="shared" si="30"/>
        <v>7.3681973164670799E-3</v>
      </c>
      <c r="E163" s="240">
        <f t="shared" si="30"/>
        <v>7.250277631570894E-3</v>
      </c>
      <c r="F163" s="240">
        <f t="shared" si="30"/>
        <v>7.2234698772280096E-3</v>
      </c>
      <c r="G163" s="240">
        <f t="shared" si="30"/>
        <v>7.2537551871959174E-3</v>
      </c>
      <c r="H163" s="240">
        <f t="shared" si="30"/>
        <v>7.1758024300371944E-3</v>
      </c>
      <c r="I163" s="240">
        <f t="shared" si="30"/>
        <v>7.1565199642768485E-3</v>
      </c>
      <c r="J163" s="240">
        <f t="shared" si="30"/>
        <v>7.1550267585097013E-3</v>
      </c>
      <c r="K163" s="240">
        <f t="shared" si="30"/>
        <v>7.1069503025189299E-3</v>
      </c>
      <c r="L163" s="240">
        <f t="shared" si="30"/>
        <v>7.1798584922288661E-3</v>
      </c>
      <c r="M163" s="240">
        <f t="shared" si="30"/>
        <v>7.1548857482940913E-3</v>
      </c>
      <c r="N163" s="240">
        <f t="shared" si="30"/>
        <v>7.0749731082198628E-3</v>
      </c>
      <c r="O163" s="240">
        <f t="shared" si="30"/>
        <v>7.0949153579137328E-3</v>
      </c>
      <c r="P163" s="240">
        <f t="shared" si="30"/>
        <v>7.1027483652128503E-3</v>
      </c>
      <c r="Q163" s="240">
        <f t="shared" si="30"/>
        <v>7.0680248785336347E-3</v>
      </c>
    </row>
    <row r="164" spans="1:17" x14ac:dyDescent="0.25">
      <c r="A164" s="76" t="s">
        <v>82</v>
      </c>
      <c r="B164" s="239">
        <f t="shared" ref="B164:Q164" si="31">IF(B$99=0,0,B$99/B$97)</f>
        <v>1.9939567607577106E-3</v>
      </c>
      <c r="C164" s="239">
        <f t="shared" si="31"/>
        <v>1.9903928777472556E-3</v>
      </c>
      <c r="D164" s="239">
        <f t="shared" si="31"/>
        <v>1.9769450385806685E-3</v>
      </c>
      <c r="E164" s="239">
        <f t="shared" si="31"/>
        <v>1.945306263722467E-3</v>
      </c>
      <c r="F164" s="239">
        <f t="shared" si="31"/>
        <v>1.9381135333072254E-3</v>
      </c>
      <c r="G164" s="239">
        <f t="shared" si="31"/>
        <v>1.9462393191285586E-3</v>
      </c>
      <c r="H164" s="239">
        <f t="shared" si="31"/>
        <v>1.9253239839536699E-3</v>
      </c>
      <c r="I164" s="239">
        <f t="shared" si="31"/>
        <v>1.9201503473938401E-3</v>
      </c>
      <c r="J164" s="239">
        <f t="shared" si="31"/>
        <v>1.9197497085935802E-3</v>
      </c>
      <c r="K164" s="239">
        <f t="shared" si="31"/>
        <v>1.9068504189761483E-3</v>
      </c>
      <c r="L164" s="239">
        <f t="shared" si="31"/>
        <v>1.9264122572017382E-3</v>
      </c>
      <c r="M164" s="239">
        <f t="shared" si="31"/>
        <v>1.9197118744485155E-3</v>
      </c>
      <c r="N164" s="239">
        <f t="shared" si="31"/>
        <v>1.8982706873400272E-3</v>
      </c>
      <c r="O164" s="239">
        <f t="shared" si="31"/>
        <v>1.9036213490958313E-3</v>
      </c>
      <c r="P164" s="239">
        <f t="shared" si="31"/>
        <v>1.9057230062925713E-3</v>
      </c>
      <c r="Q164" s="239">
        <f t="shared" si="31"/>
        <v>1.896406422905305E-3</v>
      </c>
    </row>
    <row r="165" spans="1:17" x14ac:dyDescent="0.25">
      <c r="A165" s="76" t="s">
        <v>81</v>
      </c>
      <c r="B165" s="239">
        <f t="shared" ref="B165:Q165" si="32">IF(B$100=0,0,B$100/B$97)</f>
        <v>2.1365375799940294E-2</v>
      </c>
      <c r="C165" s="239">
        <f t="shared" si="32"/>
        <v>2.1327188562722341E-2</v>
      </c>
      <c r="D165" s="239">
        <f t="shared" si="32"/>
        <v>2.1183094095306648E-2</v>
      </c>
      <c r="E165" s="239">
        <f t="shared" si="32"/>
        <v>2.0844082574094775E-2</v>
      </c>
      <c r="F165" s="239">
        <f t="shared" si="32"/>
        <v>2.0767012001967171E-2</v>
      </c>
      <c r="G165" s="239">
        <f t="shared" si="32"/>
        <v>2.0854080323186253E-2</v>
      </c>
      <c r="H165" s="239">
        <f t="shared" si="32"/>
        <v>2.0629971152522294E-2</v>
      </c>
      <c r="I165" s="239">
        <f t="shared" si="32"/>
        <v>2.0574535301791468E-2</v>
      </c>
      <c r="J165" s="239">
        <f t="shared" si="32"/>
        <v>2.0570242431105386E-2</v>
      </c>
      <c r="K165" s="239">
        <f t="shared" si="32"/>
        <v>2.0432025707627401E-2</v>
      </c>
      <c r="L165" s="239">
        <f t="shared" si="32"/>
        <v>2.0641632070840885E-2</v>
      </c>
      <c r="M165" s="239">
        <f t="shared" si="32"/>
        <v>2.0569837035791256E-2</v>
      </c>
      <c r="N165" s="239">
        <f t="shared" si="32"/>
        <v>2.0340093327609943E-2</v>
      </c>
      <c r="O165" s="239">
        <f t="shared" si="32"/>
        <v>2.0397426014777977E-2</v>
      </c>
      <c r="P165" s="239">
        <f t="shared" si="32"/>
        <v>2.0419945407723062E-2</v>
      </c>
      <c r="Q165" s="239">
        <f t="shared" si="32"/>
        <v>2.0320117613481025E-2</v>
      </c>
    </row>
    <row r="166" spans="1:17" x14ac:dyDescent="0.25">
      <c r="A166" s="76" t="s">
        <v>80</v>
      </c>
      <c r="B166" s="239">
        <f t="shared" ref="B166:Q166" si="33">IF(B$101=0,0,B$101/B$97)</f>
        <v>5.9087260581629861E-3</v>
      </c>
      <c r="C166" s="239">
        <f t="shared" si="33"/>
        <v>5.8981651428881149E-3</v>
      </c>
      <c r="D166" s="239">
        <f t="shared" si="33"/>
        <v>5.858314931853746E-3</v>
      </c>
      <c r="E166" s="239">
        <f t="shared" si="33"/>
        <v>5.7645592110015216E-3</v>
      </c>
      <c r="F166" s="239">
        <f t="shared" si="33"/>
        <v>5.7432448703546709E-3</v>
      </c>
      <c r="G166" s="239">
        <f t="shared" si="33"/>
        <v>5.7673241499912658E-3</v>
      </c>
      <c r="H166" s="239">
        <f t="shared" si="33"/>
        <v>5.7053453807444764E-3</v>
      </c>
      <c r="I166" s="239">
        <f t="shared" si="33"/>
        <v>5.6900142553368638E-3</v>
      </c>
      <c r="J166" s="239">
        <f t="shared" si="33"/>
        <v>5.6888270355507616E-3</v>
      </c>
      <c r="K166" s="239">
        <f t="shared" si="33"/>
        <v>5.6506023507459863E-3</v>
      </c>
      <c r="L166" s="239">
        <f t="shared" si="33"/>
        <v>5.7085702794111961E-3</v>
      </c>
      <c r="M166" s="239">
        <f t="shared" si="33"/>
        <v>5.6887149209837685E-3</v>
      </c>
      <c r="N166" s="239">
        <f t="shared" si="33"/>
        <v>5.6251778857384672E-3</v>
      </c>
      <c r="O166" s="239">
        <f t="shared" si="33"/>
        <v>5.6410335929268814E-3</v>
      </c>
      <c r="P166" s="239">
        <f t="shared" si="33"/>
        <v>5.6472614695228544E-3</v>
      </c>
      <c r="Q166" s="239">
        <f t="shared" si="33"/>
        <v>5.619653479160781E-3</v>
      </c>
    </row>
    <row r="167" spans="1:17" x14ac:dyDescent="0.25">
      <c r="A167" s="129" t="s">
        <v>79</v>
      </c>
      <c r="B167" s="238">
        <f t="shared" ref="B167:Q167" si="34">IF(B$102=0,0,B$102/B$97)</f>
        <v>1.0529190734386771E-2</v>
      </c>
      <c r="C167" s="238">
        <f t="shared" si="34"/>
        <v>1.0510371467735339E-2</v>
      </c>
      <c r="D167" s="238">
        <f t="shared" si="34"/>
        <v>1.043935946469845E-2</v>
      </c>
      <c r="E167" s="238">
        <f t="shared" si="34"/>
        <v>1.0272289294652367E-2</v>
      </c>
      <c r="F167" s="238">
        <f t="shared" si="34"/>
        <v>1.0234307713540083E-2</v>
      </c>
      <c r="G167" s="238">
        <f t="shared" si="34"/>
        <v>1.0277216341481987E-2</v>
      </c>
      <c r="H167" s="238">
        <f t="shared" si="34"/>
        <v>1.016677184355499E-2</v>
      </c>
      <c r="I167" s="238">
        <f t="shared" si="34"/>
        <v>1.0139452190892033E-2</v>
      </c>
      <c r="J167" s="238">
        <f t="shared" si="34"/>
        <v>1.0137336597200864E-2</v>
      </c>
      <c r="K167" s="238">
        <f t="shared" si="34"/>
        <v>1.006922123813539E-2</v>
      </c>
      <c r="L167" s="238">
        <f t="shared" si="34"/>
        <v>1.0172518526143877E-2</v>
      </c>
      <c r="M167" s="238">
        <f t="shared" si="34"/>
        <v>1.0137136812061336E-2</v>
      </c>
      <c r="N167" s="238">
        <f t="shared" si="34"/>
        <v>1.0023915526083621E-2</v>
      </c>
      <c r="O167" s="238">
        <f t="shared" si="34"/>
        <v>1.0052169969354817E-2</v>
      </c>
      <c r="P167" s="238">
        <f t="shared" si="34"/>
        <v>1.006326787775398E-2</v>
      </c>
      <c r="Q167" s="238">
        <f t="shared" si="34"/>
        <v>1.001407118231507E-2</v>
      </c>
    </row>
    <row r="168" spans="1:17" x14ac:dyDescent="0.25">
      <c r="A168" s="127" t="s">
        <v>206</v>
      </c>
      <c r="B168" s="237">
        <f t="shared" ref="B168:Q168" si="35">IF(B$107=0,0,B$107/B$97)</f>
        <v>0.83921697779496296</v>
      </c>
      <c r="C168" s="237">
        <f t="shared" si="35"/>
        <v>0.83419428037954435</v>
      </c>
      <c r="D168" s="237">
        <f t="shared" si="35"/>
        <v>0.85060500217126911</v>
      </c>
      <c r="E168" s="237">
        <f t="shared" si="35"/>
        <v>0.8235055022349308</v>
      </c>
      <c r="F168" s="237">
        <f t="shared" si="35"/>
        <v>0.81303796254983407</v>
      </c>
      <c r="G168" s="237">
        <f t="shared" si="35"/>
        <v>0.82486337246331631</v>
      </c>
      <c r="H168" s="237">
        <f t="shared" si="35"/>
        <v>0.79442540407980389</v>
      </c>
      <c r="I168" s="237">
        <f t="shared" si="35"/>
        <v>0.786896240204631</v>
      </c>
      <c r="J168" s="237">
        <f t="shared" si="35"/>
        <v>0.78631319283610746</v>
      </c>
      <c r="K168" s="237">
        <f t="shared" si="35"/>
        <v>0.76754092998389334</v>
      </c>
      <c r="L168" s="237">
        <f t="shared" si="35"/>
        <v>0.79600916195125815</v>
      </c>
      <c r="M168" s="237">
        <f t="shared" si="35"/>
        <v>0.78625813301986913</v>
      </c>
      <c r="N168" s="237">
        <f t="shared" si="35"/>
        <v>0.75505489530667602</v>
      </c>
      <c r="O168" s="237">
        <f t="shared" si="35"/>
        <v>0.76284168294322185</v>
      </c>
      <c r="P168" s="237">
        <f t="shared" si="35"/>
        <v>0.76590021271443842</v>
      </c>
      <c r="Q168" s="237">
        <f t="shared" si="35"/>
        <v>0.75234184187252762</v>
      </c>
    </row>
    <row r="169" spans="1:17" x14ac:dyDescent="0.25">
      <c r="A169" s="142" t="s">
        <v>218</v>
      </c>
      <c r="B169" s="235">
        <f t="shared" ref="B169:Q169" si="36">IF(B$108=0,0,B$108/B$97)</f>
        <v>0.81216893922360234</v>
      </c>
      <c r="C169" s="235">
        <f t="shared" si="36"/>
        <v>0.8039006507822386</v>
      </c>
      <c r="D169" s="235">
        <f t="shared" si="36"/>
        <v>0.83000101132233473</v>
      </c>
      <c r="E169" s="235">
        <f t="shared" si="36"/>
        <v>0.78493781858687828</v>
      </c>
      <c r="F169" s="235">
        <f t="shared" si="36"/>
        <v>0.76771486439104131</v>
      </c>
      <c r="G169" s="235">
        <f t="shared" si="36"/>
        <v>0.78717201472569709</v>
      </c>
      <c r="H169" s="235">
        <f t="shared" si="36"/>
        <v>0.7370903574256582</v>
      </c>
      <c r="I169" s="235">
        <f t="shared" si="36"/>
        <v>0.72470211257957651</v>
      </c>
      <c r="J169" s="235">
        <f t="shared" si="36"/>
        <v>0.72374278513261392</v>
      </c>
      <c r="K169" s="235">
        <f t="shared" si="36"/>
        <v>0.69285550569710153</v>
      </c>
      <c r="L169" s="235">
        <f t="shared" si="36"/>
        <v>0.73969622185015016</v>
      </c>
      <c r="M169" s="235">
        <f t="shared" si="36"/>
        <v>0.72365219147625981</v>
      </c>
      <c r="N169" s="235">
        <f t="shared" si="36"/>
        <v>0.67231138455662742</v>
      </c>
      <c r="O169" s="235">
        <f t="shared" si="36"/>
        <v>0.68512351527994175</v>
      </c>
      <c r="P169" s="235">
        <f t="shared" si="36"/>
        <v>0.6901559221053265</v>
      </c>
      <c r="Q169" s="235">
        <f t="shared" si="36"/>
        <v>0.66784741341986409</v>
      </c>
    </row>
    <row r="170" spans="1:17" x14ac:dyDescent="0.25">
      <c r="A170" s="142" t="s">
        <v>217</v>
      </c>
      <c r="B170" s="235">
        <f t="shared" ref="B170:Q170" si="37">IF(B$114=0,0,B$114/B$97)</f>
        <v>2.704803857136066E-2</v>
      </c>
      <c r="C170" s="235">
        <f t="shared" si="37"/>
        <v>3.0293629597305853E-2</v>
      </c>
      <c r="D170" s="235">
        <f t="shared" si="37"/>
        <v>2.060399084893447E-2</v>
      </c>
      <c r="E170" s="235">
        <f t="shared" si="37"/>
        <v>3.8567683648052471E-2</v>
      </c>
      <c r="F170" s="235">
        <f t="shared" si="37"/>
        <v>4.5323098158792756E-2</v>
      </c>
      <c r="G170" s="235">
        <f t="shared" si="37"/>
        <v>3.7691357737619204E-2</v>
      </c>
      <c r="H170" s="235">
        <f t="shared" si="37"/>
        <v>5.7335046654145662E-2</v>
      </c>
      <c r="I170" s="235">
        <f t="shared" si="37"/>
        <v>6.2194127625054524E-2</v>
      </c>
      <c r="J170" s="235">
        <f t="shared" si="37"/>
        <v>6.2570407703493619E-2</v>
      </c>
      <c r="K170" s="235">
        <f t="shared" si="37"/>
        <v>7.4685424286791827E-2</v>
      </c>
      <c r="L170" s="235">
        <f t="shared" si="37"/>
        <v>5.631294010110794E-2</v>
      </c>
      <c r="M170" s="235">
        <f t="shared" si="37"/>
        <v>6.2605941543609253E-2</v>
      </c>
      <c r="N170" s="235">
        <f t="shared" si="37"/>
        <v>8.2743510750048696E-2</v>
      </c>
      <c r="O170" s="235">
        <f t="shared" si="37"/>
        <v>7.7718167663280158E-2</v>
      </c>
      <c r="P170" s="235">
        <f t="shared" si="37"/>
        <v>7.5744290609111933E-2</v>
      </c>
      <c r="Q170" s="235">
        <f t="shared" si="37"/>
        <v>8.4494428452663542E-2</v>
      </c>
    </row>
    <row r="171" spans="1:17" x14ac:dyDescent="0.25">
      <c r="A171" s="127" t="s">
        <v>205</v>
      </c>
      <c r="B171" s="237">
        <f t="shared" ref="B171:Q171" si="38">IF(B$115=0,0,B$115/B$97)</f>
        <v>2.1611504967494866E-2</v>
      </c>
      <c r="C171" s="237">
        <f t="shared" si="38"/>
        <v>2.4204746854318403E-2</v>
      </c>
      <c r="D171" s="237">
        <f t="shared" si="38"/>
        <v>1.6462681735948365E-2</v>
      </c>
      <c r="E171" s="237">
        <f t="shared" si="38"/>
        <v>3.0815753406503912E-2</v>
      </c>
      <c r="F171" s="237">
        <f t="shared" si="38"/>
        <v>3.6213360108046204E-2</v>
      </c>
      <c r="G171" s="237">
        <f t="shared" si="38"/>
        <v>3.0115565046578772E-2</v>
      </c>
      <c r="H171" s="237">
        <f t="shared" si="38"/>
        <v>4.5810961201808359E-2</v>
      </c>
      <c r="I171" s="237">
        <f t="shared" si="38"/>
        <v>4.9693388841180575E-2</v>
      </c>
      <c r="J171" s="237">
        <f t="shared" si="38"/>
        <v>4.9994038323134739E-2</v>
      </c>
      <c r="K171" s="237">
        <f t="shared" si="38"/>
        <v>5.9673991284620809E-2</v>
      </c>
      <c r="L171" s="237">
        <f t="shared" si="38"/>
        <v>4.4994293450096666E-2</v>
      </c>
      <c r="M171" s="237">
        <f t="shared" si="38"/>
        <v>5.0022430021858008E-2</v>
      </c>
      <c r="N171" s="237">
        <f t="shared" si="38"/>
        <v>6.6112438759092104E-2</v>
      </c>
      <c r="O171" s="237">
        <f t="shared" si="38"/>
        <v>6.2097166938308059E-2</v>
      </c>
      <c r="P171" s="237">
        <f t="shared" si="38"/>
        <v>6.0520030257996273E-2</v>
      </c>
      <c r="Q171" s="237">
        <f t="shared" si="38"/>
        <v>6.7511429910627987E-2</v>
      </c>
    </row>
    <row r="172" spans="1:17" x14ac:dyDescent="0.25">
      <c r="A172" s="127" t="s">
        <v>204</v>
      </c>
      <c r="B172" s="237">
        <f t="shared" ref="B172:Q172" si="39">IF(B$116=0,0,B$116/B$97)</f>
        <v>7.2122884913407695E-2</v>
      </c>
      <c r="C172" s="237">
        <f t="shared" si="39"/>
        <v>7.2258507938873076E-2</v>
      </c>
      <c r="D172" s="237">
        <f t="shared" si="39"/>
        <v>7.1008578320514631E-2</v>
      </c>
      <c r="E172" s="237">
        <f t="shared" si="39"/>
        <v>7.1341286302174067E-2</v>
      </c>
      <c r="F172" s="237">
        <f t="shared" si="39"/>
        <v>7.1631473451762101E-2</v>
      </c>
      <c r="G172" s="237">
        <f t="shared" si="39"/>
        <v>7.1303642643497811E-2</v>
      </c>
      <c r="H172" s="237">
        <f t="shared" si="39"/>
        <v>7.2147461492070367E-2</v>
      </c>
      <c r="I172" s="237">
        <f t="shared" si="39"/>
        <v>7.2356189299124032E-2</v>
      </c>
      <c r="J172" s="237">
        <f t="shared" si="39"/>
        <v>7.2372352873281739E-2</v>
      </c>
      <c r="K172" s="237">
        <f t="shared" si="39"/>
        <v>7.2892768330235766E-2</v>
      </c>
      <c r="L172" s="237">
        <f t="shared" si="39"/>
        <v>7.2103555646362491E-2</v>
      </c>
      <c r="M172" s="237">
        <f t="shared" si="39"/>
        <v>7.2373879273143746E-2</v>
      </c>
      <c r="N172" s="237">
        <f t="shared" si="39"/>
        <v>7.3238913357782043E-2</v>
      </c>
      <c r="O172" s="237">
        <f t="shared" si="39"/>
        <v>7.3023043556790027E-2</v>
      </c>
      <c r="P172" s="237">
        <f t="shared" si="39"/>
        <v>7.2938253237102763E-2</v>
      </c>
      <c r="Q172" s="237">
        <f t="shared" si="39"/>
        <v>7.3314126183949585E-2</v>
      </c>
    </row>
    <row r="173" spans="1:17" x14ac:dyDescent="0.25">
      <c r="A173" s="142" t="s">
        <v>216</v>
      </c>
      <c r="B173" s="235">
        <f t="shared" ref="B173:Q173" si="40">IF(B$117=0,0,B$117/B$97)</f>
        <v>6.5520533831579048E-2</v>
      </c>
      <c r="C173" s="235">
        <f t="shared" si="40"/>
        <v>6.4863917103141822E-2</v>
      </c>
      <c r="D173" s="235">
        <f t="shared" si="40"/>
        <v>6.5979201387597636E-2</v>
      </c>
      <c r="E173" s="235">
        <f t="shared" si="40"/>
        <v>6.1927021856139033E-2</v>
      </c>
      <c r="F173" s="235">
        <f t="shared" si="40"/>
        <v>6.0568231088695669E-2</v>
      </c>
      <c r="G173" s="235">
        <f t="shared" si="40"/>
        <v>6.2103286917960902E-2</v>
      </c>
      <c r="H173" s="235">
        <f t="shared" si="40"/>
        <v>5.8152135867811899E-2</v>
      </c>
      <c r="I173" s="235">
        <f t="shared" si="40"/>
        <v>5.7174775507313834E-2</v>
      </c>
      <c r="J173" s="235">
        <f t="shared" si="40"/>
        <v>5.7099090159547006E-2</v>
      </c>
      <c r="K173" s="235">
        <f t="shared" si="40"/>
        <v>5.4662263721341774E-2</v>
      </c>
      <c r="L173" s="235">
        <f t="shared" si="40"/>
        <v>5.8357723392515652E-2</v>
      </c>
      <c r="M173" s="235">
        <f t="shared" si="40"/>
        <v>5.7091942847741897E-2</v>
      </c>
      <c r="N173" s="235">
        <f t="shared" si="40"/>
        <v>5.3041452226780555E-2</v>
      </c>
      <c r="O173" s="235">
        <f t="shared" si="40"/>
        <v>5.4052254713982402E-2</v>
      </c>
      <c r="P173" s="235">
        <f t="shared" si="40"/>
        <v>5.4449282300225783E-2</v>
      </c>
      <c r="Q173" s="235">
        <f t="shared" si="40"/>
        <v>5.2689270905400119E-2</v>
      </c>
    </row>
    <row r="174" spans="1:17" x14ac:dyDescent="0.25">
      <c r="A174" s="142" t="s">
        <v>215</v>
      </c>
      <c r="B174" s="259">
        <f t="shared" ref="B174:Q174" si="41">IF(B$123=0,0,B$123/B$97)</f>
        <v>6.6023510818286613E-3</v>
      </c>
      <c r="C174" s="259">
        <f t="shared" si="41"/>
        <v>7.3945908357312545E-3</v>
      </c>
      <c r="D174" s="259">
        <f t="shared" si="41"/>
        <v>5.0293769329169923E-3</v>
      </c>
      <c r="E174" s="259">
        <f t="shared" si="41"/>
        <v>9.4142644460350339E-3</v>
      </c>
      <c r="F174" s="259">
        <f t="shared" si="41"/>
        <v>1.106324236306643E-2</v>
      </c>
      <c r="G174" s="259">
        <f t="shared" si="41"/>
        <v>9.2003557255369121E-3</v>
      </c>
      <c r="H174" s="259">
        <f t="shared" si="41"/>
        <v>1.3995325624258474E-2</v>
      </c>
      <c r="I174" s="259">
        <f t="shared" si="41"/>
        <v>1.5181413791810188E-2</v>
      </c>
      <c r="J174" s="259">
        <f t="shared" si="41"/>
        <v>1.5273262713734732E-2</v>
      </c>
      <c r="K174" s="259">
        <f t="shared" si="41"/>
        <v>1.8230504608893982E-2</v>
      </c>
      <c r="L174" s="259">
        <f t="shared" si="41"/>
        <v>1.3745832253846835E-2</v>
      </c>
      <c r="M174" s="259">
        <f t="shared" si="41"/>
        <v>1.5281936425401845E-2</v>
      </c>
      <c r="N174" s="259">
        <f t="shared" si="41"/>
        <v>2.0197461131001477E-2</v>
      </c>
      <c r="O174" s="259">
        <f t="shared" si="41"/>
        <v>1.8970788842807625E-2</v>
      </c>
      <c r="P174" s="259">
        <f t="shared" si="41"/>
        <v>1.8488970936876979E-2</v>
      </c>
      <c r="Q174" s="259">
        <f t="shared" si="41"/>
        <v>2.0624855278549473E-2</v>
      </c>
    </row>
    <row r="175" spans="1:17" x14ac:dyDescent="0.25">
      <c r="A175" s="72" t="s">
        <v>203</v>
      </c>
      <c r="B175" s="234">
        <f t="shared" ref="B175:Q175" si="42">IF(B$124=0,0,B$124/B$97)</f>
        <v>1.9819781906087172E-2</v>
      </c>
      <c r="C175" s="234">
        <f t="shared" si="42"/>
        <v>2.2198028525370641E-2</v>
      </c>
      <c r="D175" s="234">
        <f t="shared" si="42"/>
        <v>1.5097826925361192E-2</v>
      </c>
      <c r="E175" s="234">
        <f t="shared" si="42"/>
        <v>2.826094308134932E-2</v>
      </c>
      <c r="F175" s="234">
        <f t="shared" si="42"/>
        <v>3.3211055893960326E-2</v>
      </c>
      <c r="G175" s="234">
        <f t="shared" si="42"/>
        <v>2.7618804525623097E-2</v>
      </c>
      <c r="H175" s="234">
        <f t="shared" si="42"/>
        <v>4.2012958435504573E-2</v>
      </c>
      <c r="I175" s="234">
        <f t="shared" si="42"/>
        <v>4.5573509595373297E-2</v>
      </c>
      <c r="J175" s="234">
        <f t="shared" si="42"/>
        <v>4.5849233436515882E-2</v>
      </c>
      <c r="K175" s="234">
        <f t="shared" si="42"/>
        <v>5.4726660383246258E-2</v>
      </c>
      <c r="L175" s="234">
        <f t="shared" si="42"/>
        <v>4.1263997326456178E-2</v>
      </c>
      <c r="M175" s="234">
        <f t="shared" si="42"/>
        <v>4.5875271293550117E-2</v>
      </c>
      <c r="N175" s="234">
        <f t="shared" si="42"/>
        <v>6.0631322041457957E-2</v>
      </c>
      <c r="O175" s="234">
        <f t="shared" si="42"/>
        <v>5.6948940277610716E-2</v>
      </c>
      <c r="P175" s="234">
        <f t="shared" si="42"/>
        <v>5.5502557663957258E-2</v>
      </c>
      <c r="Q175" s="234">
        <f t="shared" si="42"/>
        <v>6.1914328456498989E-2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0.58967392251123152</v>
      </c>
      <c r="C180" s="253">
        <f>IF(C$5=0,0,C$5/NMM_fec!C$5)</f>
        <v>0.58221391998715255</v>
      </c>
      <c r="D180" s="253">
        <f>IF(D$5=0,0,D$5/NMM_fec!D$5)</f>
        <v>0.57575713610357893</v>
      </c>
      <c r="E180" s="253">
        <f>IF(E$5=0,0,E$5/NMM_fec!E$5)</f>
        <v>0.57227441257643485</v>
      </c>
      <c r="F180" s="253">
        <f>IF(F$5=0,0,F$5/NMM_fec!F$5)</f>
        <v>0.56492901243394589</v>
      </c>
      <c r="G180" s="253">
        <f>IF(G$5=0,0,G$5/NMM_fec!G$5)</f>
        <v>0.55680187045297491</v>
      </c>
      <c r="H180" s="253">
        <f>IF(H$5=0,0,H$5/NMM_fec!H$5)</f>
        <v>0.55731598063627164</v>
      </c>
      <c r="I180" s="253">
        <f>IF(I$5=0,0,I$5/NMM_fec!I$5)</f>
        <v>0.57642988347921575</v>
      </c>
      <c r="J180" s="253">
        <f>IF(J$5=0,0,J$5/NMM_fec!J$5)</f>
        <v>0.57190500211263118</v>
      </c>
      <c r="K180" s="253">
        <f>IF(K$5=0,0,K$5/NMM_fec!K$5)</f>
        <v>0.57050486467069872</v>
      </c>
      <c r="L180" s="253">
        <f>IF(L$5=0,0,L$5/NMM_fec!L$5)</f>
        <v>0.56964337980741442</v>
      </c>
      <c r="M180" s="253">
        <f>IF(M$5=0,0,M$5/NMM_fec!M$5)</f>
        <v>0.5728776157979395</v>
      </c>
      <c r="N180" s="253">
        <f>IF(N$5=0,0,N$5/NMM_fec!N$5)</f>
        <v>0.56550604395891269</v>
      </c>
      <c r="O180" s="253">
        <f>IF(O$5=0,0,O$5/NMM_fec!O$5)</f>
        <v>0.55918923210213956</v>
      </c>
      <c r="P180" s="253">
        <f>IF(P$5=0,0,P$5/NMM_fec!P$5)</f>
        <v>0.55728644284677531</v>
      </c>
      <c r="Q180" s="253">
        <f>IF(Q$5=0,0,Q$5/NMM_fec!Q$5)</f>
        <v>0.55718152344291605</v>
      </c>
    </row>
    <row r="181" spans="1:17" x14ac:dyDescent="0.25">
      <c r="A181" s="132" t="s">
        <v>83</v>
      </c>
      <c r="B181" s="252">
        <f>IF(B$6=0,0,B$6/NMM_fec!B$6)</f>
        <v>0.46614601668042421</v>
      </c>
      <c r="C181" s="252">
        <f>IF(C$6=0,0,C$6/NMM_fec!C$6)</f>
        <v>0.46614601668042416</v>
      </c>
      <c r="D181" s="252">
        <f>IF(D$6=0,0,D$6/NMM_fec!D$6)</f>
        <v>0.4661460166804241</v>
      </c>
      <c r="E181" s="252">
        <f>IF(E$6=0,0,E$6/NMM_fec!E$6)</f>
        <v>0.46614601668042421</v>
      </c>
      <c r="F181" s="252">
        <f>IF(F$6=0,0,F$6/NMM_fec!F$6)</f>
        <v>0.46614601668042416</v>
      </c>
      <c r="G181" s="252">
        <f>IF(G$6=0,0,G$6/NMM_fec!G$6)</f>
        <v>0.4661460166804241</v>
      </c>
      <c r="H181" s="252">
        <f>IF(H$6=0,0,H$6/NMM_fec!H$6)</f>
        <v>0.46614601668042416</v>
      </c>
      <c r="I181" s="252">
        <f>IF(I$6=0,0,I$6/NMM_fec!I$6)</f>
        <v>0.46614601668042421</v>
      </c>
      <c r="J181" s="252">
        <f>IF(J$6=0,0,J$6/NMM_fec!J$6)</f>
        <v>0.46614601668042416</v>
      </c>
      <c r="K181" s="252">
        <f>IF(K$6=0,0,K$6/NMM_fec!K$6)</f>
        <v>0.46614601668042416</v>
      </c>
      <c r="L181" s="252">
        <f>IF(L$6=0,0,L$6/NMM_fec!L$6)</f>
        <v>0.4661460166804241</v>
      </c>
      <c r="M181" s="252">
        <f>IF(M$6=0,0,M$6/NMM_fec!M$6)</f>
        <v>0.46614601668042421</v>
      </c>
      <c r="N181" s="252">
        <f>IF(N$6=0,0,N$6/NMM_fec!N$6)</f>
        <v>0.46614601668042416</v>
      </c>
      <c r="O181" s="252">
        <f>IF(O$6=0,0,O$6/NMM_fec!O$6)</f>
        <v>0.46614601668042416</v>
      </c>
      <c r="P181" s="252">
        <f>IF(P$6=0,0,P$6/NMM_fec!P$6)</f>
        <v>0.46614601668042416</v>
      </c>
      <c r="Q181" s="252">
        <f>IF(Q$6=0,0,Q$6/NMM_fec!Q$6)</f>
        <v>0.46614601668042421</v>
      </c>
    </row>
    <row r="182" spans="1:17" x14ac:dyDescent="0.25">
      <c r="A182" s="76" t="s">
        <v>82</v>
      </c>
      <c r="B182" s="251">
        <f>IF(B$7=0,0,B$7/NMM_fec!B$7)</f>
        <v>0.1212116594354594</v>
      </c>
      <c r="C182" s="251">
        <f>IF(C$7=0,0,C$7/NMM_fec!C$7)</f>
        <v>0.1212116594354594</v>
      </c>
      <c r="D182" s="251">
        <f>IF(D$7=0,0,D$7/NMM_fec!D$7)</f>
        <v>0.1212116594354594</v>
      </c>
      <c r="E182" s="251">
        <f>IF(E$7=0,0,E$7/NMM_fec!E$7)</f>
        <v>0.1212116594354594</v>
      </c>
      <c r="F182" s="251">
        <f>IF(F$7=0,0,F$7/NMM_fec!F$7)</f>
        <v>0.1212116594354594</v>
      </c>
      <c r="G182" s="251">
        <f>IF(G$7=0,0,G$7/NMM_fec!G$7)</f>
        <v>0.12121165943545938</v>
      </c>
      <c r="H182" s="251">
        <f>IF(H$7=0,0,H$7/NMM_fec!H$7)</f>
        <v>0.1212116594354594</v>
      </c>
      <c r="I182" s="251">
        <f>IF(I$7=0,0,I$7/NMM_fec!I$7)</f>
        <v>0.1212116594354594</v>
      </c>
      <c r="J182" s="251">
        <f>IF(J$7=0,0,J$7/NMM_fec!J$7)</f>
        <v>0.12121165943545942</v>
      </c>
      <c r="K182" s="251">
        <f>IF(K$7=0,0,K$7/NMM_fec!K$7)</f>
        <v>0.12121165943545942</v>
      </c>
      <c r="L182" s="251">
        <f>IF(L$7=0,0,L$7/NMM_fec!L$7)</f>
        <v>0.1212116594354594</v>
      </c>
      <c r="M182" s="251">
        <f>IF(M$7=0,0,M$7/NMM_fec!M$7)</f>
        <v>0.12121165943545939</v>
      </c>
      <c r="N182" s="251">
        <f>IF(N$7=0,0,N$7/NMM_fec!N$7)</f>
        <v>0.1212116594354594</v>
      </c>
      <c r="O182" s="251">
        <f>IF(O$7=0,0,O$7/NMM_fec!O$7)</f>
        <v>0.1212116594354594</v>
      </c>
      <c r="P182" s="251">
        <f>IF(P$7=0,0,P$7/NMM_fec!P$7)</f>
        <v>0.12121165943545942</v>
      </c>
      <c r="Q182" s="251">
        <f>IF(Q$7=0,0,Q$7/NMM_fec!Q$7)</f>
        <v>0.1212116594354594</v>
      </c>
    </row>
    <row r="183" spans="1:17" x14ac:dyDescent="0.25">
      <c r="A183" s="76" t="s">
        <v>81</v>
      </c>
      <c r="B183" s="251">
        <f>IF(B$8=0,0,B$8/NMM_fec!B$8)</f>
        <v>0.66482954642342573</v>
      </c>
      <c r="C183" s="251">
        <f>IF(C$8=0,0,C$8/NMM_fec!C$8)</f>
        <v>0.66482954642342584</v>
      </c>
      <c r="D183" s="251">
        <f>IF(D$8=0,0,D$8/NMM_fec!D$8)</f>
        <v>0.66482954642342584</v>
      </c>
      <c r="E183" s="251">
        <f>IF(E$8=0,0,E$8/NMM_fec!E$8)</f>
        <v>0.66482954642342584</v>
      </c>
      <c r="F183" s="251">
        <f>IF(F$8=0,0,F$8/NMM_fec!F$8)</f>
        <v>0.66482954642342595</v>
      </c>
      <c r="G183" s="251">
        <f>IF(G$8=0,0,G$8/NMM_fec!G$8)</f>
        <v>0.66482954642342573</v>
      </c>
      <c r="H183" s="251">
        <f>IF(H$8=0,0,H$8/NMM_fec!H$8)</f>
        <v>0.66482954642342595</v>
      </c>
      <c r="I183" s="251">
        <f>IF(I$8=0,0,I$8/NMM_fec!I$8)</f>
        <v>0.66482954642342573</v>
      </c>
      <c r="J183" s="251">
        <f>IF(J$8=0,0,J$8/NMM_fec!J$8)</f>
        <v>0.66482954642342584</v>
      </c>
      <c r="K183" s="251">
        <f>IF(K$8=0,0,K$8/NMM_fec!K$8)</f>
        <v>0.66482954642342573</v>
      </c>
      <c r="L183" s="251">
        <f>IF(L$8=0,0,L$8/NMM_fec!L$8)</f>
        <v>0.66482954642342584</v>
      </c>
      <c r="M183" s="251">
        <f>IF(M$8=0,0,M$8/NMM_fec!M$8)</f>
        <v>0.66482954642342584</v>
      </c>
      <c r="N183" s="251">
        <f>IF(N$8=0,0,N$8/NMM_fec!N$8)</f>
        <v>0.66482954642342573</v>
      </c>
      <c r="O183" s="251">
        <f>IF(O$8=0,0,O$8/NMM_fec!O$8)</f>
        <v>0.66482954642342584</v>
      </c>
      <c r="P183" s="251">
        <f>IF(P$8=0,0,P$8/NMM_fec!P$8)</f>
        <v>0.66482954642342584</v>
      </c>
      <c r="Q183" s="251">
        <f>IF(Q$8=0,0,Q$8/NMM_fec!Q$8)</f>
        <v>0.66482954642342584</v>
      </c>
    </row>
    <row r="184" spans="1:17" x14ac:dyDescent="0.25">
      <c r="A184" s="76" t="s">
        <v>80</v>
      </c>
      <c r="B184" s="251">
        <f>IF(B$9=0,0,B$9/NMM_fec!B$9)</f>
        <v>0.46250402575401461</v>
      </c>
      <c r="C184" s="251">
        <f>IF(C$9=0,0,C$9/NMM_fec!C$9)</f>
        <v>0.46250402575401461</v>
      </c>
      <c r="D184" s="251">
        <f>IF(D$9=0,0,D$9/NMM_fec!D$9)</f>
        <v>0.46250402575401456</v>
      </c>
      <c r="E184" s="251">
        <f>IF(E$9=0,0,E$9/NMM_fec!E$9)</f>
        <v>0.46250402575401456</v>
      </c>
      <c r="F184" s="251">
        <f>IF(F$9=0,0,F$9/NMM_fec!F$9)</f>
        <v>0.46250402575401456</v>
      </c>
      <c r="G184" s="251">
        <f>IF(G$9=0,0,G$9/NMM_fec!G$9)</f>
        <v>0.4625040257540145</v>
      </c>
      <c r="H184" s="251">
        <f>IF(H$9=0,0,H$9/NMM_fec!H$9)</f>
        <v>0.4625040257540145</v>
      </c>
      <c r="I184" s="251">
        <f>IF(I$9=0,0,I$9/NMM_fec!I$9)</f>
        <v>0.4625040257540145</v>
      </c>
      <c r="J184" s="251">
        <f>IF(J$9=0,0,J$9/NMM_fec!J$9)</f>
        <v>0.46250402575401456</v>
      </c>
      <c r="K184" s="251">
        <f>IF(K$9=0,0,K$9/NMM_fec!K$9)</f>
        <v>0.46250402575401461</v>
      </c>
      <c r="L184" s="251">
        <f>IF(L$9=0,0,L$9/NMM_fec!L$9)</f>
        <v>0.46250402575401456</v>
      </c>
      <c r="M184" s="251">
        <f>IF(M$9=0,0,M$9/NMM_fec!M$9)</f>
        <v>0.4625040257540145</v>
      </c>
      <c r="N184" s="251">
        <f>IF(N$9=0,0,N$9/NMM_fec!N$9)</f>
        <v>0.46250402575401456</v>
      </c>
      <c r="O184" s="251">
        <f>IF(O$9=0,0,O$9/NMM_fec!O$9)</f>
        <v>0.46250402575401456</v>
      </c>
      <c r="P184" s="251">
        <f>IF(P$9=0,0,P$9/NMM_fec!P$9)</f>
        <v>0.4625040257540145</v>
      </c>
      <c r="Q184" s="251">
        <f>IF(Q$9=0,0,Q$9/NMM_fec!Q$9)</f>
        <v>0.46250402575401456</v>
      </c>
    </row>
    <row r="185" spans="1:17" x14ac:dyDescent="0.25">
      <c r="A185" s="129" t="s">
        <v>79</v>
      </c>
      <c r="B185" s="250">
        <f>IF(B$10=0,0,B$10/NMM_fec!B$10)</f>
        <v>0.73098335085923483</v>
      </c>
      <c r="C185" s="250">
        <f>IF(C$10=0,0,C$10/NMM_fec!C$10)</f>
        <v>0.73098335085923483</v>
      </c>
      <c r="D185" s="250">
        <f>IF(D$10=0,0,D$10/NMM_fec!D$10)</f>
        <v>0.73098335085923472</v>
      </c>
      <c r="E185" s="250">
        <f>IF(E$10=0,0,E$10/NMM_fec!E$10)</f>
        <v>0.73098335085923483</v>
      </c>
      <c r="F185" s="250">
        <f>IF(F$10=0,0,F$10/NMM_fec!F$10)</f>
        <v>0.73098335085923472</v>
      </c>
      <c r="G185" s="250">
        <f>IF(G$10=0,0,G$10/NMM_fec!G$10)</f>
        <v>0.73098335085923483</v>
      </c>
      <c r="H185" s="250">
        <f>IF(H$10=0,0,H$10/NMM_fec!H$10)</f>
        <v>0.73098335085923472</v>
      </c>
      <c r="I185" s="250">
        <f>IF(I$10=0,0,I$10/NMM_fec!I$10)</f>
        <v>0.73098335085923483</v>
      </c>
      <c r="J185" s="250">
        <f>IF(J$10=0,0,J$10/NMM_fec!J$10)</f>
        <v>0.73098335085923483</v>
      </c>
      <c r="K185" s="250">
        <f>IF(K$10=0,0,K$10/NMM_fec!K$10)</f>
        <v>0.73098335085923472</v>
      </c>
      <c r="L185" s="250">
        <f>IF(L$10=0,0,L$10/NMM_fec!L$10)</f>
        <v>0.73098335085923483</v>
      </c>
      <c r="M185" s="250">
        <f>IF(M$10=0,0,M$10/NMM_fec!M$10)</f>
        <v>0.73098335085923483</v>
      </c>
      <c r="N185" s="250">
        <f>IF(N$10=0,0,N$10/NMM_fec!N$10)</f>
        <v>0.73098335085923472</v>
      </c>
      <c r="O185" s="250">
        <f>IF(O$10=0,0,O$10/NMM_fec!O$10)</f>
        <v>0.73098335085923483</v>
      </c>
      <c r="P185" s="250">
        <f>IF(P$10=0,0,P$10/NMM_fec!P$10)</f>
        <v>0.73098335085923483</v>
      </c>
      <c r="Q185" s="250">
        <f>IF(Q$10=0,0,Q$10/NMM_fec!Q$10)</f>
        <v>0.7309833508592346</v>
      </c>
    </row>
    <row r="186" spans="1:17" x14ac:dyDescent="0.25">
      <c r="A186" s="127" t="s">
        <v>214</v>
      </c>
      <c r="B186" s="248">
        <f>IF(B$15=0,0,B$15/NMM_fec!B$15)</f>
        <v>0.65077332498593032</v>
      </c>
      <c r="C186" s="248">
        <f>IF(C$15=0,0,C$15/NMM_fec!C$15)</f>
        <v>0.65077332498593021</v>
      </c>
      <c r="D186" s="248">
        <f>IF(D$15=0,0,D$15/NMM_fec!D$15)</f>
        <v>0.65077332498593021</v>
      </c>
      <c r="E186" s="248">
        <f>IF(E$15=0,0,E$15/NMM_fec!E$15)</f>
        <v>0.65077332498593021</v>
      </c>
      <c r="F186" s="248">
        <f>IF(F$15=0,0,F$15/NMM_fec!F$15)</f>
        <v>0.65077332498593021</v>
      </c>
      <c r="G186" s="248">
        <f>IF(G$15=0,0,G$15/NMM_fec!G$15)</f>
        <v>0.6507733249859301</v>
      </c>
      <c r="H186" s="248">
        <f>IF(H$15=0,0,H$15/NMM_fec!H$15)</f>
        <v>0.65077332498593032</v>
      </c>
      <c r="I186" s="248">
        <f>IF(I$15=0,0,I$15/NMM_fec!I$15)</f>
        <v>0.65077332498593021</v>
      </c>
      <c r="J186" s="248">
        <f>IF(J$15=0,0,J$15/NMM_fec!J$15)</f>
        <v>0.65077332498593021</v>
      </c>
      <c r="K186" s="248">
        <f>IF(K$15=0,0,K$15/NMM_fec!K$15)</f>
        <v>0.6507733249859301</v>
      </c>
      <c r="L186" s="248">
        <f>IF(L$15=0,0,L$15/NMM_fec!L$15)</f>
        <v>0.65077332498593021</v>
      </c>
      <c r="M186" s="248">
        <f>IF(M$15=0,0,M$15/NMM_fec!M$15)</f>
        <v>0.65077332498593021</v>
      </c>
      <c r="N186" s="248">
        <f>IF(N$15=0,0,N$15/NMM_fec!N$15)</f>
        <v>0.65077332498593021</v>
      </c>
      <c r="O186" s="248">
        <f>IF(O$15=0,0,O$15/NMM_fec!O$15)</f>
        <v>0.65077332498593021</v>
      </c>
      <c r="P186" s="248">
        <f>IF(P$15=0,0,P$15/NMM_fec!P$15)</f>
        <v>0.65077332498593021</v>
      </c>
      <c r="Q186" s="248">
        <f>IF(Q$15=0,0,Q$15/NMM_fec!Q$15)</f>
        <v>0.65077332498593021</v>
      </c>
    </row>
    <row r="187" spans="1:17" x14ac:dyDescent="0.25">
      <c r="A187" s="127" t="s">
        <v>213</v>
      </c>
      <c r="B187" s="249">
        <f>IF(B$16=0,0,B$16/NMM_fec!B$16)</f>
        <v>0.44927743383803553</v>
      </c>
      <c r="C187" s="249">
        <f>IF(C$16=0,0,C$16/NMM_fec!C$16)</f>
        <v>0.44961590050692019</v>
      </c>
      <c r="D187" s="249">
        <f>IF(D$16=0,0,D$16/NMM_fec!D$16)</f>
        <v>0.44956667239864012</v>
      </c>
      <c r="E187" s="249">
        <f>IF(E$16=0,0,E$16/NMM_fec!E$16)</f>
        <v>0.44907102857825809</v>
      </c>
      <c r="F187" s="249">
        <f>IF(F$16=0,0,F$16/NMM_fec!F$16)</f>
        <v>0.44890216914461978</v>
      </c>
      <c r="G187" s="249">
        <f>IF(G$16=0,0,G$16/NMM_fec!G$16)</f>
        <v>0.45170789600097833</v>
      </c>
      <c r="H187" s="249">
        <f>IF(H$16=0,0,H$16/NMM_fec!H$16)</f>
        <v>0.45249447100650625</v>
      </c>
      <c r="I187" s="249">
        <f>IF(I$16=0,0,I$16/NMM_fec!I$16)</f>
        <v>0.44934470122348141</v>
      </c>
      <c r="J187" s="249">
        <f>IF(J$16=0,0,J$16/NMM_fec!J$16)</f>
        <v>0.45126447209134579</v>
      </c>
      <c r="K187" s="249">
        <f>IF(K$16=0,0,K$16/NMM_fec!K$16)</f>
        <v>0.45412860683138007</v>
      </c>
      <c r="L187" s="249">
        <f>IF(L$16=0,0,L$16/NMM_fec!L$16)</f>
        <v>0.44973804335400969</v>
      </c>
      <c r="M187" s="249">
        <f>IF(M$16=0,0,M$16/NMM_fec!M$16)</f>
        <v>0.45586204291407872</v>
      </c>
      <c r="N187" s="249">
        <f>IF(N$16=0,0,N$16/NMM_fec!N$16)</f>
        <v>0.45670946966120896</v>
      </c>
      <c r="O187" s="249">
        <f>IF(O$16=0,0,O$16/NMM_fec!O$16)</f>
        <v>0.4589725047206672</v>
      </c>
      <c r="P187" s="249">
        <f>IF(P$16=0,0,P$16/NMM_fec!P$16)</f>
        <v>0.45356439177561025</v>
      </c>
      <c r="Q187" s="249">
        <f>IF(Q$16=0,0,Q$16/NMM_fec!Q$16)</f>
        <v>0.45326618955242687</v>
      </c>
    </row>
    <row r="188" spans="1:17" x14ac:dyDescent="0.25">
      <c r="A188" s="127" t="s">
        <v>212</v>
      </c>
      <c r="B188" s="249">
        <f>IF(B$36=0,0,B$36/NMM_fec!B$36)</f>
        <v>0.66860838948600698</v>
      </c>
      <c r="C188" s="249">
        <f>IF(C$36=0,0,C$36/NMM_fec!C$36)</f>
        <v>0.6553623754453417</v>
      </c>
      <c r="D188" s="249">
        <f>IF(D$36=0,0,D$36/NMM_fec!D$36)</f>
        <v>0.6441080903242844</v>
      </c>
      <c r="E188" s="249">
        <f>IF(E$36=0,0,E$36/NMM_fec!E$36)</f>
        <v>0.63832609306531507</v>
      </c>
      <c r="F188" s="249">
        <f>IF(F$36=0,0,F$36/NMM_fec!F$36)</f>
        <v>0.62559233127709168</v>
      </c>
      <c r="G188" s="249">
        <f>IF(G$36=0,0,G$36/NMM_fec!G$36)</f>
        <v>0.60966320541305696</v>
      </c>
      <c r="H188" s="249">
        <f>IF(H$36=0,0,H$36/NMM_fec!H$36)</f>
        <v>0.61081634660861139</v>
      </c>
      <c r="I188" s="249">
        <f>IF(I$36=0,0,I$36/NMM_fec!I$36)</f>
        <v>0.64542034735015519</v>
      </c>
      <c r="J188" s="249">
        <f>IF(J$36=0,0,J$36/NMM_fec!J$36)</f>
        <v>0.63633169704800152</v>
      </c>
      <c r="K188" s="249">
        <f>IF(K$36=0,0,K$36/NMM_fec!K$36)</f>
        <v>0.63235800203577508</v>
      </c>
      <c r="L188" s="249">
        <f>IF(L$36=0,0,L$36/NMM_fec!L$36)</f>
        <v>0.63331766729830574</v>
      </c>
      <c r="M188" s="249">
        <f>IF(M$36=0,0,M$36/NMM_fec!M$36)</f>
        <v>0.63543413737417764</v>
      </c>
      <c r="N188" s="249">
        <f>IF(N$36=0,0,N$36/NMM_fec!N$36)</f>
        <v>0.62180000742509767</v>
      </c>
      <c r="O188" s="249">
        <f>IF(O$36=0,0,O$36/NMM_fec!O$36)</f>
        <v>0.60936851315371021</v>
      </c>
      <c r="P188" s="249">
        <f>IF(P$36=0,0,P$36/NMM_fec!P$36)</f>
        <v>0.60936851315371021</v>
      </c>
      <c r="Q188" s="249">
        <f>IF(Q$36=0,0,Q$36/NMM_fec!Q$36)</f>
        <v>0.60936851315371021</v>
      </c>
    </row>
    <row r="189" spans="1:17" x14ac:dyDescent="0.25">
      <c r="A189" s="72" t="s">
        <v>211</v>
      </c>
      <c r="B189" s="247">
        <f>IF(B$44=0,0,B$44/NMM_fec!B$44)</f>
        <v>0.68692739859625951</v>
      </c>
      <c r="C189" s="247">
        <f>IF(C$44=0,0,C$44/NMM_fec!C$44)</f>
        <v>0.68692739859625962</v>
      </c>
      <c r="D189" s="247">
        <f>IF(D$44=0,0,D$44/NMM_fec!D$44)</f>
        <v>0.68692739859625962</v>
      </c>
      <c r="E189" s="247">
        <f>IF(E$44=0,0,E$44/NMM_fec!E$44)</f>
        <v>0.68692739859625962</v>
      </c>
      <c r="F189" s="247">
        <f>IF(F$44=0,0,F$44/NMM_fec!F$44)</f>
        <v>0.68692739859625962</v>
      </c>
      <c r="G189" s="247">
        <f>IF(G$44=0,0,G$44/NMM_fec!G$44)</f>
        <v>0.68692739859625962</v>
      </c>
      <c r="H189" s="247">
        <f>IF(H$44=0,0,H$44/NMM_fec!H$44)</f>
        <v>0.68692739859625962</v>
      </c>
      <c r="I189" s="247">
        <f>IF(I$44=0,0,I$44/NMM_fec!I$44)</f>
        <v>0.68692739859625962</v>
      </c>
      <c r="J189" s="247">
        <f>IF(J$44=0,0,J$44/NMM_fec!J$44)</f>
        <v>0.68692739859625962</v>
      </c>
      <c r="K189" s="247">
        <f>IF(K$44=0,0,K$44/NMM_fec!K$44)</f>
        <v>0.68692739859625951</v>
      </c>
      <c r="L189" s="247">
        <f>IF(L$44=0,0,L$44/NMM_fec!L$44)</f>
        <v>0.68692739859625962</v>
      </c>
      <c r="M189" s="247">
        <f>IF(M$44=0,0,M$44/NMM_fec!M$44)</f>
        <v>0.68692739859625962</v>
      </c>
      <c r="N189" s="247">
        <f>IF(N$44=0,0,N$44/NMM_fec!N$44)</f>
        <v>0.68692739859625951</v>
      </c>
      <c r="O189" s="247">
        <f>IF(O$44=0,0,O$44/NMM_fec!O$44)</f>
        <v>0.68692739859625962</v>
      </c>
      <c r="P189" s="247">
        <f>IF(P$44=0,0,P$44/NMM_fec!P$44)</f>
        <v>0.68692739859625962</v>
      </c>
      <c r="Q189" s="247">
        <f>IF(Q$44=0,0,Q$44/NMM_fec!Q$44)</f>
        <v>0.68692739859625951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0.41272804879515201</v>
      </c>
      <c r="C191" s="253">
        <f>IF(C$47=0,0,C$47/NMM_fec!C$47)</f>
        <v>0.41610776240431846</v>
      </c>
      <c r="D191" s="253">
        <f>IF(D$47=0,0,D$47/NMM_fec!D$47)</f>
        <v>0.42284034083159105</v>
      </c>
      <c r="E191" s="253">
        <f>IF(E$47=0,0,E$47/NMM_fec!E$47)</f>
        <v>0.43168822094220266</v>
      </c>
      <c r="F191" s="253">
        <f>IF(F$47=0,0,F$47/NMM_fec!F$47)</f>
        <v>0.43734766763073502</v>
      </c>
      <c r="G191" s="253">
        <f>IF(G$47=0,0,G$47/NMM_fec!G$47)</f>
        <v>0.43873801551764147</v>
      </c>
      <c r="H191" s="253">
        <f>IF(H$47=0,0,H$47/NMM_fec!H$47)</f>
        <v>0.44227124488262748</v>
      </c>
      <c r="I191" s="253">
        <f>IF(I$47=0,0,I$47/NMM_fec!I$47)</f>
        <v>0.44493533271002117</v>
      </c>
      <c r="J191" s="253">
        <f>IF(J$47=0,0,J$47/NMM_fec!J$47)</f>
        <v>0.44232832026252361</v>
      </c>
      <c r="K191" s="253">
        <f>IF(K$47=0,0,K$47/NMM_fec!K$47)</f>
        <v>0.44279130051475929</v>
      </c>
      <c r="L191" s="253">
        <f>IF(L$47=0,0,L$47/NMM_fec!L$47)</f>
        <v>0.44438315198021527</v>
      </c>
      <c r="M191" s="253">
        <f>IF(M$47=0,0,M$47/NMM_fec!M$47)</f>
        <v>0.44366380596426869</v>
      </c>
      <c r="N191" s="253">
        <f>IF(N$47=0,0,N$47/NMM_fec!N$47)</f>
        <v>0.44220097138129283</v>
      </c>
      <c r="O191" s="253">
        <f>IF(O$47=0,0,O$47/NMM_fec!O$47)</f>
        <v>0.45209347889367962</v>
      </c>
      <c r="P191" s="253">
        <f>IF(P$47=0,0,P$47/NMM_fec!P$47)</f>
        <v>0.47618005984867889</v>
      </c>
      <c r="Q191" s="253">
        <f>IF(Q$47=0,0,Q$47/NMM_fec!Q$47)</f>
        <v>0.47676087328803562</v>
      </c>
    </row>
    <row r="192" spans="1:17" x14ac:dyDescent="0.25">
      <c r="A192" s="132" t="s">
        <v>83</v>
      </c>
      <c r="B192" s="252">
        <f>IF(B$48=0,0,B$48/NMM_fec!B$48)</f>
        <v>0.38484736789009738</v>
      </c>
      <c r="C192" s="252">
        <f>IF(C$48=0,0,C$48/NMM_fec!C$48)</f>
        <v>0.38484736789009738</v>
      </c>
      <c r="D192" s="252">
        <f>IF(D$48=0,0,D$48/NMM_fec!D$48)</f>
        <v>0.38961969550165321</v>
      </c>
      <c r="E192" s="252">
        <f>IF(E$48=0,0,E$48/NMM_fec!E$48)</f>
        <v>0.38961969550165321</v>
      </c>
      <c r="F192" s="252">
        <f>IF(F$48=0,0,F$48/NMM_fec!F$48)</f>
        <v>0.38961969550165321</v>
      </c>
      <c r="G192" s="252">
        <f>IF(G$48=0,0,G$48/NMM_fec!G$48)</f>
        <v>0.39026039007059637</v>
      </c>
      <c r="H192" s="252">
        <f>IF(H$48=0,0,H$48/NMM_fec!H$48)</f>
        <v>0.39026039007059637</v>
      </c>
      <c r="I192" s="252">
        <f>IF(I$48=0,0,I$48/NMM_fec!I$48)</f>
        <v>0.39026039007059632</v>
      </c>
      <c r="J192" s="252">
        <f>IF(J$48=0,0,J$48/NMM_fec!J$48)</f>
        <v>0.39026039007059637</v>
      </c>
      <c r="K192" s="252">
        <f>IF(K$48=0,0,K$48/NMM_fec!K$48)</f>
        <v>0.39026039007059637</v>
      </c>
      <c r="L192" s="252">
        <f>IF(L$48=0,0,L$48/NMM_fec!L$48)</f>
        <v>0.39026039007059637</v>
      </c>
      <c r="M192" s="252">
        <f>IF(M$48=0,0,M$48/NMM_fec!M$48)</f>
        <v>0.39026039007059632</v>
      </c>
      <c r="N192" s="252">
        <f>IF(N$48=0,0,N$48/NMM_fec!N$48)</f>
        <v>0.39026039007059643</v>
      </c>
      <c r="O192" s="252">
        <f>IF(O$48=0,0,O$48/NMM_fec!O$48)</f>
        <v>0.39806379618745946</v>
      </c>
      <c r="P192" s="252">
        <f>IF(P$48=0,0,P$48/NMM_fec!P$48)</f>
        <v>0.42145848874067354</v>
      </c>
      <c r="Q192" s="252">
        <f>IF(Q$48=0,0,Q$48/NMM_fec!Q$48)</f>
        <v>0.4214584887406736</v>
      </c>
    </row>
    <row r="193" spans="1:17" x14ac:dyDescent="0.25">
      <c r="A193" s="76" t="s">
        <v>82</v>
      </c>
      <c r="B193" s="251">
        <f>IF(B$49=0,0,B$49/NMM_fec!B$49)</f>
        <v>0.10039643635114354</v>
      </c>
      <c r="C193" s="251">
        <f>IF(C$49=0,0,C$49/NMM_fec!C$49)</f>
        <v>0.10039643635114355</v>
      </c>
      <c r="D193" s="251">
        <f>IF(D$49=0,0,D$49/NMM_fec!D$49)</f>
        <v>0.10164140961918783</v>
      </c>
      <c r="E193" s="251">
        <f>IF(E$49=0,0,E$49/NMM_fec!E$49)</f>
        <v>0.10164140961918781</v>
      </c>
      <c r="F193" s="251">
        <f>IF(F$49=0,0,F$49/NMM_fec!F$49)</f>
        <v>0.10164140961918783</v>
      </c>
      <c r="G193" s="251">
        <f>IF(G$49=0,0,G$49/NMM_fec!G$49)</f>
        <v>0.10180854978143987</v>
      </c>
      <c r="H193" s="251">
        <f>IF(H$49=0,0,H$49/NMM_fec!H$49)</f>
        <v>0.10180854978143987</v>
      </c>
      <c r="I193" s="251">
        <f>IF(I$49=0,0,I$49/NMM_fec!I$49)</f>
        <v>0.10180854978143987</v>
      </c>
      <c r="J193" s="251">
        <f>IF(J$49=0,0,J$49/NMM_fec!J$49)</f>
        <v>0.10180854978143987</v>
      </c>
      <c r="K193" s="251">
        <f>IF(K$49=0,0,K$49/NMM_fec!K$49)</f>
        <v>0.10180854978143987</v>
      </c>
      <c r="L193" s="251">
        <f>IF(L$49=0,0,L$49/NMM_fec!L$49)</f>
        <v>0.10180854978143988</v>
      </c>
      <c r="M193" s="251">
        <f>IF(M$49=0,0,M$49/NMM_fec!M$49)</f>
        <v>0.10180854978143987</v>
      </c>
      <c r="N193" s="251">
        <f>IF(N$49=0,0,N$49/NMM_fec!N$49)</f>
        <v>0.10180854978143987</v>
      </c>
      <c r="O193" s="251">
        <f>IF(O$49=0,0,O$49/NMM_fec!O$49)</f>
        <v>0.10384425076551805</v>
      </c>
      <c r="P193" s="251">
        <f>IF(P$49=0,0,P$49/NMM_fec!P$49)</f>
        <v>0.109947303450405</v>
      </c>
      <c r="Q193" s="251">
        <f>IF(Q$49=0,0,Q$49/NMM_fec!Q$49)</f>
        <v>0.10994730345040502</v>
      </c>
    </row>
    <row r="194" spans="1:17" x14ac:dyDescent="0.25">
      <c r="A194" s="76" t="s">
        <v>81</v>
      </c>
      <c r="B194" s="251">
        <f>IF(B$50=0,0,B$50/NMM_fec!B$50)</f>
        <v>0.54907581923167859</v>
      </c>
      <c r="C194" s="251">
        <f>IF(C$50=0,0,C$50/NMM_fec!C$50)</f>
        <v>0.54907581923167859</v>
      </c>
      <c r="D194" s="251">
        <f>IF(D$50=0,0,D$50/NMM_fec!D$50)</f>
        <v>0.5558846736284826</v>
      </c>
      <c r="E194" s="251">
        <f>IF(E$50=0,0,E$50/NMM_fec!E$50)</f>
        <v>0.55588467362848271</v>
      </c>
      <c r="F194" s="251">
        <f>IF(F$50=0,0,F$50/NMM_fec!F$50)</f>
        <v>0.55588467362848271</v>
      </c>
      <c r="G194" s="251">
        <f>IF(G$50=0,0,G$50/NMM_fec!G$50)</f>
        <v>0.55679877600950822</v>
      </c>
      <c r="H194" s="251">
        <f>IF(H$50=0,0,H$50/NMM_fec!H$50)</f>
        <v>0.55679877600950822</v>
      </c>
      <c r="I194" s="251">
        <f>IF(I$50=0,0,I$50/NMM_fec!I$50)</f>
        <v>0.55679877600950822</v>
      </c>
      <c r="J194" s="251">
        <f>IF(J$50=0,0,J$50/NMM_fec!J$50)</f>
        <v>0.55679877600950822</v>
      </c>
      <c r="K194" s="251">
        <f>IF(K$50=0,0,K$50/NMM_fec!K$50)</f>
        <v>0.55679877600950822</v>
      </c>
      <c r="L194" s="251">
        <f>IF(L$50=0,0,L$50/NMM_fec!L$50)</f>
        <v>0.55679877600950811</v>
      </c>
      <c r="M194" s="251">
        <f>IF(M$50=0,0,M$50/NMM_fec!M$50)</f>
        <v>0.55679877600950822</v>
      </c>
      <c r="N194" s="251">
        <f>IF(N$50=0,0,N$50/NMM_fec!N$50)</f>
        <v>0.55679877600950822</v>
      </c>
      <c r="O194" s="251">
        <f>IF(O$50=0,0,O$50/NMM_fec!O$50)</f>
        <v>0.56793218100043885</v>
      </c>
      <c r="P194" s="251">
        <f>IF(P$50=0,0,P$50/NMM_fec!P$50)</f>
        <v>0.60131024475011119</v>
      </c>
      <c r="Q194" s="251">
        <f>IF(Q$50=0,0,Q$50/NMM_fec!Q$50)</f>
        <v>0.60131024475011119</v>
      </c>
    </row>
    <row r="195" spans="1:17" x14ac:dyDescent="0.25">
      <c r="A195" s="76" t="s">
        <v>80</v>
      </c>
      <c r="B195" s="251">
        <f>IF(B$51=0,0,B$51/NMM_fec!B$51)</f>
        <v>0.38304360822508077</v>
      </c>
      <c r="C195" s="251">
        <f>IF(C$51=0,0,C$51/NMM_fec!C$51)</f>
        <v>0.38304360822508071</v>
      </c>
      <c r="D195" s="251">
        <f>IF(D$51=0,0,D$51/NMM_fec!D$51)</f>
        <v>0.38779356818449129</v>
      </c>
      <c r="E195" s="251">
        <f>IF(E$51=0,0,E$51/NMM_fec!E$51)</f>
        <v>0.38779356818449134</v>
      </c>
      <c r="F195" s="251">
        <f>IF(F$51=0,0,F$51/NMM_fec!F$51)</f>
        <v>0.38779356818449134</v>
      </c>
      <c r="G195" s="251">
        <f>IF(G$51=0,0,G$51/NMM_fec!G$51)</f>
        <v>0.38843125985119975</v>
      </c>
      <c r="H195" s="251">
        <f>IF(H$51=0,0,H$51/NMM_fec!H$51)</f>
        <v>0.38843125985119981</v>
      </c>
      <c r="I195" s="251">
        <f>IF(I$51=0,0,I$51/NMM_fec!I$51)</f>
        <v>0.38843125985119981</v>
      </c>
      <c r="J195" s="251">
        <f>IF(J$51=0,0,J$51/NMM_fec!J$51)</f>
        <v>0.38843125985119981</v>
      </c>
      <c r="K195" s="251">
        <f>IF(K$51=0,0,K$51/NMM_fec!K$51)</f>
        <v>0.38843125985119981</v>
      </c>
      <c r="L195" s="251">
        <f>IF(L$51=0,0,L$51/NMM_fec!L$51)</f>
        <v>0.38843125985119981</v>
      </c>
      <c r="M195" s="251">
        <f>IF(M$51=0,0,M$51/NMM_fec!M$51)</f>
        <v>0.38843125985119981</v>
      </c>
      <c r="N195" s="251">
        <f>IF(N$51=0,0,N$51/NMM_fec!N$51)</f>
        <v>0.38843125985119981</v>
      </c>
      <c r="O195" s="251">
        <f>IF(O$51=0,0,O$51/NMM_fec!O$51)</f>
        <v>0.39619809180807708</v>
      </c>
      <c r="P195" s="251">
        <f>IF(P$51=0,0,P$51/NMM_fec!P$51)</f>
        <v>0.41948313464994125</v>
      </c>
      <c r="Q195" s="251">
        <f>IF(Q$51=0,0,Q$51/NMM_fec!Q$51)</f>
        <v>0.41948313464994114</v>
      </c>
    </row>
    <row r="196" spans="1:17" x14ac:dyDescent="0.25">
      <c r="A196" s="129" t="s">
        <v>79</v>
      </c>
      <c r="B196" s="250">
        <f>IF(B$52=0,0,B$52/NMM_fec!B$52)</f>
        <v>0.60377672892470191</v>
      </c>
      <c r="C196" s="250">
        <f>IF(C$52=0,0,C$52/NMM_fec!C$52)</f>
        <v>0.6037767289247018</v>
      </c>
      <c r="D196" s="250">
        <f>IF(D$52=0,0,D$52/NMM_fec!D$52)</f>
        <v>0.6112639059072531</v>
      </c>
      <c r="E196" s="250">
        <f>IF(E$52=0,0,E$52/NMM_fec!E$52)</f>
        <v>0.6112639059072531</v>
      </c>
      <c r="F196" s="250">
        <f>IF(F$52=0,0,F$52/NMM_fec!F$52)</f>
        <v>0.6112639059072531</v>
      </c>
      <c r="G196" s="250">
        <f>IF(G$52=0,0,G$52/NMM_fec!G$52)</f>
        <v>0.61226907445809231</v>
      </c>
      <c r="H196" s="250">
        <f>IF(H$52=0,0,H$52/NMM_fec!H$52)</f>
        <v>0.6122690744580922</v>
      </c>
      <c r="I196" s="250">
        <f>IF(I$52=0,0,I$52/NMM_fec!I$52)</f>
        <v>0.61226907445809231</v>
      </c>
      <c r="J196" s="250">
        <f>IF(J$52=0,0,J$52/NMM_fec!J$52)</f>
        <v>0.6122690744580922</v>
      </c>
      <c r="K196" s="250">
        <f>IF(K$52=0,0,K$52/NMM_fec!K$52)</f>
        <v>0.6122690744580922</v>
      </c>
      <c r="L196" s="250">
        <f>IF(L$52=0,0,L$52/NMM_fec!L$52)</f>
        <v>0.6122690744580922</v>
      </c>
      <c r="M196" s="250">
        <f>IF(M$52=0,0,M$52/NMM_fec!M$52)</f>
        <v>0.61226907445809231</v>
      </c>
      <c r="N196" s="250">
        <f>IF(N$52=0,0,N$52/NMM_fec!N$52)</f>
        <v>0.61226907445809231</v>
      </c>
      <c r="O196" s="250">
        <f>IF(O$52=0,0,O$52/NMM_fec!O$52)</f>
        <v>0.62451162933261617</v>
      </c>
      <c r="P196" s="250">
        <f>IF(P$52=0,0,P$52/NMM_fec!P$52)</f>
        <v>0.6612149359484808</v>
      </c>
      <c r="Q196" s="250">
        <f>IF(Q$52=0,0,Q$52/NMM_fec!Q$52)</f>
        <v>0.6612149359484808</v>
      </c>
    </row>
    <row r="197" spans="1:17" x14ac:dyDescent="0.25">
      <c r="A197" s="127" t="s">
        <v>210</v>
      </c>
      <c r="B197" s="249">
        <f>IF(B$57=0,0,B$57/NMM_fec!B$57)</f>
        <v>0.4649338430279123</v>
      </c>
      <c r="C197" s="249">
        <f>IF(C$57=0,0,C$57/NMM_fec!C$57)</f>
        <v>0.46493384302791235</v>
      </c>
      <c r="D197" s="249">
        <f>IF(D$57=0,0,D$57/NMM_fec!D$57)</f>
        <v>0.47069928876499351</v>
      </c>
      <c r="E197" s="249">
        <f>IF(E$57=0,0,E$57/NMM_fec!E$57)</f>
        <v>0.47069928876499345</v>
      </c>
      <c r="F197" s="249">
        <f>IF(F$57=0,0,F$57/NMM_fec!F$57)</f>
        <v>0.47069928876499362</v>
      </c>
      <c r="G197" s="249">
        <f>IF(G$57=0,0,G$57/NMM_fec!G$57)</f>
        <v>0.47147331143735577</v>
      </c>
      <c r="H197" s="249">
        <f>IF(H$57=0,0,H$57/NMM_fec!H$57)</f>
        <v>0.47147331143735571</v>
      </c>
      <c r="I197" s="249">
        <f>IF(I$57=0,0,I$57/NMM_fec!I$57)</f>
        <v>0.47147331143735566</v>
      </c>
      <c r="J197" s="249">
        <f>IF(J$57=0,0,J$57/NMM_fec!J$57)</f>
        <v>0.47147331143735577</v>
      </c>
      <c r="K197" s="249">
        <f>IF(K$57=0,0,K$57/NMM_fec!K$57)</f>
        <v>0.47147331143735571</v>
      </c>
      <c r="L197" s="249">
        <f>IF(L$57=0,0,L$57/NMM_fec!L$57)</f>
        <v>0.47147331143735577</v>
      </c>
      <c r="M197" s="249">
        <f>IF(M$57=0,0,M$57/NMM_fec!M$57)</f>
        <v>0.47147331143735566</v>
      </c>
      <c r="N197" s="249">
        <f>IF(N$57=0,0,N$57/NMM_fec!N$57)</f>
        <v>0.47147331143735571</v>
      </c>
      <c r="O197" s="249">
        <f>IF(O$57=0,0,O$57/NMM_fec!O$57)</f>
        <v>0.48090060105222654</v>
      </c>
      <c r="P197" s="249">
        <f>IF(P$57=0,0,P$57/NMM_fec!P$57)</f>
        <v>0.50916371319160458</v>
      </c>
      <c r="Q197" s="249">
        <f>IF(Q$57=0,0,Q$57/NMM_fec!Q$57)</f>
        <v>0.50916371319160469</v>
      </c>
    </row>
    <row r="198" spans="1:17" x14ac:dyDescent="0.25">
      <c r="A198" s="127" t="s">
        <v>209</v>
      </c>
      <c r="B198" s="249">
        <f>IF(B$58=0,0,B$58/NMM_fec!B$58)</f>
        <v>0.31966964111921875</v>
      </c>
      <c r="C198" s="249">
        <f>IF(C$58=0,0,C$58/NMM_fec!C$58)</f>
        <v>0.31971060554053815</v>
      </c>
      <c r="D198" s="249">
        <f>IF(D$58=0,0,D$58/NMM_fec!D$58)</f>
        <v>0.32355662500510468</v>
      </c>
      <c r="E198" s="249">
        <f>IF(E$58=0,0,E$58/NMM_fec!E$58)</f>
        <v>0.3305280628018411</v>
      </c>
      <c r="F198" s="249">
        <f>IF(F$58=0,0,F$58/NMM_fec!F$58)</f>
        <v>0.33534359460751095</v>
      </c>
      <c r="G198" s="249">
        <f>IF(G$58=0,0,G$58/NMM_fec!G$58)</f>
        <v>0.33381573940361731</v>
      </c>
      <c r="H198" s="249">
        <f>IF(H$58=0,0,H$58/NMM_fec!H$58)</f>
        <v>0.33753169381660375</v>
      </c>
      <c r="I198" s="249">
        <f>IF(I$58=0,0,I$58/NMM_fec!I$58)</f>
        <v>0.34298406290807804</v>
      </c>
      <c r="J198" s="249">
        <f>IF(J$58=0,0,J$58/NMM_fec!J$58)</f>
        <v>0.33847704036806459</v>
      </c>
      <c r="K198" s="249">
        <f>IF(K$58=0,0,K$58/NMM_fec!K$58)</f>
        <v>0.33198476986853609</v>
      </c>
      <c r="L198" s="249">
        <f>IF(L$58=0,0,L$58/NMM_fec!L$58)</f>
        <v>0.34391671891740744</v>
      </c>
      <c r="M198" s="249">
        <f>IF(M$58=0,0,M$58/NMM_fec!M$58)</f>
        <v>0.34224975999395602</v>
      </c>
      <c r="N198" s="249">
        <f>IF(N$58=0,0,N$58/NMM_fec!N$58)</f>
        <v>0.3437384438954238</v>
      </c>
      <c r="O198" s="249">
        <f>IF(O$58=0,0,O$58/NMM_fec!O$58)</f>
        <v>0.35086634236363395</v>
      </c>
      <c r="P198" s="249">
        <f>IF(P$58=0,0,P$58/NMM_fec!P$58)</f>
        <v>0.3761342297043524</v>
      </c>
      <c r="Q198" s="249">
        <f>IF(Q$58=0,0,Q$58/NMM_fec!Q$58)</f>
        <v>0.37433688826146927</v>
      </c>
    </row>
    <row r="199" spans="1:17" x14ac:dyDescent="0.25">
      <c r="A199" s="127" t="s">
        <v>208</v>
      </c>
      <c r="B199" s="249">
        <f>IF(B$77=0,0,B$77/NMM_fec!B$77)</f>
        <v>0.44704047113724571</v>
      </c>
      <c r="C199" s="249">
        <f>IF(C$77=0,0,C$77/NMM_fec!C$77)</f>
        <v>0.45185704523361531</v>
      </c>
      <c r="D199" s="249">
        <f>IF(D$77=0,0,D$77/NMM_fec!D$77)</f>
        <v>0.4611958706292717</v>
      </c>
      <c r="E199" s="249">
        <f>IF(E$77=0,0,E$77/NMM_fec!E$77)</f>
        <v>0.46685875436427282</v>
      </c>
      <c r="F199" s="249">
        <f>IF(F$77=0,0,F$77/NMM_fec!F$77)</f>
        <v>0.47341982792728893</v>
      </c>
      <c r="G199" s="249">
        <f>IF(G$77=0,0,G$77/NMM_fec!G$77)</f>
        <v>0.47677654135220604</v>
      </c>
      <c r="H199" s="249">
        <f>IF(H$77=0,0,H$77/NMM_fec!H$77)</f>
        <v>0.47842877018299446</v>
      </c>
      <c r="I199" s="249">
        <f>IF(I$77=0,0,I$77/NMM_fec!I$77)</f>
        <v>0.48076698332231221</v>
      </c>
      <c r="J199" s="249">
        <f>IF(J$77=0,0,J$77/NMM_fec!J$77)</f>
        <v>0.47790877118453795</v>
      </c>
      <c r="K199" s="249">
        <f>IF(K$77=0,0,K$77/NMM_fec!K$77)</f>
        <v>0.47808119929538845</v>
      </c>
      <c r="L199" s="249">
        <f>IF(L$77=0,0,L$77/NMM_fec!L$77)</f>
        <v>0.48038907271618569</v>
      </c>
      <c r="M199" s="249">
        <f>IF(M$77=0,0,M$77/NMM_fec!M$77)</f>
        <v>0.4785074663058545</v>
      </c>
      <c r="N199" s="249">
        <f>IF(N$77=0,0,N$77/NMM_fec!N$77)</f>
        <v>0.47386088548212374</v>
      </c>
      <c r="O199" s="249">
        <f>IF(O$77=0,0,O$77/NMM_fec!O$77)</f>
        <v>0.48550441730649696</v>
      </c>
      <c r="P199" s="249">
        <f>IF(P$77=0,0,P$77/NMM_fec!P$77)</f>
        <v>0.50931643549297534</v>
      </c>
      <c r="Q199" s="249">
        <f>IF(Q$77=0,0,Q$77/NMM_fec!Q$77)</f>
        <v>0.50997404424406567</v>
      </c>
    </row>
    <row r="200" spans="1:17" x14ac:dyDescent="0.25">
      <c r="A200" s="72" t="s">
        <v>207</v>
      </c>
      <c r="B200" s="265">
        <f>IF(B$87=0,0,B$87/NMM_fec!B$87)</f>
        <v>0.36199002601360991</v>
      </c>
      <c r="C200" s="265">
        <f>IF(C$87=0,0,C$87/NMM_fec!C$87)</f>
        <v>0.36271227755820645</v>
      </c>
      <c r="D200" s="265">
        <f>IF(D$87=0,0,D$87/NMM_fec!D$87)</f>
        <v>0.36508931205892103</v>
      </c>
      <c r="E200" s="265">
        <f>IF(E$87=0,0,E$87/NMM_fec!E$87)</f>
        <v>0.38932366045384093</v>
      </c>
      <c r="F200" s="265">
        <f>IF(F$87=0,0,F$87/NMM_fec!F$87)</f>
        <v>0.390515271332599</v>
      </c>
      <c r="G200" s="265">
        <f>IF(G$87=0,0,G$87/NMM_fec!G$87)</f>
        <v>0.38980959384247527</v>
      </c>
      <c r="H200" s="265">
        <f>IF(H$87=0,0,H$87/NMM_fec!H$87)</f>
        <v>0.38989788555947258</v>
      </c>
      <c r="I200" s="265">
        <f>IF(I$87=0,0,I$87/NMM_fec!I$87)</f>
        <v>0.39417191564163795</v>
      </c>
      <c r="J200" s="265">
        <f>IF(J$87=0,0,J$87/NMM_fec!J$87)</f>
        <v>0.39423970256665342</v>
      </c>
      <c r="K200" s="265">
        <f>IF(K$87=0,0,K$87/NMM_fec!K$87)</f>
        <v>0.3885406124034822</v>
      </c>
      <c r="L200" s="265">
        <f>IF(L$87=0,0,L$87/NMM_fec!L$87)</f>
        <v>0.39311557694454602</v>
      </c>
      <c r="M200" s="265">
        <f>IF(M$87=0,0,M$87/NMM_fec!M$87)</f>
        <v>0.38915281901133386</v>
      </c>
      <c r="N200" s="265">
        <f>IF(N$87=0,0,N$87/NMM_fec!N$87)</f>
        <v>0.3979099209050137</v>
      </c>
      <c r="O200" s="265">
        <f>IF(O$87=0,0,O$87/NMM_fec!O$87)</f>
        <v>0.40492690981042112</v>
      </c>
      <c r="P200" s="265">
        <f>IF(P$87=0,0,P$87/NMM_fec!P$87)</f>
        <v>0.42833561475178472</v>
      </c>
      <c r="Q200" s="265">
        <f>IF(Q$87=0,0,Q$87/NMM_fec!Q$87)</f>
        <v>0.42965712102367004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0.40692803662360882</v>
      </c>
      <c r="C202" s="253">
        <f>IF(C$97=0,0,C$97/NMM_fec!C$97)</f>
        <v>0.40765665856172695</v>
      </c>
      <c r="D202" s="253">
        <f>IF(D$97=0,0,D$97/NMM_fec!D$97)</f>
        <v>0.4110604763703708</v>
      </c>
      <c r="E202" s="253">
        <f>IF(E$97=0,0,E$97/NMM_fec!E$97)</f>
        <v>0.41919855385489507</v>
      </c>
      <c r="F202" s="253">
        <f>IF(F$97=0,0,F$97/NMM_fec!F$97)</f>
        <v>0.42319045772013214</v>
      </c>
      <c r="G202" s="253">
        <f>IF(G$97=0,0,G$97/NMM_fec!G$97)</f>
        <v>0.42385153072809217</v>
      </c>
      <c r="H202" s="253">
        <f>IF(H$97=0,0,H$97/NMM_fec!H$97)</f>
        <v>0.43491854405227603</v>
      </c>
      <c r="I202" s="253">
        <f>IF(I$97=0,0,I$97/NMM_fec!I$97)</f>
        <v>0.44289299448467367</v>
      </c>
      <c r="J202" s="253">
        <f>IF(J$97=0,0,J$97/NMM_fec!J$97)</f>
        <v>0.44618285031970589</v>
      </c>
      <c r="K202" s="253">
        <f>IF(K$97=0,0,K$97/NMM_fec!K$97)</f>
        <v>0.44920114779670234</v>
      </c>
      <c r="L202" s="253">
        <f>IF(L$97=0,0,L$97/NMM_fec!L$97)</f>
        <v>0.446063850502463</v>
      </c>
      <c r="M202" s="253">
        <f>IF(M$97=0,0,M$97/NMM_fec!M$97)</f>
        <v>0.45223048603109522</v>
      </c>
      <c r="N202" s="253">
        <f>IF(N$97=0,0,N$97/NMM_fec!N$97)</f>
        <v>0.46507236845555444</v>
      </c>
      <c r="O202" s="253">
        <f>IF(O$97=0,0,O$97/NMM_fec!O$97)</f>
        <v>0.46729593866598823</v>
      </c>
      <c r="P202" s="253">
        <f>IF(P$97=0,0,P$97/NMM_fec!P$97)</f>
        <v>0.47236187506581123</v>
      </c>
      <c r="Q202" s="253">
        <f>IF(Q$97=0,0,Q$97/NMM_fec!Q$97)</f>
        <v>0.47665341377573045</v>
      </c>
    </row>
    <row r="203" spans="1:17" x14ac:dyDescent="0.25">
      <c r="A203" s="132" t="s">
        <v>83</v>
      </c>
      <c r="B203" s="252">
        <f>IF(B$98=0,0,B$98/NMM_fec!B$98)</f>
        <v>0.40516134783187802</v>
      </c>
      <c r="C203" s="252">
        <f>IF(C$98=0,0,C$98/NMM_fec!C$98)</f>
        <v>0.4051613478318779</v>
      </c>
      <c r="D203" s="252">
        <f>IF(D$98=0,0,D$98/NMM_fec!D$98)</f>
        <v>0.40578405211115431</v>
      </c>
      <c r="E203" s="252">
        <f>IF(E$98=0,0,E$98/NMM_fec!E$98)</f>
        <v>0.40719498331326209</v>
      </c>
      <c r="F203" s="252">
        <f>IF(F$98=0,0,F$98/NMM_fec!F$98)</f>
        <v>0.40955264820449078</v>
      </c>
      <c r="G203" s="252">
        <f>IF(G$98=0,0,G$98/NMM_fec!G$98)</f>
        <v>0.41191220088586372</v>
      </c>
      <c r="H203" s="252">
        <f>IF(H$98=0,0,H$98/NMM_fec!H$98)</f>
        <v>0.41812525914697812</v>
      </c>
      <c r="I203" s="252">
        <f>IF(I$98=0,0,I$98/NMM_fec!I$98)</f>
        <v>0.42464762933187539</v>
      </c>
      <c r="J203" s="252">
        <f>IF(J$98=0,0,J$98/NMM_fec!J$98)</f>
        <v>0.42771269592053157</v>
      </c>
      <c r="K203" s="252">
        <f>IF(K$98=0,0,K$98/NMM_fec!K$98)</f>
        <v>0.42771269592053152</v>
      </c>
      <c r="L203" s="252">
        <f>IF(L$98=0,0,L$98/NMM_fec!L$98)</f>
        <v>0.42908261598031888</v>
      </c>
      <c r="M203" s="252">
        <f>IF(M$98=0,0,M$98/NMM_fec!M$98)</f>
        <v>0.43350144057142165</v>
      </c>
      <c r="N203" s="252">
        <f>IF(N$98=0,0,N$98/NMM_fec!N$98)</f>
        <v>0.44083222767936403</v>
      </c>
      <c r="O203" s="252">
        <f>IF(O$98=0,0,O$98/NMM_fec!O$98)</f>
        <v>0.44418841883356436</v>
      </c>
      <c r="P203" s="252">
        <f>IF(P$98=0,0,P$98/NMM_fec!P$98)</f>
        <v>0.44949956176159489</v>
      </c>
      <c r="Q203" s="252">
        <f>IF(Q$98=0,0,Q$98/NMM_fec!Q$98)</f>
        <v>0.45136593896384403</v>
      </c>
    </row>
    <row r="204" spans="1:17" x14ac:dyDescent="0.25">
      <c r="A204" s="76" t="s">
        <v>82</v>
      </c>
      <c r="B204" s="251">
        <f>IF(B$99=0,0,B$99/NMM_fec!B$99)</f>
        <v>0.10578166949413013</v>
      </c>
      <c r="C204" s="251">
        <f>IF(C$99=0,0,C$99/NMM_fec!C$99)</f>
        <v>0.10578166949413013</v>
      </c>
      <c r="D204" s="251">
        <f>IF(D$99=0,0,D$99/NMM_fec!D$99)</f>
        <v>0.10594424842377255</v>
      </c>
      <c r="E204" s="251">
        <f>IF(E$99=0,0,E$99/NMM_fec!E$99)</f>
        <v>0.10631262181106384</v>
      </c>
      <c r="F204" s="251">
        <f>IF(F$99=0,0,F$99/NMM_fec!F$99)</f>
        <v>0.10692817344163387</v>
      </c>
      <c r="G204" s="251">
        <f>IF(G$99=0,0,G$99/NMM_fec!G$99)</f>
        <v>0.10754421794644818</v>
      </c>
      <c r="H204" s="251">
        <f>IF(H$99=0,0,H$99/NMM_fec!H$99)</f>
        <v>0.10916635608731962</v>
      </c>
      <c r="I204" s="251">
        <f>IF(I$99=0,0,I$99/NMM_fec!I$99)</f>
        <v>0.11086925102265652</v>
      </c>
      <c r="J204" s="251">
        <f>IF(J$99=0,0,J$99/NMM_fec!J$99)</f>
        <v>0.11166949483316248</v>
      </c>
      <c r="K204" s="251">
        <f>IF(K$99=0,0,K$99/NMM_fec!K$99)</f>
        <v>0.11166949483316251</v>
      </c>
      <c r="L204" s="251">
        <f>IF(L$99=0,0,L$99/NMM_fec!L$99)</f>
        <v>0.1120271608143161</v>
      </c>
      <c r="M204" s="251">
        <f>IF(M$99=0,0,M$99/NMM_fec!M$99)</f>
        <v>0.1131808509304881</v>
      </c>
      <c r="N204" s="251">
        <f>IF(N$99=0,0,N$99/NMM_fec!N$99)</f>
        <v>0.11509481163560939</v>
      </c>
      <c r="O204" s="251">
        <f>IF(O$99=0,0,O$99/NMM_fec!O$99)</f>
        <v>0.11597106378881346</v>
      </c>
      <c r="P204" s="251">
        <f>IF(P$99=0,0,P$99/NMM_fec!P$99)</f>
        <v>0.11735772510005515</v>
      </c>
      <c r="Q204" s="251">
        <f>IF(Q$99=0,0,Q$99/NMM_fec!Q$99)</f>
        <v>0.11784500874005732</v>
      </c>
    </row>
    <row r="205" spans="1:17" x14ac:dyDescent="0.25">
      <c r="A205" s="76" t="s">
        <v>81</v>
      </c>
      <c r="B205" s="251">
        <f>IF(B$100=0,0,B$100/NMM_fec!B$100)</f>
        <v>0.57911886559897308</v>
      </c>
      <c r="C205" s="251">
        <f>IF(C$100=0,0,C$100/NMM_fec!C$100)</f>
        <v>0.57911886559897308</v>
      </c>
      <c r="D205" s="251">
        <f>IF(D$100=0,0,D$100/NMM_fec!D$100)</f>
        <v>0.58000893025530786</v>
      </c>
      <c r="E205" s="251">
        <f>IF(E$100=0,0,E$100/NMM_fec!E$100)</f>
        <v>0.58202564996851691</v>
      </c>
      <c r="F205" s="251">
        <f>IF(F$100=0,0,F$100/NMM_fec!F$100)</f>
        <v>0.58539558696911509</v>
      </c>
      <c r="G205" s="251">
        <f>IF(G$100=0,0,G$100/NMM_fec!G$100)</f>
        <v>0.58876822228951287</v>
      </c>
      <c r="H205" s="251">
        <f>IF(H$100=0,0,H$100/NMM_fec!H$100)</f>
        <v>0.59764888001101368</v>
      </c>
      <c r="I205" s="251">
        <f>IF(I$100=0,0,I$100/NMM_fec!I$100)</f>
        <v>0.60697165387063079</v>
      </c>
      <c r="J205" s="251">
        <f>IF(J$100=0,0,J$100/NMM_fec!J$100)</f>
        <v>0.6113527180943199</v>
      </c>
      <c r="K205" s="251">
        <f>IF(K$100=0,0,K$100/NMM_fec!K$100)</f>
        <v>0.6113527180943199</v>
      </c>
      <c r="L205" s="251">
        <f>IF(L$100=0,0,L$100/NMM_fec!L$100)</f>
        <v>0.61331081838012125</v>
      </c>
      <c r="M205" s="251">
        <f>IF(M$100=0,0,M$100/NMM_fec!M$100)</f>
        <v>0.61962688159339252</v>
      </c>
      <c r="N205" s="251">
        <f>IF(N$100=0,0,N$100/NMM_fec!N$100)</f>
        <v>0.63010516916109205</v>
      </c>
      <c r="O205" s="251">
        <f>IF(O$100=0,0,O$100/NMM_fec!O$100)</f>
        <v>0.63490235335537593</v>
      </c>
      <c r="P205" s="251">
        <f>IF(P$100=0,0,P$100/NMM_fec!P$100)</f>
        <v>0.64249385507185086</v>
      </c>
      <c r="Q205" s="251">
        <f>IF(Q$100=0,0,Q$100/NMM_fec!Q$100)</f>
        <v>0.64516156820374315</v>
      </c>
    </row>
    <row r="206" spans="1:17" x14ac:dyDescent="0.25">
      <c r="A206" s="76" t="s">
        <v>80</v>
      </c>
      <c r="B206" s="251">
        <f>IF(B$101=0,0,B$101/NMM_fec!B$101)</f>
        <v>0.40371798402642733</v>
      </c>
      <c r="C206" s="251">
        <f>IF(C$101=0,0,C$101/NMM_fec!C$101)</f>
        <v>0.40371798402642739</v>
      </c>
      <c r="D206" s="251">
        <f>IF(D$101=0,0,D$101/NMM_fec!D$101)</f>
        <v>0.40433846995782075</v>
      </c>
      <c r="E206" s="251">
        <f>IF(E$101=0,0,E$101/NMM_fec!E$101)</f>
        <v>0.40574437479934417</v>
      </c>
      <c r="F206" s="251">
        <f>IF(F$101=0,0,F$101/NMM_fec!F$101)</f>
        <v>0.40809364064612397</v>
      </c>
      <c r="G206" s="251">
        <f>IF(G$101=0,0,G$101/NMM_fec!G$101)</f>
        <v>0.41044478755790531</v>
      </c>
      <c r="H206" s="251">
        <f>IF(H$101=0,0,H$101/NMM_fec!H$101)</f>
        <v>0.41663571215927331</v>
      </c>
      <c r="I206" s="251">
        <f>IF(I$101=0,0,I$101/NMM_fec!I$101)</f>
        <v>0.42313484677863356</v>
      </c>
      <c r="J206" s="251">
        <f>IF(J$101=0,0,J$101/NMM_fec!J$101)</f>
        <v>0.42618899424531753</v>
      </c>
      <c r="K206" s="251">
        <f>IF(K$101=0,0,K$101/NMM_fec!K$101)</f>
        <v>0.42618899424531753</v>
      </c>
      <c r="L206" s="251">
        <f>IF(L$101=0,0,L$101/NMM_fec!L$101)</f>
        <v>0.42755403404433662</v>
      </c>
      <c r="M206" s="251">
        <f>IF(M$101=0,0,M$101/NMM_fec!M$101)</f>
        <v>0.43195711682909088</v>
      </c>
      <c r="N206" s="251">
        <f>IF(N$101=0,0,N$101/NMM_fec!N$101)</f>
        <v>0.43926178843308977</v>
      </c>
      <c r="O206" s="251">
        <f>IF(O$101=0,0,O$101/NMM_fec!O$101)</f>
        <v>0.4426060233509363</v>
      </c>
      <c r="P206" s="251">
        <f>IF(P$101=0,0,P$101/NMM_fec!P$101)</f>
        <v>0.44789824564029052</v>
      </c>
      <c r="Q206" s="251">
        <f>IF(Q$101=0,0,Q$101/NMM_fec!Q$101)</f>
        <v>0.44975797398199202</v>
      </c>
    </row>
    <row r="207" spans="1:17" x14ac:dyDescent="0.25">
      <c r="A207" s="129" t="s">
        <v>79</v>
      </c>
      <c r="B207" s="250">
        <f>IF(B$102=0,0,B$102/NMM_fec!B$102)</f>
        <v>0.63592216578103811</v>
      </c>
      <c r="C207" s="250">
        <f>IF(C$102=0,0,C$102/NMM_fec!C$102)</f>
        <v>0.635922165781038</v>
      </c>
      <c r="D207" s="250">
        <f>IF(D$102=0,0,D$102/NMM_fec!D$102)</f>
        <v>0.63689953308430525</v>
      </c>
      <c r="E207" s="250">
        <f>IF(E$102=0,0,E$102/NMM_fec!E$102)</f>
        <v>0.63911406423495376</v>
      </c>
      <c r="F207" s="250">
        <f>IF(F$102=0,0,F$102/NMM_fec!F$102)</f>
        <v>0.64281454398663562</v>
      </c>
      <c r="G207" s="250">
        <f>IF(G$102=0,0,G$102/NMM_fec!G$102)</f>
        <v>0.64651798672480099</v>
      </c>
      <c r="H207" s="250">
        <f>IF(H$102=0,0,H$102/NMM_fec!H$102)</f>
        <v>0.65626971029536008</v>
      </c>
      <c r="I207" s="250">
        <f>IF(I$102=0,0,I$102/NMM_fec!I$102)</f>
        <v>0.66650691529085382</v>
      </c>
      <c r="J207" s="250">
        <f>IF(J$102=0,0,J$102/NMM_fec!J$102)</f>
        <v>0.67131769942352515</v>
      </c>
      <c r="K207" s="250">
        <f>IF(K$102=0,0,K$102/NMM_fec!K$102)</f>
        <v>0.67131769942352504</v>
      </c>
      <c r="L207" s="250">
        <f>IF(L$102=0,0,L$102/NMM_fec!L$102)</f>
        <v>0.67346786141708337</v>
      </c>
      <c r="M207" s="250">
        <f>IF(M$102=0,0,M$102/NMM_fec!M$102)</f>
        <v>0.68040344033945033</v>
      </c>
      <c r="N207" s="250">
        <f>IF(N$102=0,0,N$102/NMM_fec!N$102)</f>
        <v>0.69190949845557836</v>
      </c>
      <c r="O207" s="250">
        <f>IF(O$102=0,0,O$102/NMM_fec!O$102)</f>
        <v>0.69717721799243781</v>
      </c>
      <c r="P207" s="250">
        <f>IF(P$102=0,0,P$102/NMM_fec!P$102)</f>
        <v>0.70551333774235847</v>
      </c>
      <c r="Q207" s="250">
        <f>IF(Q$102=0,0,Q$102/NMM_fec!Q$102)</f>
        <v>0.70844271548031368</v>
      </c>
    </row>
    <row r="208" spans="1:17" x14ac:dyDescent="0.25">
      <c r="A208" s="127" t="s">
        <v>206</v>
      </c>
      <c r="B208" s="249">
        <f>IF(B$107=0,0,B$107/NMM_fec!B$107)</f>
        <v>0.39966362342842465</v>
      </c>
      <c r="C208" s="249">
        <f>IF(C$107=0,0,C$107/NMM_fec!C$107)</f>
        <v>0.39995037632458974</v>
      </c>
      <c r="D208" s="249">
        <f>IF(D$107=0,0,D$107/NMM_fec!D$107)</f>
        <v>0.40541338441299224</v>
      </c>
      <c r="E208" s="249">
        <f>IF(E$107=0,0,E$107/NMM_fec!E$107)</f>
        <v>0.41166843088560562</v>
      </c>
      <c r="F208" s="249">
        <f>IF(F$107=0,0,F$107/NMM_fec!F$107)</f>
        <v>0.41477735095659296</v>
      </c>
      <c r="G208" s="249">
        <f>IF(G$107=0,0,G$107/NMM_fec!G$107)</f>
        <v>0.41634437605979735</v>
      </c>
      <c r="H208" s="249">
        <f>IF(H$107=0,0,H$107/NMM_fec!H$107)</f>
        <v>0.42483110897094345</v>
      </c>
      <c r="I208" s="249">
        <f>IF(I$107=0,0,I$107/NMM_fec!I$107)</f>
        <v>0.43204305689157624</v>
      </c>
      <c r="J208" s="249">
        <f>IF(J$107=0,0,J$107/NMM_fec!J$107)</f>
        <v>0.43520766747891643</v>
      </c>
      <c r="K208" s="249">
        <f>IF(K$107=0,0,K$107/NMM_fec!K$107)</f>
        <v>0.43673701567708567</v>
      </c>
      <c r="L208" s="249">
        <f>IF(L$107=0,0,L$107/NMM_fec!L$107)</f>
        <v>0.43584148916711063</v>
      </c>
      <c r="M208" s="249">
        <f>IF(M$107=0,0,M$107/NMM_fec!M$107)</f>
        <v>0.44110227312048195</v>
      </c>
      <c r="N208" s="249">
        <f>IF(N$107=0,0,N$107/NMM_fec!N$107)</f>
        <v>0.45123169059843204</v>
      </c>
      <c r="O208" s="249">
        <f>IF(O$107=0,0,O$107/NMM_fec!O$107)</f>
        <v>0.45397199467053045</v>
      </c>
      <c r="P208" s="249">
        <f>IF(P$107=0,0,P$107/NMM_fec!P$107)</f>
        <v>0.45912833504023787</v>
      </c>
      <c r="Q208" s="249">
        <f>IF(Q$107=0,0,Q$107/NMM_fec!Q$107)</f>
        <v>0.46226393409619854</v>
      </c>
    </row>
    <row r="209" spans="1:17" x14ac:dyDescent="0.25">
      <c r="A209" s="127" t="s">
        <v>205</v>
      </c>
      <c r="B209" s="249">
        <f>IF(B$115=0,0,B$115/NMM_fec!B$115)</f>
        <v>0.49548497451392631</v>
      </c>
      <c r="C209" s="249">
        <f>IF(C$115=0,0,C$115/NMM_fec!C$115)</f>
        <v>0.49548497451392626</v>
      </c>
      <c r="D209" s="249">
        <f>IF(D$115=0,0,D$115/NMM_fec!D$115)</f>
        <v>0.49624649980649921</v>
      </c>
      <c r="E209" s="249">
        <f>IF(E$115=0,0,E$115/NMM_fec!E$115)</f>
        <v>0.49797197340969046</v>
      </c>
      <c r="F209" s="249">
        <f>IF(F$115=0,0,F$115/NMM_fec!F$115)</f>
        <v>0.50085523839731594</v>
      </c>
      <c r="G209" s="249">
        <f>IF(G$115=0,0,G$115/NMM_fec!G$115)</f>
        <v>0.50374081202483656</v>
      </c>
      <c r="H209" s="249">
        <f>IF(H$115=0,0,H$115/NMM_fec!H$115)</f>
        <v>0.51133896281250557</v>
      </c>
      <c r="I209" s="249">
        <f>IF(I$115=0,0,I$115/NMM_fec!I$115)</f>
        <v>0.51931538120021226</v>
      </c>
      <c r="J209" s="249">
        <f>IF(J$115=0,0,J$115/NMM_fec!J$115)</f>
        <v>0.52306375070458544</v>
      </c>
      <c r="K209" s="249">
        <f>IF(K$115=0,0,K$115/NMM_fec!K$115)</f>
        <v>0.52306375070458533</v>
      </c>
      <c r="L209" s="249">
        <f>IF(L$115=0,0,L$115/NMM_fec!L$115)</f>
        <v>0.52473907044952695</v>
      </c>
      <c r="M209" s="249">
        <f>IF(M$115=0,0,M$115/NMM_fec!M$115)</f>
        <v>0.53014299459387204</v>
      </c>
      <c r="N209" s="249">
        <f>IF(N$115=0,0,N$115/NMM_fec!N$115)</f>
        <v>0.53910805229935943</v>
      </c>
      <c r="O209" s="249">
        <f>IF(O$115=0,0,O$115/NMM_fec!O$115)</f>
        <v>0.54321244749253772</v>
      </c>
      <c r="P209" s="249">
        <f>IF(P$115=0,0,P$115/NMM_fec!P$115)</f>
        <v>0.54970761671935897</v>
      </c>
      <c r="Q209" s="249">
        <f>IF(Q$115=0,0,Q$115/NMM_fec!Q$115)</f>
        <v>0.55199007003194289</v>
      </c>
    </row>
    <row r="210" spans="1:17" x14ac:dyDescent="0.25">
      <c r="A210" s="127" t="s">
        <v>204</v>
      </c>
      <c r="B210" s="249">
        <f>IF(B$116=0,0,B$116/NMM_fec!B$116)</f>
        <v>0.42471679461157158</v>
      </c>
      <c r="C210" s="249">
        <f>IF(C$116=0,0,C$116/NMM_fec!C$116)</f>
        <v>0.42562614605370808</v>
      </c>
      <c r="D210" s="249">
        <f>IF(D$116=0,0,D$116/NMM_fec!D$116)</f>
        <v>0.42363224639189556</v>
      </c>
      <c r="E210" s="249">
        <f>IF(E$116=0,0,E$116/NMM_fec!E$116)</f>
        <v>0.43029154485411719</v>
      </c>
      <c r="F210" s="249">
        <f>IF(F$116=0,0,F$116/NMM_fec!F$116)</f>
        <v>0.43473374729874104</v>
      </c>
      <c r="G210" s="249">
        <f>IF(G$116=0,0,G$116/NMM_fec!G$116)</f>
        <v>0.43502193359351249</v>
      </c>
      <c r="H210" s="249">
        <f>IF(H$116=0,0,H$116/NMM_fec!H$116)</f>
        <v>0.44737913602354751</v>
      </c>
      <c r="I210" s="249">
        <f>IF(I$116=0,0,I$116/NMM_fec!I$116)</f>
        <v>0.45581611680819251</v>
      </c>
      <c r="J210" s="249">
        <f>IF(J$116=0,0,J$116/NMM_fec!J$116)</f>
        <v>0.45921993519284521</v>
      </c>
      <c r="K210" s="249">
        <f>IF(K$116=0,0,K$116/NMM_fec!K$116)</f>
        <v>0.46288628080981081</v>
      </c>
      <c r="L210" s="249">
        <f>IF(L$116=0,0,L$116/NMM_fec!L$116)</f>
        <v>0.45879328405141306</v>
      </c>
      <c r="M210" s="249">
        <f>IF(M$116=0,0,M$116/NMM_fec!M$116)</f>
        <v>0.4654459953211445</v>
      </c>
      <c r="N210" s="249">
        <f>IF(N$116=0,0,N$116/NMM_fec!N$116)</f>
        <v>0.47960141888655478</v>
      </c>
      <c r="O210" s="249">
        <f>IF(O$116=0,0,O$116/NMM_fec!O$116)</f>
        <v>0.48167099523335216</v>
      </c>
      <c r="P210" s="249">
        <f>IF(P$116=0,0,P$116/NMM_fec!P$116)</f>
        <v>0.48680187563187322</v>
      </c>
      <c r="Q210" s="249">
        <f>IF(Q$116=0,0,Q$116/NMM_fec!Q$116)</f>
        <v>0.49162179309485687</v>
      </c>
    </row>
    <row r="211" spans="1:17" x14ac:dyDescent="0.25">
      <c r="A211" s="72" t="s">
        <v>203</v>
      </c>
      <c r="B211" s="247">
        <f>IF(B$124=0,0,B$124/NMM_fec!B$124)</f>
        <v>0.50924844602820196</v>
      </c>
      <c r="C211" s="247">
        <f>IF(C$124=0,0,C$124/NMM_fec!C$124)</f>
        <v>0.50924844602820207</v>
      </c>
      <c r="D211" s="247">
        <f>IF(D$124=0,0,D$124/NMM_fec!D$124)</f>
        <v>0.51003112480112422</v>
      </c>
      <c r="E211" s="247">
        <f>IF(E$124=0,0,E$124/NMM_fec!E$124)</f>
        <v>0.51180452822662648</v>
      </c>
      <c r="F211" s="247">
        <f>IF(F$124=0,0,F$124/NMM_fec!F$124)</f>
        <v>0.51476788390835249</v>
      </c>
      <c r="G211" s="247">
        <f>IF(G$124=0,0,G$124/NMM_fec!G$124)</f>
        <v>0.51773361235885984</v>
      </c>
      <c r="H211" s="247">
        <f>IF(H$124=0,0,H$124/NMM_fec!H$124)</f>
        <v>0.52554282289063059</v>
      </c>
      <c r="I211" s="247">
        <f>IF(I$124=0,0,I$124/NMM_fec!I$124)</f>
        <v>0.53374080845577376</v>
      </c>
      <c r="J211" s="247">
        <f>IF(J$124=0,0,J$124/NMM_fec!J$124)</f>
        <v>0.53759329933526845</v>
      </c>
      <c r="K211" s="247">
        <f>IF(K$124=0,0,K$124/NMM_fec!K$124)</f>
        <v>0.53759329933526834</v>
      </c>
      <c r="L211" s="247">
        <f>IF(L$124=0,0,L$124/NMM_fec!L$124)</f>
        <v>0.53931515573979161</v>
      </c>
      <c r="M211" s="247">
        <f>IF(M$124=0,0,M$124/NMM_fec!M$124)</f>
        <v>0.54486918888814617</v>
      </c>
      <c r="N211" s="247">
        <f>IF(N$124=0,0,N$124/NMM_fec!N$124)</f>
        <v>0.55408327597434159</v>
      </c>
      <c r="O211" s="247">
        <f>IF(O$124=0,0,O$124/NMM_fec!O$124)</f>
        <v>0.55830168214510834</v>
      </c>
      <c r="P211" s="247">
        <f>IF(P$124=0,0,P$124/NMM_fec!P$124)</f>
        <v>0.56497727273934106</v>
      </c>
      <c r="Q211" s="247">
        <f>IF(Q$124=0,0,Q$124/NMM_fec!Q$124)</f>
        <v>0.56732312753282998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7110.4049376749281</v>
      </c>
      <c r="C5" s="96">
        <v>6828.441266535332</v>
      </c>
      <c r="D5" s="96">
        <v>7038.3367513516514</v>
      </c>
      <c r="E5" s="96">
        <v>6357.4350983136292</v>
      </c>
      <c r="F5" s="96">
        <v>7179.5136728218386</v>
      </c>
      <c r="G5" s="96">
        <v>7665.1881787526327</v>
      </c>
      <c r="H5" s="96">
        <v>7461.0225906310134</v>
      </c>
      <c r="I5" s="96">
        <v>6749.8336662245601</v>
      </c>
      <c r="J5" s="96">
        <v>6726.343235634853</v>
      </c>
      <c r="K5" s="96">
        <v>5518.6909705917496</v>
      </c>
      <c r="L5" s="96">
        <v>5659.3772066895617</v>
      </c>
      <c r="M5" s="96">
        <v>4866.8698825282354</v>
      </c>
      <c r="N5" s="96">
        <v>4324.4061834514841</v>
      </c>
      <c r="O5" s="96">
        <v>4506.3493992508556</v>
      </c>
      <c r="P5" s="96">
        <v>4859.5828820777351</v>
      </c>
      <c r="Q5" s="96">
        <v>4617.2220352008253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3.7218333553678242</v>
      </c>
      <c r="C10" s="158">
        <v>3.62912399443106</v>
      </c>
      <c r="D10" s="158">
        <v>3.5626964964993082</v>
      </c>
      <c r="E10" s="158">
        <v>3.0613925107040547</v>
      </c>
      <c r="F10" s="158">
        <v>2.9865453248199492</v>
      </c>
      <c r="G10" s="158">
        <v>2.8289474820223406</v>
      </c>
      <c r="H10" s="158">
        <v>2.733688027099995</v>
      </c>
      <c r="I10" s="158">
        <v>2.8934068814167384</v>
      </c>
      <c r="J10" s="158">
        <v>2.6843012526375629</v>
      </c>
      <c r="K10" s="158">
        <v>2.1732393902781766</v>
      </c>
      <c r="L10" s="158">
        <v>2.0832918429876499</v>
      </c>
      <c r="M10" s="158">
        <v>1.8190092523311776</v>
      </c>
      <c r="N10" s="158">
        <v>1.2685989907515363</v>
      </c>
      <c r="O10" s="158">
        <v>1.1634997916601431</v>
      </c>
      <c r="P10" s="158">
        <v>1.195646834452091</v>
      </c>
      <c r="Q10" s="158">
        <v>1.121177713166476</v>
      </c>
    </row>
    <row r="11" spans="1:17" x14ac:dyDescent="0.25">
      <c r="A11" s="92" t="s">
        <v>125</v>
      </c>
      <c r="B11" s="91">
        <v>1.7427352393855027</v>
      </c>
      <c r="C11" s="91">
        <v>1.6993244106625061</v>
      </c>
      <c r="D11" s="91">
        <v>1.6682199708726617</v>
      </c>
      <c r="E11" s="91">
        <v>1.4334861614102399</v>
      </c>
      <c r="F11" s="91">
        <v>1.3984392326645068</v>
      </c>
      <c r="G11" s="91">
        <v>1.3246446029564325</v>
      </c>
      <c r="H11" s="91">
        <v>1.2800397017890026</v>
      </c>
      <c r="I11" s="91">
        <v>1.329780691040404</v>
      </c>
      <c r="J11" s="91">
        <v>1.2327686752511506</v>
      </c>
      <c r="K11" s="91">
        <v>1.0015298045291474</v>
      </c>
      <c r="L11" s="91">
        <v>0.94203563480312169</v>
      </c>
      <c r="M11" s="91">
        <v>0.82252983871192542</v>
      </c>
      <c r="N11" s="91">
        <v>0.57927288352927542</v>
      </c>
      <c r="O11" s="91">
        <v>0.53133835299961885</v>
      </c>
      <c r="P11" s="91">
        <v>0.54736794772225872</v>
      </c>
      <c r="Q11" s="91">
        <v>0.50650104644090643</v>
      </c>
    </row>
    <row r="12" spans="1:17" x14ac:dyDescent="0.25">
      <c r="A12" s="92" t="s">
        <v>26</v>
      </c>
      <c r="B12" s="91">
        <v>1.9790981159823215</v>
      </c>
      <c r="C12" s="91">
        <v>1.929799583768554</v>
      </c>
      <c r="D12" s="91">
        <v>1.8944765256266465</v>
      </c>
      <c r="E12" s="91">
        <v>1.6279063492938146</v>
      </c>
      <c r="F12" s="91">
        <v>1.5881060921554424</v>
      </c>
      <c r="G12" s="91">
        <v>1.5043028790659083</v>
      </c>
      <c r="H12" s="91">
        <v>1.4536483253109926</v>
      </c>
      <c r="I12" s="91">
        <v>1.5636261903763344</v>
      </c>
      <c r="J12" s="91">
        <v>1.4515325773864123</v>
      </c>
      <c r="K12" s="91">
        <v>1.1717095857490289</v>
      </c>
      <c r="L12" s="91">
        <v>1.1412562081845283</v>
      </c>
      <c r="M12" s="91">
        <v>0.9964794136192523</v>
      </c>
      <c r="N12" s="91">
        <v>0.68932610722226095</v>
      </c>
      <c r="O12" s="91">
        <v>0.6321614386605241</v>
      </c>
      <c r="P12" s="91">
        <v>0.64827888672983214</v>
      </c>
      <c r="Q12" s="91">
        <v>0.61467666672556942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1646.6340195967236</v>
      </c>
      <c r="C16" s="204">
        <v>1601.9099620574634</v>
      </c>
      <c r="D16" s="204">
        <v>1573.2201215093337</v>
      </c>
      <c r="E16" s="204">
        <v>1355.4554919891523</v>
      </c>
      <c r="F16" s="204">
        <v>1324.0294590400761</v>
      </c>
      <c r="G16" s="204">
        <v>1231.8923340581189</v>
      </c>
      <c r="H16" s="204">
        <v>1187.0163234104284</v>
      </c>
      <c r="I16" s="204">
        <v>1302.0270539261344</v>
      </c>
      <c r="J16" s="204">
        <v>1195.8355141648246</v>
      </c>
      <c r="K16" s="204">
        <v>949.06947598786337</v>
      </c>
      <c r="L16" s="204">
        <v>948.2504867086119</v>
      </c>
      <c r="M16" s="204">
        <v>799.8141811320728</v>
      </c>
      <c r="N16" s="204">
        <v>550.58662343110086</v>
      </c>
      <c r="O16" s="204">
        <v>498.32961891746913</v>
      </c>
      <c r="P16" s="204">
        <v>529.32342585335891</v>
      </c>
      <c r="Q16" s="204">
        <v>502.84317541802062</v>
      </c>
    </row>
    <row r="17" spans="1:17" x14ac:dyDescent="0.25">
      <c r="A17" s="152" t="s">
        <v>227</v>
      </c>
      <c r="B17" s="151">
        <v>1560.1128914593164</v>
      </c>
      <c r="C17" s="151">
        <v>1521.2511114315246</v>
      </c>
      <c r="D17" s="151">
        <v>1493.4061259161881</v>
      </c>
      <c r="E17" s="151">
        <v>1283.2702234983274</v>
      </c>
      <c r="F17" s="151">
        <v>1251.8958849834576</v>
      </c>
      <c r="G17" s="151">
        <v>1185.8342420407071</v>
      </c>
      <c r="H17" s="151">
        <v>1145.9035171888277</v>
      </c>
      <c r="I17" s="151">
        <v>1232.5985040002577</v>
      </c>
      <c r="J17" s="151">
        <v>1144.2356839543054</v>
      </c>
      <c r="K17" s="151">
        <v>923.6526552228014</v>
      </c>
      <c r="L17" s="151">
        <v>899.64641392370663</v>
      </c>
      <c r="M17" s="151">
        <v>785.51960951647038</v>
      </c>
      <c r="N17" s="151">
        <v>543.39223387271522</v>
      </c>
      <c r="O17" s="151">
        <v>498.32961891746913</v>
      </c>
      <c r="P17" s="151">
        <v>511.03492054314046</v>
      </c>
      <c r="Q17" s="151">
        <v>484.54646290329174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1560.1128914593164</v>
      </c>
      <c r="C22" s="208">
        <v>1521.2511114315246</v>
      </c>
      <c r="D22" s="208">
        <v>1493.4061259161881</v>
      </c>
      <c r="E22" s="208">
        <v>1283.2702234983274</v>
      </c>
      <c r="F22" s="208">
        <v>1251.8958849834576</v>
      </c>
      <c r="G22" s="208">
        <v>1185.8342420407071</v>
      </c>
      <c r="H22" s="208">
        <v>1145.9035171888277</v>
      </c>
      <c r="I22" s="208">
        <v>1232.5985040002577</v>
      </c>
      <c r="J22" s="208">
        <v>1144.2356839543054</v>
      </c>
      <c r="K22" s="208">
        <v>923.6526552228014</v>
      </c>
      <c r="L22" s="208">
        <v>899.64641392370663</v>
      </c>
      <c r="M22" s="208">
        <v>785.51960951647038</v>
      </c>
      <c r="N22" s="208">
        <v>543.39223387271522</v>
      </c>
      <c r="O22" s="208">
        <v>498.32961891746913</v>
      </c>
      <c r="P22" s="208">
        <v>511.03492054314046</v>
      </c>
      <c r="Q22" s="208">
        <v>484.54646290329174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86.521128137407231</v>
      </c>
      <c r="C25" s="264">
        <v>80.658850625938868</v>
      </c>
      <c r="D25" s="264">
        <v>79.813995593145691</v>
      </c>
      <c r="E25" s="264">
        <v>72.185268490824839</v>
      </c>
      <c r="F25" s="264">
        <v>72.133574056618514</v>
      </c>
      <c r="G25" s="264">
        <v>46.058092017411809</v>
      </c>
      <c r="H25" s="264">
        <v>41.11280622160065</v>
      </c>
      <c r="I25" s="264">
        <v>69.428549925876652</v>
      </c>
      <c r="J25" s="264">
        <v>51.599830210519222</v>
      </c>
      <c r="K25" s="264">
        <v>25.41682076506202</v>
      </c>
      <c r="L25" s="264">
        <v>48.60407278490522</v>
      </c>
      <c r="M25" s="264">
        <v>14.294571615602441</v>
      </c>
      <c r="N25" s="264">
        <v>7.1943895583856801</v>
      </c>
      <c r="O25" s="264">
        <v>0</v>
      </c>
      <c r="P25" s="264">
        <v>18.288505310218461</v>
      </c>
      <c r="Q25" s="264">
        <v>18.296712514728892</v>
      </c>
    </row>
    <row r="26" spans="1:17" x14ac:dyDescent="0.25">
      <c r="A26" s="150" t="s">
        <v>33</v>
      </c>
      <c r="B26" s="87">
        <v>66.50548318069778</v>
      </c>
      <c r="C26" s="87">
        <v>54.080767129921561</v>
      </c>
      <c r="D26" s="87">
        <v>55.769546115915411</v>
      </c>
      <c r="E26" s="87">
        <v>50.311371320195498</v>
      </c>
      <c r="F26" s="87">
        <v>55.636456540216194</v>
      </c>
      <c r="G26" s="87">
        <v>1.93344931526571</v>
      </c>
      <c r="H26" s="87">
        <v>17.570609650398666</v>
      </c>
      <c r="I26" s="87">
        <v>69.428549925876652</v>
      </c>
      <c r="J26" s="87">
        <v>51.599830210519222</v>
      </c>
      <c r="K26" s="87">
        <v>17.706971321060188</v>
      </c>
      <c r="L26" s="87">
        <v>48.60407278490522</v>
      </c>
      <c r="M26" s="87">
        <v>14.294571615602441</v>
      </c>
      <c r="N26" s="87">
        <v>7.1943895583856801</v>
      </c>
      <c r="O26" s="87">
        <v>0</v>
      </c>
      <c r="P26" s="87">
        <v>18.288505310218461</v>
      </c>
      <c r="Q26" s="87">
        <v>18.296712514728892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20.015644956709455</v>
      </c>
      <c r="C30" s="87">
        <v>26.578083496017303</v>
      </c>
      <c r="D30" s="87">
        <v>24.044449477230277</v>
      </c>
      <c r="E30" s="87">
        <v>21.873897170629341</v>
      </c>
      <c r="F30" s="87">
        <v>16.497117516402316</v>
      </c>
      <c r="G30" s="87">
        <v>44.124642702146097</v>
      </c>
      <c r="H30" s="87">
        <v>23.542196571201981</v>
      </c>
      <c r="I30" s="87">
        <v>0</v>
      </c>
      <c r="J30" s="87">
        <v>0</v>
      </c>
      <c r="K30" s="87">
        <v>7.7098494440018328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1309.436764722836</v>
      </c>
      <c r="C36" s="204">
        <v>1250.8783804834366</v>
      </c>
      <c r="D36" s="204">
        <v>1233.7103633458178</v>
      </c>
      <c r="E36" s="204">
        <v>1087.6111638137727</v>
      </c>
      <c r="F36" s="204">
        <v>1549.6661784569426</v>
      </c>
      <c r="G36" s="204">
        <v>2048.2880072124917</v>
      </c>
      <c r="H36" s="204">
        <v>1981.1338791934863</v>
      </c>
      <c r="I36" s="204">
        <v>960.57992541700867</v>
      </c>
      <c r="J36" s="204">
        <v>1186.414480217391</v>
      </c>
      <c r="K36" s="204">
        <v>1060.347385213608</v>
      </c>
      <c r="L36" s="204">
        <v>1022.1485981379625</v>
      </c>
      <c r="M36" s="204">
        <v>902.18673214383159</v>
      </c>
      <c r="N36" s="204">
        <v>889.62944102963183</v>
      </c>
      <c r="O36" s="204">
        <v>864.68153054172728</v>
      </c>
      <c r="P36" s="204">
        <v>886.72725938992414</v>
      </c>
      <c r="Q36" s="204">
        <v>840.76555206963883</v>
      </c>
    </row>
    <row r="37" spans="1:17" x14ac:dyDescent="0.25">
      <c r="A37" s="84" t="s">
        <v>33</v>
      </c>
      <c r="B37" s="83">
        <v>1083.4141473085053</v>
      </c>
      <c r="C37" s="83">
        <v>575.36287993624637</v>
      </c>
      <c r="D37" s="83">
        <v>172.55533554210623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179.5294666913357</v>
      </c>
      <c r="C40" s="208">
        <v>139.37309197871525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46.493150722994827</v>
      </c>
      <c r="C41" s="208">
        <v>536.14240856847505</v>
      </c>
      <c r="D41" s="208">
        <v>1061.1550278037116</v>
      </c>
      <c r="E41" s="208">
        <v>1087.6111638137727</v>
      </c>
      <c r="F41" s="208">
        <v>1549.6661784569426</v>
      </c>
      <c r="G41" s="208">
        <v>2046.900140638159</v>
      </c>
      <c r="H41" s="208">
        <v>1973.2699771831719</v>
      </c>
      <c r="I41" s="208">
        <v>776.62657596184181</v>
      </c>
      <c r="J41" s="208">
        <v>1039.7264402245949</v>
      </c>
      <c r="K41" s="208">
        <v>963.91699058579866</v>
      </c>
      <c r="L41" s="208">
        <v>900.59358607629144</v>
      </c>
      <c r="M41" s="208">
        <v>746.39781266956368</v>
      </c>
      <c r="N41" s="208">
        <v>735.80772929896455</v>
      </c>
      <c r="O41" s="208">
        <v>864.68153054172728</v>
      </c>
      <c r="P41" s="208">
        <v>886.72725938992414</v>
      </c>
      <c r="Q41" s="208">
        <v>840.76555206963883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1.3878665743328731</v>
      </c>
      <c r="H43" s="208">
        <v>7.8639020103143338</v>
      </c>
      <c r="I43" s="208">
        <v>183.95334945516686</v>
      </c>
      <c r="J43" s="208">
        <v>146.68803999279618</v>
      </c>
      <c r="K43" s="208">
        <v>96.43039462780942</v>
      </c>
      <c r="L43" s="208">
        <v>121.55501206167106</v>
      </c>
      <c r="M43" s="208">
        <v>155.78891947426791</v>
      </c>
      <c r="N43" s="208">
        <v>153.82171173066729</v>
      </c>
      <c r="O43" s="208">
        <v>0</v>
      </c>
      <c r="P43" s="208">
        <v>0</v>
      </c>
      <c r="Q43" s="208">
        <v>0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4150.6123200000002</v>
      </c>
      <c r="C45" s="176">
        <v>3972.0238000000004</v>
      </c>
      <c r="D45" s="176">
        <v>4227.8435700000009</v>
      </c>
      <c r="E45" s="176">
        <v>3911.3070500000003</v>
      </c>
      <c r="F45" s="176">
        <v>4302.8314899999996</v>
      </c>
      <c r="G45" s="176">
        <v>4382.1788900000001</v>
      </c>
      <c r="H45" s="176">
        <v>4290.1386999999995</v>
      </c>
      <c r="I45" s="176">
        <v>4484.3332799999998</v>
      </c>
      <c r="J45" s="176">
        <v>4341.4089399999993</v>
      </c>
      <c r="K45" s="176">
        <v>3507.1008700000002</v>
      </c>
      <c r="L45" s="176">
        <v>3686.8948300000002</v>
      </c>
      <c r="M45" s="176">
        <v>3163.0499599999998</v>
      </c>
      <c r="N45" s="176">
        <v>2882.9215199999999</v>
      </c>
      <c r="O45" s="176">
        <v>3142.1747499999997</v>
      </c>
      <c r="P45" s="176">
        <v>3442.33655</v>
      </c>
      <c r="Q45" s="176">
        <v>3272.4921299999996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1827.2389086586127</v>
      </c>
      <c r="C47" s="96">
        <v>1806.1938597800699</v>
      </c>
      <c r="D47" s="96">
        <v>2444.2560389535506</v>
      </c>
      <c r="E47" s="96">
        <v>1677.9032056122146</v>
      </c>
      <c r="F47" s="96">
        <v>1297.9991733705222</v>
      </c>
      <c r="G47" s="96">
        <v>1155.5404552930368</v>
      </c>
      <c r="H47" s="96">
        <v>1067.6391357982502</v>
      </c>
      <c r="I47" s="96">
        <v>1429.7682727753106</v>
      </c>
      <c r="J47" s="96">
        <v>1052.7779255450125</v>
      </c>
      <c r="K47" s="96">
        <v>811.78189489448755</v>
      </c>
      <c r="L47" s="96">
        <v>873.58450797503565</v>
      </c>
      <c r="M47" s="96">
        <v>989.72260008041076</v>
      </c>
      <c r="N47" s="96">
        <v>1184.4451848962899</v>
      </c>
      <c r="O47" s="96">
        <v>1232.4247085120994</v>
      </c>
      <c r="P47" s="96">
        <v>1481.7939626857126</v>
      </c>
      <c r="Q47" s="96">
        <v>1340.6453670098495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2.7941494676066005</v>
      </c>
      <c r="C52" s="158">
        <v>2.8214204375547709</v>
      </c>
      <c r="D52" s="158">
        <v>3.7084758720502267</v>
      </c>
      <c r="E52" s="158">
        <v>2.5612104133074034</v>
      </c>
      <c r="F52" s="158">
        <v>2.7305437777468131</v>
      </c>
      <c r="G52" s="158">
        <v>3.29527510669232</v>
      </c>
      <c r="H52" s="158">
        <v>3.0815742997442461</v>
      </c>
      <c r="I52" s="158">
        <v>2.2128345100579594</v>
      </c>
      <c r="J52" s="158">
        <v>1.8387222979771951</v>
      </c>
      <c r="K52" s="158">
        <v>1.8210495679783396</v>
      </c>
      <c r="L52" s="158">
        <v>2.2720441516301371</v>
      </c>
      <c r="M52" s="158">
        <v>2.3871458838301187</v>
      </c>
      <c r="N52" s="158">
        <v>1.6875397230735301</v>
      </c>
      <c r="O52" s="158">
        <v>1.8919165410671059</v>
      </c>
      <c r="P52" s="158">
        <v>2.2718804997937196</v>
      </c>
      <c r="Q52" s="158">
        <v>2.1243178432722596</v>
      </c>
    </row>
    <row r="53" spans="1:17" x14ac:dyDescent="0.25">
      <c r="A53" s="92" t="s">
        <v>125</v>
      </c>
      <c r="B53" s="91">
        <v>1.308350556395887</v>
      </c>
      <c r="C53" s="91">
        <v>1.3211200911393906</v>
      </c>
      <c r="D53" s="91">
        <v>1.7364806453012436</v>
      </c>
      <c r="E53" s="91">
        <v>1.1992776722027083</v>
      </c>
      <c r="F53" s="91">
        <v>1.2785674182056168</v>
      </c>
      <c r="G53" s="91">
        <v>1.5430008556455033</v>
      </c>
      <c r="H53" s="91">
        <v>1.4429362123920926</v>
      </c>
      <c r="I53" s="91">
        <v>1.0169964766594144</v>
      </c>
      <c r="J53" s="91">
        <v>0.84443549292570874</v>
      </c>
      <c r="K53" s="91">
        <v>0.83922435145158214</v>
      </c>
      <c r="L53" s="91">
        <v>1.0273868070313874</v>
      </c>
      <c r="M53" s="91">
        <v>1.0794330574692097</v>
      </c>
      <c r="N53" s="91">
        <v>0.77057132205022993</v>
      </c>
      <c r="O53" s="91">
        <v>0.86398624748268416</v>
      </c>
      <c r="P53" s="91">
        <v>1.0400684640395264</v>
      </c>
      <c r="Q53" s="91">
        <v>0.95967766568574808</v>
      </c>
    </row>
    <row r="54" spans="1:17" x14ac:dyDescent="0.25">
      <c r="A54" s="92" t="s">
        <v>26</v>
      </c>
      <c r="B54" s="91">
        <v>1.4857989112107137</v>
      </c>
      <c r="C54" s="91">
        <v>1.5003003464153806</v>
      </c>
      <c r="D54" s="91">
        <v>1.9719952267489831</v>
      </c>
      <c r="E54" s="91">
        <v>1.3619327411046949</v>
      </c>
      <c r="F54" s="91">
        <v>1.4519763595411963</v>
      </c>
      <c r="G54" s="91">
        <v>1.752274251046817</v>
      </c>
      <c r="H54" s="91">
        <v>1.6386380873521533</v>
      </c>
      <c r="I54" s="91">
        <v>1.1958380333985452</v>
      </c>
      <c r="J54" s="91">
        <v>0.99428680505148626</v>
      </c>
      <c r="K54" s="91">
        <v>0.98182521652675747</v>
      </c>
      <c r="L54" s="91">
        <v>1.2446573445987497</v>
      </c>
      <c r="M54" s="91">
        <v>1.307712826360909</v>
      </c>
      <c r="N54" s="91">
        <v>0.91696840102330024</v>
      </c>
      <c r="O54" s="91">
        <v>1.0279302935844219</v>
      </c>
      <c r="P54" s="91">
        <v>1.2318120357541935</v>
      </c>
      <c r="Q54" s="91">
        <v>1.1646401775865116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305.67061790117145</v>
      </c>
      <c r="C58" s="204">
        <v>308.28755158927379</v>
      </c>
      <c r="D58" s="204">
        <v>404.05709131062787</v>
      </c>
      <c r="E58" s="204">
        <v>265.08790256368133</v>
      </c>
      <c r="F58" s="204">
        <v>272.14565727142531</v>
      </c>
      <c r="G58" s="204">
        <v>336.23325692081283</v>
      </c>
      <c r="H58" s="204">
        <v>292.62674935273549</v>
      </c>
      <c r="I58" s="204">
        <v>192.90397843924501</v>
      </c>
      <c r="J58" s="204">
        <v>168.23182445278985</v>
      </c>
      <c r="K58" s="204">
        <v>174.9211843095616</v>
      </c>
      <c r="L58" s="204">
        <v>200.4376454236679</v>
      </c>
      <c r="M58" s="204">
        <v>220.50623100290247</v>
      </c>
      <c r="N58" s="204">
        <v>142.03261884793881</v>
      </c>
      <c r="O58" s="204">
        <v>166.11526816962964</v>
      </c>
      <c r="P58" s="204">
        <v>190.10781111592834</v>
      </c>
      <c r="Q58" s="204">
        <v>175.28894940721619</v>
      </c>
    </row>
    <row r="59" spans="1:17" x14ac:dyDescent="0.25">
      <c r="A59" s="152" t="s">
        <v>225</v>
      </c>
      <c r="B59" s="151">
        <v>268.65955933590169</v>
      </c>
      <c r="C59" s="151">
        <v>270.91526415003545</v>
      </c>
      <c r="D59" s="151">
        <v>354.93494545566409</v>
      </c>
      <c r="E59" s="151">
        <v>231.16233426325093</v>
      </c>
      <c r="F59" s="151">
        <v>235.977114090453</v>
      </c>
      <c r="G59" s="151">
        <v>292.58433213121157</v>
      </c>
      <c r="H59" s="151">
        <v>251.80848669237793</v>
      </c>
      <c r="I59" s="151">
        <v>182.57187941806455</v>
      </c>
      <c r="J59" s="151">
        <v>154.00582426247968</v>
      </c>
      <c r="K59" s="151">
        <v>150.4640452475065</v>
      </c>
      <c r="L59" s="151">
        <v>192.33147520379484</v>
      </c>
      <c r="M59" s="151">
        <v>194.80092809032286</v>
      </c>
      <c r="N59" s="151">
        <v>129.89261319608164</v>
      </c>
      <c r="O59" s="151">
        <v>145.81449934840603</v>
      </c>
      <c r="P59" s="151">
        <v>174.71244805991586</v>
      </c>
      <c r="Q59" s="151">
        <v>164.02540891007965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148.43293188734822</v>
      </c>
      <c r="C61" s="208">
        <v>137.91043018040847</v>
      </c>
      <c r="D61" s="208">
        <v>241.5286049893958</v>
      </c>
      <c r="E61" s="208">
        <v>69.637680047484011</v>
      </c>
      <c r="F61" s="208">
        <v>29.846508944292005</v>
      </c>
      <c r="G61" s="208">
        <v>41.783664818211953</v>
      </c>
      <c r="H61" s="208">
        <v>29.888858133216004</v>
      </c>
      <c r="I61" s="208">
        <v>34.870501807236003</v>
      </c>
      <c r="J61" s="208">
        <v>31.966055468424006</v>
      </c>
      <c r="K61" s="208">
        <v>23.248040340672002</v>
      </c>
      <c r="L61" s="208">
        <v>17.414785258927431</v>
      </c>
      <c r="M61" s="208">
        <v>20.317808487814723</v>
      </c>
      <c r="N61" s="208">
        <v>14.512991137500469</v>
      </c>
      <c r="O61" s="208">
        <v>11.610636046856213</v>
      </c>
      <c r="P61" s="208">
        <v>11.610050064920596</v>
      </c>
      <c r="Q61" s="208">
        <v>14.512992166505272</v>
      </c>
    </row>
    <row r="62" spans="1:17" x14ac:dyDescent="0.25">
      <c r="A62" s="154" t="s">
        <v>125</v>
      </c>
      <c r="B62" s="208">
        <v>120.22662744855349</v>
      </c>
      <c r="C62" s="208">
        <v>133.00483396962701</v>
      </c>
      <c r="D62" s="208">
        <v>113.40634046626829</v>
      </c>
      <c r="E62" s="208">
        <v>104.63520222029466</v>
      </c>
      <c r="F62" s="208">
        <v>104.64719245270491</v>
      </c>
      <c r="G62" s="208">
        <v>101.13944124479252</v>
      </c>
      <c r="H62" s="208">
        <v>81.813815243130392</v>
      </c>
      <c r="I62" s="208">
        <v>74.378399953701773</v>
      </c>
      <c r="J62" s="208">
        <v>71.573720368429093</v>
      </c>
      <c r="K62" s="208">
        <v>87.873953580769609</v>
      </c>
      <c r="L62" s="208">
        <v>78.312452437414336</v>
      </c>
      <c r="M62" s="208">
        <v>77.56308167949328</v>
      </c>
      <c r="N62" s="208">
        <v>54.47840122893443</v>
      </c>
      <c r="O62" s="208">
        <v>54.238172994332125</v>
      </c>
      <c r="P62" s="208">
        <v>60.255974091909032</v>
      </c>
      <c r="Q62" s="208">
        <v>76.596546018522758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29.086293512969036</v>
      </c>
      <c r="H63" s="208">
        <v>9.33372345603002</v>
      </c>
      <c r="I63" s="208">
        <v>0</v>
      </c>
      <c r="J63" s="208">
        <v>0</v>
      </c>
      <c r="K63" s="208">
        <v>0</v>
      </c>
      <c r="L63" s="208">
        <v>11.359298181013907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56.88945199547225</v>
      </c>
      <c r="F64" s="208">
        <v>101.48341269345607</v>
      </c>
      <c r="G64" s="208">
        <v>120.57493255523805</v>
      </c>
      <c r="H64" s="208">
        <v>130.7720898600015</v>
      </c>
      <c r="I64" s="208">
        <v>73.322977657126771</v>
      </c>
      <c r="J64" s="208">
        <v>50.466048425626596</v>
      </c>
      <c r="K64" s="208">
        <v>39.34205132606489</v>
      </c>
      <c r="L64" s="208">
        <v>85.244939326439152</v>
      </c>
      <c r="M64" s="208">
        <v>96.92003792301486</v>
      </c>
      <c r="N64" s="208">
        <v>60.901220829646746</v>
      </c>
      <c r="O64" s="208">
        <v>79.965690307217699</v>
      </c>
      <c r="P64" s="208">
        <v>102.84642390308622</v>
      </c>
      <c r="Q64" s="208">
        <v>72.915870725051604</v>
      </c>
    </row>
    <row r="65" spans="1:17" x14ac:dyDescent="0.25">
      <c r="A65" s="152" t="s">
        <v>224</v>
      </c>
      <c r="B65" s="151">
        <v>37.011058565269757</v>
      </c>
      <c r="C65" s="151">
        <v>37.372287439238328</v>
      </c>
      <c r="D65" s="151">
        <v>49.122145854963755</v>
      </c>
      <c r="E65" s="151">
        <v>33.92556830043042</v>
      </c>
      <c r="F65" s="151">
        <v>36.168543180972335</v>
      </c>
      <c r="G65" s="151">
        <v>43.648924789601274</v>
      </c>
      <c r="H65" s="151">
        <v>40.81826266035754</v>
      </c>
      <c r="I65" s="151">
        <v>10.332099021180463</v>
      </c>
      <c r="J65" s="151">
        <v>14.226000190310174</v>
      </c>
      <c r="K65" s="151">
        <v>24.457139062055095</v>
      </c>
      <c r="L65" s="151">
        <v>8.1061702198730519</v>
      </c>
      <c r="M65" s="151">
        <v>25.705302912579619</v>
      </c>
      <c r="N65" s="151">
        <v>12.140005651857171</v>
      </c>
      <c r="O65" s="151">
        <v>20.300768821223613</v>
      </c>
      <c r="P65" s="151">
        <v>15.395363056012494</v>
      </c>
      <c r="Q65" s="151">
        <v>11.26354049713655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4.6929052643918096E-15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7.2088753042163384E-16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0.9124327290446238</v>
      </c>
      <c r="N69" s="87">
        <v>0.14364910725409041</v>
      </c>
      <c r="O69" s="87">
        <v>0.59419189236404935</v>
      </c>
      <c r="P69" s="87">
        <v>0.72033708398051022</v>
      </c>
      <c r="Q69" s="87">
        <v>0.57055313654403128</v>
      </c>
    </row>
    <row r="70" spans="1:17" x14ac:dyDescent="0.25">
      <c r="A70" s="263" t="s">
        <v>29</v>
      </c>
      <c r="B70" s="87">
        <v>37.011058565269757</v>
      </c>
      <c r="C70" s="87">
        <v>37.372287439238328</v>
      </c>
      <c r="D70" s="87">
        <v>49.122145854963755</v>
      </c>
      <c r="E70" s="87">
        <v>33.925568300430413</v>
      </c>
      <c r="F70" s="87">
        <v>36.168543180972335</v>
      </c>
      <c r="G70" s="87">
        <v>43.648924789601274</v>
      </c>
      <c r="H70" s="87">
        <v>40.81826266035754</v>
      </c>
      <c r="I70" s="87">
        <v>10.332099021180463</v>
      </c>
      <c r="J70" s="87">
        <v>14.226000190310174</v>
      </c>
      <c r="K70" s="87">
        <v>24.457139062055095</v>
      </c>
      <c r="L70" s="87">
        <v>8.1061702198730519</v>
      </c>
      <c r="M70" s="87">
        <v>12.38366685367181</v>
      </c>
      <c r="N70" s="87">
        <v>9.2879456734876005</v>
      </c>
      <c r="O70" s="87">
        <v>9.2882797469464382</v>
      </c>
      <c r="P70" s="87">
        <v>3.0959433874173992</v>
      </c>
      <c r="Q70" s="87">
        <v>3.0961292744253894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7.7988222640933594E-15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12.40920332986318</v>
      </c>
      <c r="N72" s="87">
        <v>2.7084108711154813</v>
      </c>
      <c r="O72" s="87">
        <v>10.418297181913127</v>
      </c>
      <c r="P72" s="87">
        <v>11.579082584614584</v>
      </c>
      <c r="Q72" s="87">
        <v>7.5968580861671278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1017.2017226812984</v>
      </c>
      <c r="C77" s="204">
        <v>969.58930463197316</v>
      </c>
      <c r="D77" s="204">
        <v>1461.8771763182751</v>
      </c>
      <c r="E77" s="204">
        <v>926.51671773412534</v>
      </c>
      <c r="F77" s="204">
        <v>505.5504121226146</v>
      </c>
      <c r="G77" s="204">
        <v>300.77167743885292</v>
      </c>
      <c r="H77" s="204">
        <v>280.57009504073699</v>
      </c>
      <c r="I77" s="204">
        <v>762.91555422797319</v>
      </c>
      <c r="J77" s="204">
        <v>386.33900895955827</v>
      </c>
      <c r="K77" s="204">
        <v>184.99584749577616</v>
      </c>
      <c r="L77" s="204">
        <v>289.73610764803976</v>
      </c>
      <c r="M77" s="204">
        <v>347.61115670885766</v>
      </c>
      <c r="N77" s="204">
        <v>553.12620884873024</v>
      </c>
      <c r="O77" s="204">
        <v>645.37943753621425</v>
      </c>
      <c r="P77" s="204">
        <v>874.95078542040608</v>
      </c>
      <c r="Q77" s="204">
        <v>732.69937153736657</v>
      </c>
    </row>
    <row r="78" spans="1:17" x14ac:dyDescent="0.25">
      <c r="A78" s="152" t="s">
        <v>222</v>
      </c>
      <c r="B78" s="261">
        <v>1017.2017226812984</v>
      </c>
      <c r="C78" s="261">
        <v>969.58930463197316</v>
      </c>
      <c r="D78" s="261">
        <v>1461.8771763182751</v>
      </c>
      <c r="E78" s="261">
        <v>926.51671773412534</v>
      </c>
      <c r="F78" s="261">
        <v>505.5504121226146</v>
      </c>
      <c r="G78" s="261">
        <v>300.77167743885292</v>
      </c>
      <c r="H78" s="261">
        <v>280.57009504073699</v>
      </c>
      <c r="I78" s="261">
        <v>762.91555422797319</v>
      </c>
      <c r="J78" s="261">
        <v>386.33900895955827</v>
      </c>
      <c r="K78" s="261">
        <v>184.99584749577616</v>
      </c>
      <c r="L78" s="261">
        <v>289.73610764803976</v>
      </c>
      <c r="M78" s="261">
        <v>347.61115670885766</v>
      </c>
      <c r="N78" s="261">
        <v>553.12620884873024</v>
      </c>
      <c r="O78" s="261">
        <v>645.37943753621425</v>
      </c>
      <c r="P78" s="261">
        <v>874.95078542040608</v>
      </c>
      <c r="Q78" s="261">
        <v>732.69937153736657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416.47939982474634</v>
      </c>
      <c r="E79" s="83">
        <v>440.05810370019651</v>
      </c>
      <c r="F79" s="83">
        <v>229.89952788727982</v>
      </c>
      <c r="G79" s="83">
        <v>2.9012551580200916</v>
      </c>
      <c r="H79" s="83">
        <v>11.962682985569337</v>
      </c>
      <c r="I79" s="83">
        <v>507.97117251977949</v>
      </c>
      <c r="J79" s="83">
        <v>144.05403514720081</v>
      </c>
      <c r="K79" s="83">
        <v>6.8400215424758111</v>
      </c>
      <c r="L79" s="83">
        <v>84.903079429234197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723.17566091209687</v>
      </c>
      <c r="C82" s="208">
        <v>521.14365049793321</v>
      </c>
      <c r="D82" s="208">
        <v>750.22275527790202</v>
      </c>
      <c r="E82" s="208">
        <v>473.55783689527641</v>
      </c>
      <c r="F82" s="208">
        <v>210.41596627316937</v>
      </c>
      <c r="G82" s="208">
        <v>96.770260669722774</v>
      </c>
      <c r="H82" s="208">
        <v>31.60033731508193</v>
      </c>
      <c r="I82" s="208">
        <v>73.30301098933154</v>
      </c>
      <c r="J82" s="208">
        <v>38.277053858625827</v>
      </c>
      <c r="K82" s="208">
        <v>11.236637540607079</v>
      </c>
      <c r="L82" s="208">
        <v>2.2070402804767819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3.5462338596579084</v>
      </c>
      <c r="P83" s="208">
        <v>171.59261344350173</v>
      </c>
      <c r="Q83" s="208">
        <v>97.412582294264908</v>
      </c>
    </row>
    <row r="84" spans="1:17" x14ac:dyDescent="0.25">
      <c r="A84" s="154" t="s">
        <v>26</v>
      </c>
      <c r="B84" s="208">
        <v>294.02606176920148</v>
      </c>
      <c r="C84" s="208">
        <v>448.44565413403996</v>
      </c>
      <c r="D84" s="208">
        <v>295.17502121562694</v>
      </c>
      <c r="E84" s="208">
        <v>12.900777138652428</v>
      </c>
      <c r="F84" s="208">
        <v>65.234917962165412</v>
      </c>
      <c r="G84" s="208">
        <v>0</v>
      </c>
      <c r="H84" s="208">
        <v>0</v>
      </c>
      <c r="I84" s="208">
        <v>144.07005449170907</v>
      </c>
      <c r="J84" s="208">
        <v>118.9942611465278</v>
      </c>
      <c r="K84" s="208">
        <v>31.64908166530261</v>
      </c>
      <c r="L84" s="208">
        <v>0</v>
      </c>
      <c r="M84" s="208">
        <v>49.661311157481421</v>
      </c>
      <c r="N84" s="208">
        <v>339.43792057939731</v>
      </c>
      <c r="O84" s="208">
        <v>231.56668055385822</v>
      </c>
      <c r="P84" s="208">
        <v>193.84923446582022</v>
      </c>
      <c r="Q84" s="208">
        <v>305.95813190857564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201.10016161111005</v>
      </c>
      <c r="H85" s="208">
        <v>237.0070747400857</v>
      </c>
      <c r="I85" s="208">
        <v>37.571316227153162</v>
      </c>
      <c r="J85" s="208">
        <v>85.013658807203868</v>
      </c>
      <c r="K85" s="208">
        <v>135.27010674739066</v>
      </c>
      <c r="L85" s="208">
        <v>202.62598793832879</v>
      </c>
      <c r="M85" s="208">
        <v>297.94984555137626</v>
      </c>
      <c r="N85" s="208">
        <v>213.68828826933296</v>
      </c>
      <c r="O85" s="208">
        <v>410.26652312269812</v>
      </c>
      <c r="P85" s="208">
        <v>509.50893751108413</v>
      </c>
      <c r="Q85" s="208">
        <v>329.32865733452604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128.3503386085367</v>
      </c>
      <c r="C87" s="204">
        <v>128.53395312126838</v>
      </c>
      <c r="D87" s="204">
        <v>173.01892545259764</v>
      </c>
      <c r="E87" s="204">
        <v>101.33434490110056</v>
      </c>
      <c r="F87" s="204">
        <v>106.05570019873549</v>
      </c>
      <c r="G87" s="204">
        <v>130.68604582667879</v>
      </c>
      <c r="H87" s="204">
        <v>115.67877710503262</v>
      </c>
      <c r="I87" s="204">
        <v>83.224345598034304</v>
      </c>
      <c r="J87" s="204">
        <v>69.120209834686719</v>
      </c>
      <c r="K87" s="204">
        <v>65.783043521171365</v>
      </c>
      <c r="L87" s="204">
        <v>88.126740751697938</v>
      </c>
      <c r="M87" s="204">
        <v>90.899176484820288</v>
      </c>
      <c r="N87" s="204">
        <v>59.885327476547261</v>
      </c>
      <c r="O87" s="204">
        <v>68.219056265188385</v>
      </c>
      <c r="P87" s="204">
        <v>82.25941564958454</v>
      </c>
      <c r="Q87" s="204">
        <v>75.629518221994147</v>
      </c>
    </row>
    <row r="88" spans="1:17" x14ac:dyDescent="0.25">
      <c r="A88" s="152" t="s">
        <v>220</v>
      </c>
      <c r="B88" s="261">
        <v>128.3503386085367</v>
      </c>
      <c r="C88" s="261">
        <v>128.53395312126838</v>
      </c>
      <c r="D88" s="261">
        <v>173.01892545259764</v>
      </c>
      <c r="E88" s="261">
        <v>101.33434490110056</v>
      </c>
      <c r="F88" s="261">
        <v>106.05570019873549</v>
      </c>
      <c r="G88" s="261">
        <v>130.68604582667879</v>
      </c>
      <c r="H88" s="261">
        <v>115.67877710503262</v>
      </c>
      <c r="I88" s="261">
        <v>83.224345598034304</v>
      </c>
      <c r="J88" s="261">
        <v>69.120209834686719</v>
      </c>
      <c r="K88" s="261">
        <v>65.783043521171365</v>
      </c>
      <c r="L88" s="261">
        <v>88.126740751697938</v>
      </c>
      <c r="M88" s="261">
        <v>90.899176484820288</v>
      </c>
      <c r="N88" s="261">
        <v>59.885327476547261</v>
      </c>
      <c r="O88" s="261">
        <v>68.219056265188385</v>
      </c>
      <c r="P88" s="261">
        <v>82.25941564958454</v>
      </c>
      <c r="Q88" s="261">
        <v>75.629518221994147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128.3503386085367</v>
      </c>
      <c r="C90" s="208">
        <v>128.53395312126838</v>
      </c>
      <c r="D90" s="208">
        <v>173.01892545259764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101.33434490110056</v>
      </c>
      <c r="F93" s="208">
        <v>106.05570019873549</v>
      </c>
      <c r="G93" s="208">
        <v>130.68604582667879</v>
      </c>
      <c r="H93" s="208">
        <v>115.67877710503262</v>
      </c>
      <c r="I93" s="208">
        <v>83.224345598034304</v>
      </c>
      <c r="J93" s="208">
        <v>69.120209834686719</v>
      </c>
      <c r="K93" s="208">
        <v>65.783043521171365</v>
      </c>
      <c r="L93" s="208">
        <v>88.126740751697938</v>
      </c>
      <c r="M93" s="208">
        <v>90.899176484820288</v>
      </c>
      <c r="N93" s="208">
        <v>59.885327476547261</v>
      </c>
      <c r="O93" s="208">
        <v>68.219056265188385</v>
      </c>
      <c r="P93" s="208">
        <v>82.25941564958454</v>
      </c>
      <c r="Q93" s="208">
        <v>75.629518221994147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373.22207999999944</v>
      </c>
      <c r="C95" s="176">
        <v>396.96162999999979</v>
      </c>
      <c r="D95" s="176">
        <v>401.5943699999994</v>
      </c>
      <c r="E95" s="176">
        <v>382.40302999999994</v>
      </c>
      <c r="F95" s="176">
        <v>411.51686000000007</v>
      </c>
      <c r="G95" s="176">
        <v>384.55419999999987</v>
      </c>
      <c r="H95" s="176">
        <v>375.68194000000074</v>
      </c>
      <c r="I95" s="176">
        <v>388.51156000000009</v>
      </c>
      <c r="J95" s="176">
        <v>427.24816000000033</v>
      </c>
      <c r="K95" s="176">
        <v>384.26076999999998</v>
      </c>
      <c r="L95" s="176">
        <v>293.01196999999991</v>
      </c>
      <c r="M95" s="176">
        <v>328.31889000000018</v>
      </c>
      <c r="N95" s="176">
        <v>427.71349000000021</v>
      </c>
      <c r="O95" s="176">
        <v>350.81903000000011</v>
      </c>
      <c r="P95" s="176">
        <v>332.20406999999977</v>
      </c>
      <c r="Q95" s="176">
        <v>354.90321000000017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1175.7662364648065</v>
      </c>
      <c r="C97" s="96">
        <v>1210.2246279243222</v>
      </c>
      <c r="D97" s="96">
        <v>1228.2342876549221</v>
      </c>
      <c r="E97" s="96">
        <v>1145.7805419828369</v>
      </c>
      <c r="F97" s="96">
        <v>1084.0401292297713</v>
      </c>
      <c r="G97" s="96">
        <v>1117.0631060697426</v>
      </c>
      <c r="H97" s="96">
        <v>1115.0188477565316</v>
      </c>
      <c r="I97" s="96">
        <v>1153.4852730929895</v>
      </c>
      <c r="J97" s="96">
        <v>1166.9217098297067</v>
      </c>
      <c r="K97" s="96">
        <v>967.32354107417495</v>
      </c>
      <c r="L97" s="96">
        <v>1034.8276303245659</v>
      </c>
      <c r="M97" s="96">
        <v>969.28745350337431</v>
      </c>
      <c r="N97" s="96">
        <v>745.66690229889173</v>
      </c>
      <c r="O97" s="96">
        <v>750.50135315492594</v>
      </c>
      <c r="P97" s="96">
        <v>767.2753084890943</v>
      </c>
      <c r="Q97" s="96">
        <v>741.92037105955626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4.1539680245378481</v>
      </c>
      <c r="C102" s="158">
        <v>4.3011363538161822</v>
      </c>
      <c r="D102" s="158">
        <v>4.3689078348127408</v>
      </c>
      <c r="E102" s="158">
        <v>4.2721157212639636</v>
      </c>
      <c r="F102" s="158">
        <v>4.0648960876278526</v>
      </c>
      <c r="G102" s="158">
        <v>4.1768220395317357</v>
      </c>
      <c r="H102" s="158">
        <v>4.3940943783521647</v>
      </c>
      <c r="I102" s="158">
        <v>4.4765942841583115</v>
      </c>
      <c r="J102" s="158">
        <v>4.5765059549911555</v>
      </c>
      <c r="K102" s="158">
        <v>3.9503035876031061</v>
      </c>
      <c r="L102" s="158">
        <v>4.0116707498470632</v>
      </c>
      <c r="M102" s="158">
        <v>3.7937363237444996</v>
      </c>
      <c r="N102" s="158">
        <v>2.8635740226779394</v>
      </c>
      <c r="O102" s="158">
        <v>2.8330824738464266</v>
      </c>
      <c r="P102" s="158">
        <v>2.9046932450823588</v>
      </c>
      <c r="Q102" s="158">
        <v>2.7806383509879753</v>
      </c>
    </row>
    <row r="103" spans="1:17" x14ac:dyDescent="0.25">
      <c r="A103" s="92" t="s">
        <v>125</v>
      </c>
      <c r="B103" s="91">
        <v>1.945080762200661</v>
      </c>
      <c r="C103" s="91">
        <v>2.0139918092750655</v>
      </c>
      <c r="D103" s="91">
        <v>2.0457255643578143</v>
      </c>
      <c r="E103" s="91">
        <v>2.0004030012363962</v>
      </c>
      <c r="F103" s="91">
        <v>1.9033731443489659</v>
      </c>
      <c r="G103" s="91">
        <v>1.955782073486898</v>
      </c>
      <c r="H103" s="91">
        <v>2.0575190738445208</v>
      </c>
      <c r="I103" s="91">
        <v>2.0573976922944097</v>
      </c>
      <c r="J103" s="91">
        <v>2.1017660286340472</v>
      </c>
      <c r="K103" s="91">
        <v>1.8204836510976881</v>
      </c>
      <c r="L103" s="91">
        <v>1.8140217916053618</v>
      </c>
      <c r="M103" s="91">
        <v>1.7154730370315949</v>
      </c>
      <c r="N103" s="91">
        <v>1.3075769359815468</v>
      </c>
      <c r="O103" s="91">
        <v>1.2937908423840525</v>
      </c>
      <c r="P103" s="91">
        <v>1.3297705764863519</v>
      </c>
      <c r="Q103" s="91">
        <v>1.2561757320090459</v>
      </c>
    </row>
    <row r="104" spans="1:17" x14ac:dyDescent="0.25">
      <c r="A104" s="92" t="s">
        <v>26</v>
      </c>
      <c r="B104" s="91">
        <v>2.2088872623371874</v>
      </c>
      <c r="C104" s="91">
        <v>2.2871445445411167</v>
      </c>
      <c r="D104" s="91">
        <v>2.3231822704549265</v>
      </c>
      <c r="E104" s="91">
        <v>2.2717127200275673</v>
      </c>
      <c r="F104" s="91">
        <v>2.1615229432788867</v>
      </c>
      <c r="G104" s="91">
        <v>2.2210399660448372</v>
      </c>
      <c r="H104" s="91">
        <v>2.3365753045076434</v>
      </c>
      <c r="I104" s="91">
        <v>2.4191965918639022</v>
      </c>
      <c r="J104" s="91">
        <v>2.4747399263571088</v>
      </c>
      <c r="K104" s="91">
        <v>2.129819936505418</v>
      </c>
      <c r="L104" s="91">
        <v>2.1976489582417011</v>
      </c>
      <c r="M104" s="91">
        <v>2.0782632867129047</v>
      </c>
      <c r="N104" s="91">
        <v>1.5559970866963924</v>
      </c>
      <c r="O104" s="91">
        <v>1.5392916314623741</v>
      </c>
      <c r="P104" s="91">
        <v>1.5749226685960067</v>
      </c>
      <c r="Q104" s="91">
        <v>1.5244626189789294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942.62815087540571</v>
      </c>
      <c r="C107" s="204">
        <v>968.21204123880239</v>
      </c>
      <c r="D107" s="204">
        <v>983.91170704163437</v>
      </c>
      <c r="E107" s="204">
        <v>906.57556327019222</v>
      </c>
      <c r="F107" s="204">
        <v>846.80597716001387</v>
      </c>
      <c r="G107" s="204">
        <v>888.45023563170503</v>
      </c>
      <c r="H107" s="204">
        <v>884.70813568281824</v>
      </c>
      <c r="I107" s="204">
        <v>903.02294179304135</v>
      </c>
      <c r="J107" s="204">
        <v>922.72551954974665</v>
      </c>
      <c r="K107" s="204">
        <v>765.37145980561093</v>
      </c>
      <c r="L107" s="204">
        <v>834.57586058187246</v>
      </c>
      <c r="M107" s="204">
        <v>774.81447565743235</v>
      </c>
      <c r="N107" s="204">
        <v>545.03505196384242</v>
      </c>
      <c r="O107" s="204">
        <v>547.91418652835125</v>
      </c>
      <c r="P107" s="204">
        <v>564.09208487177455</v>
      </c>
      <c r="Q107" s="204">
        <v>530.96505602175728</v>
      </c>
    </row>
    <row r="108" spans="1:17" x14ac:dyDescent="0.25">
      <c r="A108" s="152" t="s">
        <v>218</v>
      </c>
      <c r="B108" s="151">
        <v>942.62815087540571</v>
      </c>
      <c r="C108" s="151">
        <v>968.21204123880239</v>
      </c>
      <c r="D108" s="151">
        <v>983.91170704163437</v>
      </c>
      <c r="E108" s="151">
        <v>906.57556327019222</v>
      </c>
      <c r="F108" s="151">
        <v>846.80597716001387</v>
      </c>
      <c r="G108" s="151">
        <v>888.45023563170503</v>
      </c>
      <c r="H108" s="151">
        <v>884.70813568281824</v>
      </c>
      <c r="I108" s="151">
        <v>903.02294179304135</v>
      </c>
      <c r="J108" s="151">
        <v>922.72551954974665</v>
      </c>
      <c r="K108" s="151">
        <v>765.37145980561093</v>
      </c>
      <c r="L108" s="151">
        <v>834.57586058187246</v>
      </c>
      <c r="M108" s="151">
        <v>774.81447565743235</v>
      </c>
      <c r="N108" s="151">
        <v>545.03505196384242</v>
      </c>
      <c r="O108" s="151">
        <v>547.91418652835125</v>
      </c>
      <c r="P108" s="151">
        <v>564.09208487177455</v>
      </c>
      <c r="Q108" s="151">
        <v>530.96505602175728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295.02154962139673</v>
      </c>
      <c r="C110" s="208">
        <v>305.11073222499527</v>
      </c>
      <c r="D110" s="208">
        <v>107.62029383723063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647.60660125400898</v>
      </c>
      <c r="C113" s="208">
        <v>663.10130901380705</v>
      </c>
      <c r="D113" s="208">
        <v>876.29141320440374</v>
      </c>
      <c r="E113" s="208">
        <v>906.57556327019222</v>
      </c>
      <c r="F113" s="208">
        <v>846.80597716001387</v>
      </c>
      <c r="G113" s="208">
        <v>888.45023563170503</v>
      </c>
      <c r="H113" s="208">
        <v>884.70813568281824</v>
      </c>
      <c r="I113" s="208">
        <v>903.02294179304135</v>
      </c>
      <c r="J113" s="208">
        <v>922.72551954974665</v>
      </c>
      <c r="K113" s="208">
        <v>765.37145980561093</v>
      </c>
      <c r="L113" s="208">
        <v>834.57586058187246</v>
      </c>
      <c r="M113" s="208">
        <v>774.81447565743235</v>
      </c>
      <c r="N113" s="208">
        <v>545.03505196384242</v>
      </c>
      <c r="O113" s="208">
        <v>547.91418652835125</v>
      </c>
      <c r="P113" s="208">
        <v>564.09208487177455</v>
      </c>
      <c r="Q113" s="208">
        <v>530.96505602175728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69.845647564862972</v>
      </c>
      <c r="C116" s="204">
        <v>71.72360033170375</v>
      </c>
      <c r="D116" s="204">
        <v>74.61048277847506</v>
      </c>
      <c r="E116" s="204">
        <v>69.590462991380576</v>
      </c>
      <c r="F116" s="204">
        <v>65.002435982129512</v>
      </c>
      <c r="G116" s="204">
        <v>68.199128398505763</v>
      </c>
      <c r="H116" s="204">
        <v>67.911877695361127</v>
      </c>
      <c r="I116" s="204">
        <v>69.317757015789908</v>
      </c>
      <c r="J116" s="204">
        <v>70.830164324969033</v>
      </c>
      <c r="K116" s="204">
        <v>58.751367680960904</v>
      </c>
      <c r="L116" s="204">
        <v>64.063628992846404</v>
      </c>
      <c r="M116" s="204">
        <v>59.476231522197438</v>
      </c>
      <c r="N116" s="204">
        <v>41.837926312371373</v>
      </c>
      <c r="O116" s="204">
        <v>42.058934152728241</v>
      </c>
      <c r="P116" s="204">
        <v>43.300780372237334</v>
      </c>
      <c r="Q116" s="204">
        <v>40.757886686811062</v>
      </c>
    </row>
    <row r="117" spans="1:17" x14ac:dyDescent="0.25">
      <c r="A117" s="152" t="s">
        <v>216</v>
      </c>
      <c r="B117" s="151">
        <v>69.845647564862972</v>
      </c>
      <c r="C117" s="151">
        <v>71.72360033170375</v>
      </c>
      <c r="D117" s="151">
        <v>74.61048277847506</v>
      </c>
      <c r="E117" s="151">
        <v>69.590462991380576</v>
      </c>
      <c r="F117" s="151">
        <v>65.002435982129512</v>
      </c>
      <c r="G117" s="151">
        <v>68.199128398505763</v>
      </c>
      <c r="H117" s="151">
        <v>67.911877695361127</v>
      </c>
      <c r="I117" s="151">
        <v>69.317757015789908</v>
      </c>
      <c r="J117" s="151">
        <v>70.830164324969033</v>
      </c>
      <c r="K117" s="151">
        <v>58.751367680960904</v>
      </c>
      <c r="L117" s="151">
        <v>64.063628992846404</v>
      </c>
      <c r="M117" s="151">
        <v>59.476231522197438</v>
      </c>
      <c r="N117" s="151">
        <v>41.837926312371373</v>
      </c>
      <c r="O117" s="151">
        <v>42.058934152728241</v>
      </c>
      <c r="P117" s="151">
        <v>43.300780372237334</v>
      </c>
      <c r="Q117" s="151">
        <v>40.757886686811062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69.845647564862972</v>
      </c>
      <c r="C122" s="208">
        <v>71.72360033170375</v>
      </c>
      <c r="D122" s="208">
        <v>74.61048277847506</v>
      </c>
      <c r="E122" s="208">
        <v>69.590462991380576</v>
      </c>
      <c r="F122" s="208">
        <v>65.002435982129512</v>
      </c>
      <c r="G122" s="208">
        <v>68.199128398505763</v>
      </c>
      <c r="H122" s="208">
        <v>67.911877695361127</v>
      </c>
      <c r="I122" s="208">
        <v>69.317757015789908</v>
      </c>
      <c r="J122" s="208">
        <v>70.830164324969033</v>
      </c>
      <c r="K122" s="208">
        <v>58.751367680960904</v>
      </c>
      <c r="L122" s="208">
        <v>64.063628992846404</v>
      </c>
      <c r="M122" s="208">
        <v>59.476231522197438</v>
      </c>
      <c r="N122" s="208">
        <v>41.837926312371373</v>
      </c>
      <c r="O122" s="208">
        <v>42.058934152728241</v>
      </c>
      <c r="P122" s="208">
        <v>43.300780372237334</v>
      </c>
      <c r="Q122" s="208">
        <v>40.757886686811062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159.13847000000001</v>
      </c>
      <c r="C125" s="176">
        <v>165.98785000000001</v>
      </c>
      <c r="D125" s="176">
        <v>165.34318999999999</v>
      </c>
      <c r="E125" s="176">
        <v>165.3424</v>
      </c>
      <c r="F125" s="176">
        <v>168.16682</v>
      </c>
      <c r="G125" s="176">
        <v>156.23692</v>
      </c>
      <c r="H125" s="176">
        <v>158.00474</v>
      </c>
      <c r="I125" s="176">
        <v>176.66798</v>
      </c>
      <c r="J125" s="176">
        <v>168.78952000000001</v>
      </c>
      <c r="K125" s="176">
        <v>139.25040999999999</v>
      </c>
      <c r="L125" s="176">
        <v>132.17646999999999</v>
      </c>
      <c r="M125" s="176">
        <v>131.20301000000001</v>
      </c>
      <c r="N125" s="176">
        <v>155.93035</v>
      </c>
      <c r="O125" s="176">
        <v>157.69515000000001</v>
      </c>
      <c r="P125" s="176">
        <v>156.97774999999999</v>
      </c>
      <c r="Q125" s="176">
        <v>167.41678999999999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0.99999999999999989</v>
      </c>
      <c r="C129" s="77">
        <f t="shared" si="0"/>
        <v>0.99999999999999989</v>
      </c>
      <c r="D129" s="77">
        <f t="shared" si="0"/>
        <v>1</v>
      </c>
      <c r="E129" s="77">
        <f t="shared" si="0"/>
        <v>1</v>
      </c>
      <c r="F129" s="77">
        <f t="shared" si="0"/>
        <v>0.99999999999999989</v>
      </c>
      <c r="G129" s="77">
        <f t="shared" si="0"/>
        <v>1</v>
      </c>
      <c r="H129" s="77">
        <f t="shared" si="0"/>
        <v>1</v>
      </c>
      <c r="I129" s="77">
        <f t="shared" si="0"/>
        <v>0.99999999999999989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5.2343479562569719E-4</v>
      </c>
      <c r="C134" s="238">
        <f t="shared" si="5"/>
        <v>5.3147180341384602E-4</v>
      </c>
      <c r="D134" s="238">
        <f t="shared" si="5"/>
        <v>5.0618443282287164E-4</v>
      </c>
      <c r="E134" s="238">
        <f t="shared" si="5"/>
        <v>4.815452243493793E-4</v>
      </c>
      <c r="F134" s="238">
        <f t="shared" si="5"/>
        <v>4.1598156378273409E-4</v>
      </c>
      <c r="G134" s="238">
        <f t="shared" si="5"/>
        <v>3.6906432249947705E-4</v>
      </c>
      <c r="H134" s="238">
        <f t="shared" si="5"/>
        <v>3.6639589196965481E-4</v>
      </c>
      <c r="I134" s="238">
        <f t="shared" si="5"/>
        <v>4.286634344628423E-4</v>
      </c>
      <c r="J134" s="238">
        <f t="shared" si="5"/>
        <v>3.9907289274455384E-4</v>
      </c>
      <c r="K134" s="238">
        <f t="shared" si="5"/>
        <v>3.9379617410343015E-4</v>
      </c>
      <c r="L134" s="238">
        <f t="shared" si="5"/>
        <v>3.6811326881076834E-4</v>
      </c>
      <c r="M134" s="238">
        <f t="shared" si="5"/>
        <v>3.7375341774829635E-4</v>
      </c>
      <c r="N134" s="238">
        <f t="shared" si="5"/>
        <v>2.933579633675891E-4</v>
      </c>
      <c r="O134" s="238">
        <f t="shared" si="5"/>
        <v>2.5819120724495211E-4</v>
      </c>
      <c r="P134" s="238">
        <f t="shared" si="5"/>
        <v>2.4603898389338454E-4</v>
      </c>
      <c r="Q134" s="238">
        <f t="shared" si="5"/>
        <v>2.4282516730164366E-4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0.23158090629577643</v>
      </c>
      <c r="C136" s="237">
        <f t="shared" si="7"/>
        <v>0.23459379667041538</v>
      </c>
      <c r="D136" s="237">
        <f t="shared" si="7"/>
        <v>0.22352157577672174</v>
      </c>
      <c r="E136" s="237">
        <f t="shared" si="7"/>
        <v>0.21320791656193233</v>
      </c>
      <c r="F136" s="237">
        <f t="shared" si="7"/>
        <v>0.18441770841000141</v>
      </c>
      <c r="G136" s="237">
        <f t="shared" si="7"/>
        <v>0.16071260161268297</v>
      </c>
      <c r="H136" s="237">
        <f t="shared" si="7"/>
        <v>0.15909566135089759</v>
      </c>
      <c r="I136" s="237">
        <f t="shared" si="7"/>
        <v>0.19289765026971514</v>
      </c>
      <c r="J136" s="237">
        <f t="shared" si="7"/>
        <v>0.17778389717454821</v>
      </c>
      <c r="K136" s="237">
        <f t="shared" si="7"/>
        <v>0.17197365843554346</v>
      </c>
      <c r="L136" s="237">
        <f t="shared" si="7"/>
        <v>0.16755385832698164</v>
      </c>
      <c r="M136" s="237">
        <f t="shared" si="7"/>
        <v>0.16433851745314923</v>
      </c>
      <c r="N136" s="237">
        <f t="shared" si="7"/>
        <v>0.12732074649649477</v>
      </c>
      <c r="O136" s="237">
        <f t="shared" si="7"/>
        <v>0.11058388393059633</v>
      </c>
      <c r="P136" s="237">
        <f t="shared" si="7"/>
        <v>0.10892363371463776</v>
      </c>
      <c r="Q136" s="237">
        <f t="shared" si="7"/>
        <v>0.10890599836534601</v>
      </c>
    </row>
    <row r="137" spans="1:17" x14ac:dyDescent="0.25">
      <c r="A137" s="142" t="s">
        <v>227</v>
      </c>
      <c r="B137" s="235">
        <f t="shared" ref="B137:Q137" si="8">IF(B$17=0,0,B$17/B$5)</f>
        <v>0.21941266427639866</v>
      </c>
      <c r="C137" s="235">
        <f t="shared" si="8"/>
        <v>0.2227816059408517</v>
      </c>
      <c r="D137" s="235">
        <f t="shared" si="8"/>
        <v>0.21218168136518795</v>
      </c>
      <c r="E137" s="235">
        <f t="shared" si="8"/>
        <v>0.20185345247782824</v>
      </c>
      <c r="F137" s="235">
        <f t="shared" si="8"/>
        <v>0.17437056909892504</v>
      </c>
      <c r="G137" s="235">
        <f t="shared" si="8"/>
        <v>0.15470386563082128</v>
      </c>
      <c r="H137" s="235">
        <f t="shared" si="8"/>
        <v>0.15358531665991287</v>
      </c>
      <c r="I137" s="235">
        <f t="shared" si="8"/>
        <v>0.18261168570242667</v>
      </c>
      <c r="J137" s="235">
        <f t="shared" si="8"/>
        <v>0.17011259221687769</v>
      </c>
      <c r="K137" s="235">
        <f t="shared" si="8"/>
        <v>0.16736806973697269</v>
      </c>
      <c r="L137" s="235">
        <f t="shared" si="8"/>
        <v>0.15896562131612227</v>
      </c>
      <c r="M137" s="235">
        <f t="shared" si="8"/>
        <v>0.16140139935452921</v>
      </c>
      <c r="N137" s="235">
        <f t="shared" si="8"/>
        <v>0.12565707540428403</v>
      </c>
      <c r="O137" s="235">
        <f t="shared" si="8"/>
        <v>0.11058388393059633</v>
      </c>
      <c r="P137" s="235">
        <f t="shared" si="8"/>
        <v>0.10516024377891572</v>
      </c>
      <c r="Q137" s="235">
        <f t="shared" si="8"/>
        <v>0.10494328823894571</v>
      </c>
    </row>
    <row r="138" spans="1:17" x14ac:dyDescent="0.25">
      <c r="A138" s="142" t="s">
        <v>226</v>
      </c>
      <c r="B138" s="235">
        <f t="shared" ref="B138:Q138" si="9">IF(B$25=0,0,B$25/B$5)</f>
        <v>1.2168242019377769E-2</v>
      </c>
      <c r="C138" s="235">
        <f t="shared" si="9"/>
        <v>1.1812190729563701E-2</v>
      </c>
      <c r="D138" s="235">
        <f t="shared" si="9"/>
        <v>1.1339894411533819E-2</v>
      </c>
      <c r="E138" s="235">
        <f t="shared" si="9"/>
        <v>1.1354464084104086E-2</v>
      </c>
      <c r="F138" s="235">
        <f t="shared" si="9"/>
        <v>1.0047139311076359E-2</v>
      </c>
      <c r="G138" s="235">
        <f t="shared" si="9"/>
        <v>6.0087359818616886E-3</v>
      </c>
      <c r="H138" s="235">
        <f t="shared" si="9"/>
        <v>5.5103446909847177E-3</v>
      </c>
      <c r="I138" s="235">
        <f t="shared" si="9"/>
        <v>1.028596456728847E-2</v>
      </c>
      <c r="J138" s="235">
        <f t="shared" si="9"/>
        <v>7.6713049576705213E-3</v>
      </c>
      <c r="K138" s="235">
        <f t="shared" si="9"/>
        <v>4.6055886985707888E-3</v>
      </c>
      <c r="L138" s="235">
        <f t="shared" si="9"/>
        <v>8.588237010859371E-3</v>
      </c>
      <c r="M138" s="235">
        <f t="shared" si="9"/>
        <v>2.9371180986200343E-3</v>
      </c>
      <c r="N138" s="235">
        <f t="shared" si="9"/>
        <v>1.6636710922107566E-3</v>
      </c>
      <c r="O138" s="235">
        <f t="shared" si="9"/>
        <v>0</v>
      </c>
      <c r="P138" s="235">
        <f t="shared" si="9"/>
        <v>3.7633899357220417E-3</v>
      </c>
      <c r="Q138" s="235">
        <f t="shared" si="9"/>
        <v>3.9627101264002951E-3</v>
      </c>
    </row>
    <row r="139" spans="1:17" x14ac:dyDescent="0.25">
      <c r="A139" s="127" t="s">
        <v>212</v>
      </c>
      <c r="B139" s="237">
        <f t="shared" ref="B139:Q139" si="10">IF(B$36=0,0,B$36/B$5)</f>
        <v>0.18415783295051213</v>
      </c>
      <c r="C139" s="237">
        <f t="shared" si="10"/>
        <v>0.18318651821956974</v>
      </c>
      <c r="D139" s="237">
        <f t="shared" si="10"/>
        <v>0.17528436148055782</v>
      </c>
      <c r="E139" s="237">
        <f t="shared" si="10"/>
        <v>0.17107703767235816</v>
      </c>
      <c r="F139" s="237">
        <f t="shared" si="10"/>
        <v>0.21584556406978209</v>
      </c>
      <c r="G139" s="237">
        <f t="shared" si="10"/>
        <v>0.26721953322557734</v>
      </c>
      <c r="H139" s="237">
        <f t="shared" si="10"/>
        <v>0.26553114604977124</v>
      </c>
      <c r="I139" s="237">
        <f t="shared" si="10"/>
        <v>0.14231164394815343</v>
      </c>
      <c r="J139" s="237">
        <f t="shared" si="10"/>
        <v>0.17638327968932641</v>
      </c>
      <c r="K139" s="237">
        <f t="shared" si="10"/>
        <v>0.19213748167165642</v>
      </c>
      <c r="L139" s="237">
        <f t="shared" si="10"/>
        <v>0.18061149854612107</v>
      </c>
      <c r="M139" s="237">
        <f t="shared" si="10"/>
        <v>0.18537309480629977</v>
      </c>
      <c r="N139" s="237">
        <f t="shared" si="10"/>
        <v>0.20572291391915051</v>
      </c>
      <c r="O139" s="237">
        <f t="shared" si="10"/>
        <v>0.19188071184304387</v>
      </c>
      <c r="P139" s="237">
        <f t="shared" si="10"/>
        <v>0.18246982938807293</v>
      </c>
      <c r="Q139" s="237">
        <f t="shared" si="10"/>
        <v>0.1820933768529652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0.58373782595808565</v>
      </c>
      <c r="C141" s="209">
        <f t="shared" si="12"/>
        <v>0.58168821330660092</v>
      </c>
      <c r="D141" s="209">
        <f t="shared" si="12"/>
        <v>0.60068787830989767</v>
      </c>
      <c r="E141" s="209">
        <f t="shared" si="12"/>
        <v>0.61523350054136017</v>
      </c>
      <c r="F141" s="209">
        <f t="shared" si="12"/>
        <v>0.5993207459564337</v>
      </c>
      <c r="G141" s="209">
        <f t="shared" si="12"/>
        <v>0.5716988008392403</v>
      </c>
      <c r="H141" s="209">
        <f t="shared" si="12"/>
        <v>0.57500679670736166</v>
      </c>
      <c r="I141" s="209">
        <f t="shared" si="12"/>
        <v>0.66436204234766849</v>
      </c>
      <c r="J141" s="209">
        <f t="shared" si="12"/>
        <v>0.64543375024338079</v>
      </c>
      <c r="K141" s="209">
        <f t="shared" si="12"/>
        <v>0.63549506371869668</v>
      </c>
      <c r="L141" s="209">
        <f t="shared" si="12"/>
        <v>0.65146652985808662</v>
      </c>
      <c r="M141" s="209">
        <f t="shared" si="12"/>
        <v>0.64991463432280272</v>
      </c>
      <c r="N141" s="209">
        <f t="shared" si="12"/>
        <v>0.66666298162098714</v>
      </c>
      <c r="O141" s="209">
        <f t="shared" si="12"/>
        <v>0.69727721301911494</v>
      </c>
      <c r="P141" s="209">
        <f t="shared" si="12"/>
        <v>0.70836049791339595</v>
      </c>
      <c r="Q141" s="209">
        <f t="shared" si="12"/>
        <v>0.70875779961438723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1</v>
      </c>
      <c r="D143" s="77">
        <f t="shared" si="13"/>
        <v>0.99999999999999978</v>
      </c>
      <c r="E143" s="77">
        <f t="shared" si="13"/>
        <v>1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0.99999999999999989</v>
      </c>
      <c r="J143" s="77">
        <f t="shared" si="13"/>
        <v>0.99999999999999978</v>
      </c>
      <c r="K143" s="77">
        <f t="shared" si="13"/>
        <v>0.99999999999999989</v>
      </c>
      <c r="L143" s="77">
        <f t="shared" si="13"/>
        <v>1</v>
      </c>
      <c r="M143" s="77">
        <f t="shared" si="13"/>
        <v>1</v>
      </c>
      <c r="N143" s="77">
        <f t="shared" si="13"/>
        <v>1.0000000000000002</v>
      </c>
      <c r="O143" s="77">
        <f t="shared" si="13"/>
        <v>1</v>
      </c>
      <c r="P143" s="77">
        <f t="shared" si="13"/>
        <v>0.99999999999999989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1.5291648258835529E-3</v>
      </c>
      <c r="C148" s="238">
        <f t="shared" si="18"/>
        <v>1.562080627324422E-3</v>
      </c>
      <c r="D148" s="238">
        <f t="shared" si="18"/>
        <v>1.5172207055844777E-3</v>
      </c>
      <c r="E148" s="238">
        <f t="shared" si="18"/>
        <v>1.5264351392504179E-3</v>
      </c>
      <c r="F148" s="238">
        <f t="shared" si="18"/>
        <v>2.103656022103923E-3</v>
      </c>
      <c r="G148" s="238">
        <f t="shared" si="18"/>
        <v>2.8517176457112112E-3</v>
      </c>
      <c r="H148" s="238">
        <f t="shared" si="18"/>
        <v>2.8863444551798121E-3</v>
      </c>
      <c r="I148" s="238">
        <f t="shared" si="18"/>
        <v>1.5476875184554529E-3</v>
      </c>
      <c r="J148" s="238">
        <f t="shared" si="18"/>
        <v>1.7465433624335419E-3</v>
      </c>
      <c r="K148" s="238">
        <f t="shared" si="18"/>
        <v>2.2432744305230321E-3</v>
      </c>
      <c r="L148" s="238">
        <f t="shared" si="18"/>
        <v>2.6008292625251833E-3</v>
      </c>
      <c r="M148" s="238">
        <f t="shared" si="18"/>
        <v>2.4119342971820317E-3</v>
      </c>
      <c r="N148" s="238">
        <f t="shared" si="18"/>
        <v>1.4247512207340276E-3</v>
      </c>
      <c r="O148" s="238">
        <f t="shared" si="18"/>
        <v>1.5351173406375534E-3</v>
      </c>
      <c r="P148" s="238">
        <f t="shared" si="18"/>
        <v>1.5331959482922956E-3</v>
      </c>
      <c r="Q148" s="238">
        <f t="shared" si="18"/>
        <v>1.584548677485306E-3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0.16728552377727449</v>
      </c>
      <c r="C150" s="237">
        <f t="shared" si="20"/>
        <v>0.1706835342839734</v>
      </c>
      <c r="D150" s="237">
        <f t="shared" si="20"/>
        <v>0.16530882398212882</v>
      </c>
      <c r="E150" s="237">
        <f t="shared" si="20"/>
        <v>0.1579876012376763</v>
      </c>
      <c r="F150" s="237">
        <f t="shared" si="20"/>
        <v>0.20966550892689945</v>
      </c>
      <c r="G150" s="237">
        <f t="shared" si="20"/>
        <v>0.2909748900444567</v>
      </c>
      <c r="H150" s="237">
        <f t="shared" si="20"/>
        <v>0.27408769455977738</v>
      </c>
      <c r="I150" s="237">
        <f t="shared" si="20"/>
        <v>0.13491975036262399</v>
      </c>
      <c r="J150" s="237">
        <f t="shared" si="20"/>
        <v>0.15979801662890863</v>
      </c>
      <c r="K150" s="237">
        <f t="shared" si="20"/>
        <v>0.21547805563253811</v>
      </c>
      <c r="L150" s="237">
        <f t="shared" si="20"/>
        <v>0.22944276551822254</v>
      </c>
      <c r="M150" s="237">
        <f t="shared" si="20"/>
        <v>0.22279599453926513</v>
      </c>
      <c r="N150" s="237">
        <f t="shared" si="20"/>
        <v>0.11991489404414708</v>
      </c>
      <c r="O150" s="237">
        <f t="shared" si="20"/>
        <v>0.13478735619491095</v>
      </c>
      <c r="P150" s="237">
        <f t="shared" si="20"/>
        <v>0.12829571175425963</v>
      </c>
      <c r="Q150" s="237">
        <f t="shared" si="20"/>
        <v>0.13074967752148908</v>
      </c>
    </row>
    <row r="151" spans="1:17" x14ac:dyDescent="0.25">
      <c r="A151" s="142" t="s">
        <v>225</v>
      </c>
      <c r="B151" s="235">
        <f t="shared" ref="B151:Q151" si="21">IF(B$59=0,0,B$59/B$47)</f>
        <v>0.14703034073038995</v>
      </c>
      <c r="C151" s="235">
        <f t="shared" si="21"/>
        <v>0.14999235142069595</v>
      </c>
      <c r="D151" s="235">
        <f t="shared" si="21"/>
        <v>0.14521185170421874</v>
      </c>
      <c r="E151" s="235">
        <f t="shared" si="21"/>
        <v>0.13776857538031045</v>
      </c>
      <c r="F151" s="235">
        <f t="shared" si="21"/>
        <v>0.18180066592622693</v>
      </c>
      <c r="G151" s="235">
        <f t="shared" si="21"/>
        <v>0.25320128844559947</v>
      </c>
      <c r="H151" s="235">
        <f t="shared" si="21"/>
        <v>0.23585542928239164</v>
      </c>
      <c r="I151" s="235">
        <f t="shared" si="21"/>
        <v>0.12769333527290816</v>
      </c>
      <c r="J151" s="235">
        <f t="shared" si="21"/>
        <v>0.14628519512579294</v>
      </c>
      <c r="K151" s="235">
        <f t="shared" si="21"/>
        <v>0.18535033386900465</v>
      </c>
      <c r="L151" s="235">
        <f t="shared" si="21"/>
        <v>0.22016355996241074</v>
      </c>
      <c r="M151" s="235">
        <f t="shared" si="21"/>
        <v>0.19682376463313669</v>
      </c>
      <c r="N151" s="235">
        <f t="shared" si="21"/>
        <v>0.10966536472302435</v>
      </c>
      <c r="O151" s="235">
        <f t="shared" si="21"/>
        <v>0.11831513790765133</v>
      </c>
      <c r="P151" s="235">
        <f t="shared" si="21"/>
        <v>0.11790603313247014</v>
      </c>
      <c r="Q151" s="235">
        <f t="shared" si="21"/>
        <v>0.12234809663044514</v>
      </c>
    </row>
    <row r="152" spans="1:17" x14ac:dyDescent="0.25">
      <c r="A152" s="142" t="s">
        <v>224</v>
      </c>
      <c r="B152" s="235">
        <f t="shared" ref="B152:Q152" si="22">IF(B$65=0,0,B$65/B$47)</f>
        <v>2.0255183046884548E-2</v>
      </c>
      <c r="C152" s="235">
        <f t="shared" si="22"/>
        <v>2.0691182863277445E-2</v>
      </c>
      <c r="D152" s="235">
        <f t="shared" si="22"/>
        <v>2.0096972277910057E-2</v>
      </c>
      <c r="E152" s="235">
        <f t="shared" si="22"/>
        <v>2.0219025857365854E-2</v>
      </c>
      <c r="F152" s="235">
        <f t="shared" si="22"/>
        <v>2.7864843000672539E-2</v>
      </c>
      <c r="G152" s="235">
        <f t="shared" si="22"/>
        <v>3.7773601598857239E-2</v>
      </c>
      <c r="H152" s="235">
        <f t="shared" si="22"/>
        <v>3.823226527738572E-2</v>
      </c>
      <c r="I152" s="235">
        <f t="shared" si="22"/>
        <v>7.2264150897158441E-3</v>
      </c>
      <c r="J152" s="235">
        <f t="shared" si="22"/>
        <v>1.3512821503115689E-2</v>
      </c>
      <c r="K152" s="235">
        <f t="shared" si="22"/>
        <v>3.0127721763533472E-2</v>
      </c>
      <c r="L152" s="235">
        <f t="shared" si="22"/>
        <v>9.2792055558117807E-3</v>
      </c>
      <c r="M152" s="235">
        <f t="shared" si="22"/>
        <v>2.5972229906128415E-2</v>
      </c>
      <c r="N152" s="235">
        <f t="shared" si="22"/>
        <v>1.0249529321122742E-2</v>
      </c>
      <c r="O152" s="235">
        <f t="shared" si="22"/>
        <v>1.6472218287259623E-2</v>
      </c>
      <c r="P152" s="235">
        <f t="shared" si="22"/>
        <v>1.0389678621789498E-2</v>
      </c>
      <c r="Q152" s="235">
        <f t="shared" si="22"/>
        <v>8.4015808910439457E-3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0.55668786268788051</v>
      </c>
      <c r="C154" s="237">
        <f t="shared" si="24"/>
        <v>0.53681353160509282</v>
      </c>
      <c r="D154" s="237">
        <f t="shared" si="24"/>
        <v>0.59808676056054366</v>
      </c>
      <c r="E154" s="237">
        <f t="shared" si="24"/>
        <v>0.55218722667382247</v>
      </c>
      <c r="F154" s="237">
        <f t="shared" si="24"/>
        <v>0.38948438681193365</v>
      </c>
      <c r="G154" s="237">
        <f t="shared" si="24"/>
        <v>0.26028658370301661</v>
      </c>
      <c r="H154" s="237">
        <f t="shared" si="24"/>
        <v>0.26279487668926721</v>
      </c>
      <c r="I154" s="237">
        <f t="shared" si="24"/>
        <v>0.53359384786674868</v>
      </c>
      <c r="J154" s="237">
        <f t="shared" si="24"/>
        <v>0.36697103879676662</v>
      </c>
      <c r="K154" s="237">
        <f t="shared" si="24"/>
        <v>0.22788860980919173</v>
      </c>
      <c r="L154" s="237">
        <f t="shared" si="24"/>
        <v>0.33166351395086729</v>
      </c>
      <c r="M154" s="237">
        <f t="shared" si="24"/>
        <v>0.3512207932612792</v>
      </c>
      <c r="N154" s="237">
        <f t="shared" si="24"/>
        <v>0.46699181684559088</v>
      </c>
      <c r="O154" s="237">
        <f t="shared" si="24"/>
        <v>0.52366642203674885</v>
      </c>
      <c r="P154" s="237">
        <f t="shared" si="24"/>
        <v>0.59046723596753004</v>
      </c>
      <c r="Q154" s="237">
        <f t="shared" si="24"/>
        <v>0.54652735881343895</v>
      </c>
    </row>
    <row r="155" spans="1:17" x14ac:dyDescent="0.25">
      <c r="A155" s="142" t="s">
        <v>222</v>
      </c>
      <c r="B155" s="259">
        <f t="shared" ref="B155:Q155" si="25">IF(B$78=0,0,B$78/B$47)</f>
        <v>0.55668786268788051</v>
      </c>
      <c r="C155" s="259">
        <f t="shared" si="25"/>
        <v>0.53681353160509282</v>
      </c>
      <c r="D155" s="259">
        <f t="shared" si="25"/>
        <v>0.59808676056054366</v>
      </c>
      <c r="E155" s="259">
        <f t="shared" si="25"/>
        <v>0.55218722667382247</v>
      </c>
      <c r="F155" s="259">
        <f t="shared" si="25"/>
        <v>0.38948438681193365</v>
      </c>
      <c r="G155" s="259">
        <f t="shared" si="25"/>
        <v>0.26028658370301661</v>
      </c>
      <c r="H155" s="259">
        <f t="shared" si="25"/>
        <v>0.26279487668926721</v>
      </c>
      <c r="I155" s="259">
        <f t="shared" si="25"/>
        <v>0.53359384786674868</v>
      </c>
      <c r="J155" s="259">
        <f t="shared" si="25"/>
        <v>0.36697103879676662</v>
      </c>
      <c r="K155" s="259">
        <f t="shared" si="25"/>
        <v>0.22788860980919173</v>
      </c>
      <c r="L155" s="259">
        <f t="shared" si="25"/>
        <v>0.33166351395086729</v>
      </c>
      <c r="M155" s="259">
        <f t="shared" si="25"/>
        <v>0.3512207932612792</v>
      </c>
      <c r="N155" s="259">
        <f t="shared" si="25"/>
        <v>0.46699181684559088</v>
      </c>
      <c r="O155" s="259">
        <f t="shared" si="25"/>
        <v>0.52366642203674885</v>
      </c>
      <c r="P155" s="259">
        <f t="shared" si="25"/>
        <v>0.59046723596753004</v>
      </c>
      <c r="Q155" s="259">
        <f t="shared" si="25"/>
        <v>0.54652735881343895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7.0242778872719749E-2</v>
      </c>
      <c r="C157" s="237">
        <f t="shared" si="27"/>
        <v>7.1162877907756383E-2</v>
      </c>
      <c r="D157" s="237">
        <f t="shared" si="27"/>
        <v>7.0785925326657478E-2</v>
      </c>
      <c r="E157" s="237">
        <f t="shared" si="27"/>
        <v>6.0393439003012583E-2</v>
      </c>
      <c r="F157" s="237">
        <f t="shared" si="27"/>
        <v>8.1707062973961714E-2</v>
      </c>
      <c r="G157" s="237">
        <f t="shared" si="27"/>
        <v>0.1130951713789525</v>
      </c>
      <c r="H157" s="237">
        <f t="shared" si="27"/>
        <v>0.1083500718794297</v>
      </c>
      <c r="I157" s="237">
        <f t="shared" si="27"/>
        <v>5.8208275552574865E-2</v>
      </c>
      <c r="J157" s="237">
        <f t="shared" si="27"/>
        <v>6.5655071366455445E-2</v>
      </c>
      <c r="K157" s="237">
        <f t="shared" si="27"/>
        <v>8.1035366685187779E-2</v>
      </c>
      <c r="L157" s="237">
        <f t="shared" si="27"/>
        <v>0.10087946838248685</v>
      </c>
      <c r="M157" s="237">
        <f t="shared" si="27"/>
        <v>9.1843084595052304E-2</v>
      </c>
      <c r="N157" s="237">
        <f t="shared" si="27"/>
        <v>5.0559813354123961E-2</v>
      </c>
      <c r="O157" s="237">
        <f t="shared" si="27"/>
        <v>5.5353528531206529E-2</v>
      </c>
      <c r="P157" s="237">
        <f t="shared" si="27"/>
        <v>5.5513396410720631E-2</v>
      </c>
      <c r="Q157" s="237">
        <f t="shared" si="27"/>
        <v>5.641276961309822E-2</v>
      </c>
    </row>
    <row r="158" spans="1:17" x14ac:dyDescent="0.25">
      <c r="A158" s="142" t="s">
        <v>220</v>
      </c>
      <c r="B158" s="259">
        <f t="shared" ref="B158:Q158" si="28">IF(B$88=0,0,B$88/B$47)</f>
        <v>7.0242778872719749E-2</v>
      </c>
      <c r="C158" s="259">
        <f t="shared" si="28"/>
        <v>7.1162877907756383E-2</v>
      </c>
      <c r="D158" s="259">
        <f t="shared" si="28"/>
        <v>7.0785925326657478E-2</v>
      </c>
      <c r="E158" s="259">
        <f t="shared" si="28"/>
        <v>6.0393439003012583E-2</v>
      </c>
      <c r="F158" s="259">
        <f t="shared" si="28"/>
        <v>8.1707062973961714E-2</v>
      </c>
      <c r="G158" s="259">
        <f t="shared" si="28"/>
        <v>0.1130951713789525</v>
      </c>
      <c r="H158" s="259">
        <f t="shared" si="28"/>
        <v>0.1083500718794297</v>
      </c>
      <c r="I158" s="259">
        <f t="shared" si="28"/>
        <v>5.8208275552574865E-2</v>
      </c>
      <c r="J158" s="259">
        <f t="shared" si="28"/>
        <v>6.5655071366455445E-2</v>
      </c>
      <c r="K158" s="259">
        <f t="shared" si="28"/>
        <v>8.1035366685187779E-2</v>
      </c>
      <c r="L158" s="259">
        <f t="shared" si="28"/>
        <v>0.10087946838248685</v>
      </c>
      <c r="M158" s="259">
        <f t="shared" si="28"/>
        <v>9.1843084595052304E-2</v>
      </c>
      <c r="N158" s="259">
        <f t="shared" si="28"/>
        <v>5.0559813354123961E-2</v>
      </c>
      <c r="O158" s="259">
        <f t="shared" si="28"/>
        <v>5.5353528531206529E-2</v>
      </c>
      <c r="P158" s="259">
        <f t="shared" si="28"/>
        <v>5.5513396410720631E-2</v>
      </c>
      <c r="Q158" s="259">
        <f t="shared" si="28"/>
        <v>5.641276961309822E-2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0.20425466983624166</v>
      </c>
      <c r="C160" s="209">
        <f t="shared" si="30"/>
        <v>0.21977797557585296</v>
      </c>
      <c r="D160" s="209">
        <f t="shared" si="30"/>
        <v>0.16430126942508541</v>
      </c>
      <c r="E160" s="209">
        <f t="shared" si="30"/>
        <v>0.22790529794623821</v>
      </c>
      <c r="F160" s="209">
        <f t="shared" si="30"/>
        <v>0.31703938526510134</v>
      </c>
      <c r="G160" s="209">
        <f t="shared" si="30"/>
        <v>0.33279163722786292</v>
      </c>
      <c r="H160" s="209">
        <f t="shared" si="30"/>
        <v>0.35188101241634578</v>
      </c>
      <c r="I160" s="209">
        <f t="shared" si="30"/>
        <v>0.2717304386995969</v>
      </c>
      <c r="J160" s="209">
        <f t="shared" si="30"/>
        <v>0.40582932984543557</v>
      </c>
      <c r="K160" s="209">
        <f t="shared" si="30"/>
        <v>0.4733546934425592</v>
      </c>
      <c r="L160" s="209">
        <f t="shared" si="30"/>
        <v>0.33541342288589815</v>
      </c>
      <c r="M160" s="209">
        <f t="shared" si="30"/>
        <v>0.33172819330722131</v>
      </c>
      <c r="N160" s="209">
        <f t="shared" si="30"/>
        <v>0.36110872453540416</v>
      </c>
      <c r="O160" s="209">
        <f t="shared" si="30"/>
        <v>0.28465757589649615</v>
      </c>
      <c r="P160" s="209">
        <f t="shared" si="30"/>
        <v>0.22419045991919728</v>
      </c>
      <c r="Q160" s="209">
        <f t="shared" si="30"/>
        <v>0.26472564537448834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</v>
      </c>
      <c r="C162" s="77">
        <f t="shared" si="31"/>
        <v>1</v>
      </c>
      <c r="D162" s="77">
        <f t="shared" si="31"/>
        <v>1</v>
      </c>
      <c r="E162" s="77">
        <f t="shared" si="31"/>
        <v>1</v>
      </c>
      <c r="F162" s="77">
        <f t="shared" si="31"/>
        <v>0.99999999999999978</v>
      </c>
      <c r="G162" s="77">
        <f t="shared" si="31"/>
        <v>0.99999999999999989</v>
      </c>
      <c r="H162" s="77">
        <f t="shared" si="31"/>
        <v>1</v>
      </c>
      <c r="I162" s="77">
        <f t="shared" si="31"/>
        <v>1</v>
      </c>
      <c r="J162" s="77">
        <f t="shared" si="31"/>
        <v>1</v>
      </c>
      <c r="K162" s="77">
        <f t="shared" si="31"/>
        <v>1</v>
      </c>
      <c r="L162" s="77">
        <f t="shared" si="31"/>
        <v>1</v>
      </c>
      <c r="M162" s="77">
        <f t="shared" si="31"/>
        <v>1</v>
      </c>
      <c r="N162" s="77">
        <f t="shared" si="31"/>
        <v>1</v>
      </c>
      <c r="O162" s="77">
        <f t="shared" si="31"/>
        <v>0.99999999999999989</v>
      </c>
      <c r="P162" s="77">
        <f t="shared" si="31"/>
        <v>0.99999999999999989</v>
      </c>
      <c r="Q162" s="77">
        <f t="shared" si="31"/>
        <v>1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3.5329880172674838E-3</v>
      </c>
      <c r="C167" s="238">
        <f t="shared" si="36"/>
        <v>3.553998369040909E-3</v>
      </c>
      <c r="D167" s="238">
        <f t="shared" si="36"/>
        <v>3.5570638914130402E-3</v>
      </c>
      <c r="E167" s="238">
        <f t="shared" si="36"/>
        <v>3.7285636862630167E-3</v>
      </c>
      <c r="F167" s="238">
        <f t="shared" si="36"/>
        <v>3.7497653251231848E-3</v>
      </c>
      <c r="G167" s="238">
        <f t="shared" si="36"/>
        <v>3.7391101870935485E-3</v>
      </c>
      <c r="H167" s="238">
        <f t="shared" si="36"/>
        <v>3.9408252041598056E-3</v>
      </c>
      <c r="I167" s="238">
        <f t="shared" si="36"/>
        <v>3.8809288584627003E-3</v>
      </c>
      <c r="J167" s="238">
        <f t="shared" si="36"/>
        <v>3.9218620379074288E-3</v>
      </c>
      <c r="K167" s="238">
        <f t="shared" si="36"/>
        <v>4.0837459442126765E-3</v>
      </c>
      <c r="L167" s="238">
        <f t="shared" si="36"/>
        <v>3.8766560075215936E-3</v>
      </c>
      <c r="M167" s="238">
        <f t="shared" si="36"/>
        <v>3.9139434953299876E-3</v>
      </c>
      <c r="N167" s="238">
        <f t="shared" si="36"/>
        <v>3.8402858083811122E-3</v>
      </c>
      <c r="O167" s="238">
        <f t="shared" si="36"/>
        <v>3.7749198744770202E-3</v>
      </c>
      <c r="P167" s="238">
        <f t="shared" si="36"/>
        <v>3.7857249059691915E-3</v>
      </c>
      <c r="Q167" s="238">
        <f t="shared" si="36"/>
        <v>3.7478932503455481E-3</v>
      </c>
    </row>
    <row r="168" spans="1:17" x14ac:dyDescent="0.25">
      <c r="A168" s="127" t="s">
        <v>206</v>
      </c>
      <c r="B168" s="237">
        <f t="shared" ref="B168:Q168" si="37">IF(B$107=0,0,B$107/B$97)</f>
        <v>0.80171391356637312</v>
      </c>
      <c r="C168" s="237">
        <f t="shared" si="37"/>
        <v>0.80002672140245568</v>
      </c>
      <c r="D168" s="237">
        <f t="shared" si="37"/>
        <v>0.80107819569198413</v>
      </c>
      <c r="E168" s="237">
        <f t="shared" si="37"/>
        <v>0.79122967274458411</v>
      </c>
      <c r="F168" s="237">
        <f t="shared" si="37"/>
        <v>0.78115740767058472</v>
      </c>
      <c r="G168" s="237">
        <f t="shared" si="37"/>
        <v>0.79534471311796739</v>
      </c>
      <c r="H168" s="237">
        <f t="shared" si="37"/>
        <v>0.79344679909482341</v>
      </c>
      <c r="I168" s="237">
        <f t="shared" si="37"/>
        <v>0.78286473426023806</v>
      </c>
      <c r="J168" s="237">
        <f t="shared" si="37"/>
        <v>0.79073472691188806</v>
      </c>
      <c r="K168" s="237">
        <f t="shared" si="37"/>
        <v>0.79122592111807377</v>
      </c>
      <c r="L168" s="237">
        <f t="shared" si="37"/>
        <v>0.80648780156760402</v>
      </c>
      <c r="M168" s="237">
        <f t="shared" si="37"/>
        <v>0.79936501071684929</v>
      </c>
      <c r="N168" s="237">
        <f t="shared" si="37"/>
        <v>0.7309363608381958</v>
      </c>
      <c r="O168" s="237">
        <f t="shared" si="37"/>
        <v>0.73006422203644628</v>
      </c>
      <c r="P168" s="237">
        <f t="shared" si="37"/>
        <v>0.73518863259470091</v>
      </c>
      <c r="Q168" s="237">
        <f t="shared" si="37"/>
        <v>0.71566313142672167</v>
      </c>
    </row>
    <row r="169" spans="1:17" x14ac:dyDescent="0.25">
      <c r="A169" s="142" t="s">
        <v>218</v>
      </c>
      <c r="B169" s="235">
        <f t="shared" ref="B169:Q169" si="38">IF(B$108=0,0,B$108/B$97)</f>
        <v>0.80171391356637312</v>
      </c>
      <c r="C169" s="235">
        <f t="shared" si="38"/>
        <v>0.80002672140245568</v>
      </c>
      <c r="D169" s="235">
        <f t="shared" si="38"/>
        <v>0.80107819569198413</v>
      </c>
      <c r="E169" s="235">
        <f t="shared" si="38"/>
        <v>0.79122967274458411</v>
      </c>
      <c r="F169" s="235">
        <f t="shared" si="38"/>
        <v>0.78115740767058472</v>
      </c>
      <c r="G169" s="235">
        <f t="shared" si="38"/>
        <v>0.79534471311796739</v>
      </c>
      <c r="H169" s="235">
        <f t="shared" si="38"/>
        <v>0.79344679909482341</v>
      </c>
      <c r="I169" s="235">
        <f t="shared" si="38"/>
        <v>0.78286473426023806</v>
      </c>
      <c r="J169" s="235">
        <f t="shared" si="38"/>
        <v>0.79073472691188806</v>
      </c>
      <c r="K169" s="235">
        <f t="shared" si="38"/>
        <v>0.79122592111807377</v>
      </c>
      <c r="L169" s="235">
        <f t="shared" si="38"/>
        <v>0.80648780156760402</v>
      </c>
      <c r="M169" s="235">
        <f t="shared" si="38"/>
        <v>0.79936501071684929</v>
      </c>
      <c r="N169" s="235">
        <f t="shared" si="38"/>
        <v>0.7309363608381958</v>
      </c>
      <c r="O169" s="235">
        <f t="shared" si="38"/>
        <v>0.73006422203644628</v>
      </c>
      <c r="P169" s="235">
        <f t="shared" si="38"/>
        <v>0.73518863259470091</v>
      </c>
      <c r="Q169" s="235">
        <f t="shared" si="38"/>
        <v>0.71566313142672167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5.9404365764804491E-2</v>
      </c>
      <c r="C172" s="237">
        <f t="shared" si="41"/>
        <v>5.9264700681821499E-2</v>
      </c>
      <c r="D172" s="237">
        <f t="shared" si="41"/>
        <v>6.0746132499630401E-2</v>
      </c>
      <c r="E172" s="237">
        <f t="shared" si="41"/>
        <v>6.0736293244210982E-2</v>
      </c>
      <c r="F172" s="237">
        <f t="shared" si="41"/>
        <v>5.9963127036925128E-2</v>
      </c>
      <c r="G172" s="237">
        <f t="shared" si="41"/>
        <v>6.105217156303417E-2</v>
      </c>
      <c r="H172" s="237">
        <f t="shared" si="41"/>
        <v>6.0906484076034141E-2</v>
      </c>
      <c r="I172" s="237">
        <f t="shared" si="41"/>
        <v>6.0094184670359277E-2</v>
      </c>
      <c r="J172" s="237">
        <f t="shared" si="41"/>
        <v>6.0698300261553574E-2</v>
      </c>
      <c r="K172" s="237">
        <f t="shared" si="41"/>
        <v>6.0736005262230885E-2</v>
      </c>
      <c r="L172" s="237">
        <f t="shared" si="41"/>
        <v>6.1907536207506685E-2</v>
      </c>
      <c r="M172" s="237">
        <f t="shared" si="41"/>
        <v>6.1360777246448069E-2</v>
      </c>
      <c r="N172" s="237">
        <f t="shared" si="41"/>
        <v>5.6108064047612961E-2</v>
      </c>
      <c r="O172" s="237">
        <f t="shared" si="41"/>
        <v>5.6041117015875677E-2</v>
      </c>
      <c r="P172" s="237">
        <f t="shared" si="41"/>
        <v>5.6434476508183881E-2</v>
      </c>
      <c r="Q172" s="237">
        <f t="shared" si="41"/>
        <v>5.493566193445213E-2</v>
      </c>
    </row>
    <row r="173" spans="1:17" x14ac:dyDescent="0.25">
      <c r="A173" s="142" t="s">
        <v>216</v>
      </c>
      <c r="B173" s="235">
        <f t="shared" ref="B173:Q173" si="42">IF(B$117=0,0,B$117/B$97)</f>
        <v>5.9404365764804491E-2</v>
      </c>
      <c r="C173" s="235">
        <f t="shared" si="42"/>
        <v>5.9264700681821499E-2</v>
      </c>
      <c r="D173" s="235">
        <f t="shared" si="42"/>
        <v>6.0746132499630401E-2</v>
      </c>
      <c r="E173" s="235">
        <f t="shared" si="42"/>
        <v>6.0736293244210982E-2</v>
      </c>
      <c r="F173" s="235">
        <f t="shared" si="42"/>
        <v>5.9963127036925128E-2</v>
      </c>
      <c r="G173" s="235">
        <f t="shared" si="42"/>
        <v>6.105217156303417E-2</v>
      </c>
      <c r="H173" s="235">
        <f t="shared" si="42"/>
        <v>6.0906484076034141E-2</v>
      </c>
      <c r="I173" s="235">
        <f t="shared" si="42"/>
        <v>6.0094184670359277E-2</v>
      </c>
      <c r="J173" s="235">
        <f t="shared" si="42"/>
        <v>6.0698300261553574E-2</v>
      </c>
      <c r="K173" s="235">
        <f t="shared" si="42"/>
        <v>6.0736005262230885E-2</v>
      </c>
      <c r="L173" s="235">
        <f t="shared" si="42"/>
        <v>6.1907536207506685E-2</v>
      </c>
      <c r="M173" s="235">
        <f t="shared" si="42"/>
        <v>6.1360777246448069E-2</v>
      </c>
      <c r="N173" s="235">
        <f t="shared" si="42"/>
        <v>5.6108064047612961E-2</v>
      </c>
      <c r="O173" s="235">
        <f t="shared" si="42"/>
        <v>5.6041117015875677E-2</v>
      </c>
      <c r="P173" s="235">
        <f t="shared" si="42"/>
        <v>5.6434476508183881E-2</v>
      </c>
      <c r="Q173" s="235">
        <f t="shared" si="42"/>
        <v>5.493566193445213E-2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0.13534873265155492</v>
      </c>
      <c r="C176" s="209">
        <f t="shared" si="45"/>
        <v>0.13715457954668195</v>
      </c>
      <c r="D176" s="209">
        <f t="shared" si="45"/>
        <v>0.1346186079169725</v>
      </c>
      <c r="E176" s="209">
        <f t="shared" si="45"/>
        <v>0.14430547032494179</v>
      </c>
      <c r="F176" s="209">
        <f t="shared" si="45"/>
        <v>0.15512969996736684</v>
      </c>
      <c r="G176" s="209">
        <f t="shared" si="45"/>
        <v>0.13986400513190481</v>
      </c>
      <c r="H176" s="209">
        <f t="shared" si="45"/>
        <v>0.14170589162498257</v>
      </c>
      <c r="I176" s="209">
        <f t="shared" si="45"/>
        <v>0.15316015221094004</v>
      </c>
      <c r="J176" s="209">
        <f t="shared" si="45"/>
        <v>0.14464511078865103</v>
      </c>
      <c r="K176" s="209">
        <f t="shared" si="45"/>
        <v>0.14395432767548266</v>
      </c>
      <c r="L176" s="209">
        <f t="shared" si="45"/>
        <v>0.12772800621736766</v>
      </c>
      <c r="M176" s="209">
        <f t="shared" si="45"/>
        <v>0.13536026854137265</v>
      </c>
      <c r="N176" s="209">
        <f t="shared" si="45"/>
        <v>0.20911528930581014</v>
      </c>
      <c r="O176" s="209">
        <f t="shared" si="45"/>
        <v>0.210119741073201</v>
      </c>
      <c r="P176" s="209">
        <f t="shared" si="45"/>
        <v>0.20459116599114593</v>
      </c>
      <c r="Q176" s="209">
        <f t="shared" si="45"/>
        <v>0.22565331338848077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2.5537852678204351</v>
      </c>
      <c r="C180" s="230">
        <f>IF(C$5=0,0,(C$5-C$45)/NMM_fec!C$5)</f>
        <v>2.5275507922819087</v>
      </c>
      <c r="D180" s="230">
        <f>IF(D$5=0,0,(D$5-D$45)/NMM_fec!D$5)</f>
        <v>2.5332831105899696</v>
      </c>
      <c r="E180" s="230">
        <f>IF(E$5=0,0,(E$5-E$45)/NMM_fec!E$5)</f>
        <v>2.565902739671436</v>
      </c>
      <c r="F180" s="230">
        <f>IF(F$5=0,0,(F$5-F$45)/NMM_fec!F$5)</f>
        <v>3.0931628946176435</v>
      </c>
      <c r="G180" s="230">
        <f>IF(G$5=0,0,(G$5-G$45)/NMM_fec!G$5)</f>
        <v>3.7267241253419461</v>
      </c>
      <c r="H180" s="230">
        <f>IF(H$5=0,0,(H$5-H$45)/NMM_fec!H$5)</f>
        <v>3.7248724625465059</v>
      </c>
      <c r="I180" s="230">
        <f>IF(I$5=0,0,(I$5-I$45)/NMM_fec!I$5)</f>
        <v>2.4741249246316208</v>
      </c>
      <c r="J180" s="230">
        <f>IF(J$5=0,0,(J$5-J$45)/NMM_fec!J$5)</f>
        <v>2.8056923727483194</v>
      </c>
      <c r="K180" s="230">
        <f>IF(K$5=0,0,(K$5-K$45)/NMM_fec!K$5)</f>
        <v>2.9316351949152586</v>
      </c>
      <c r="L180" s="230">
        <f>IF(L$5=0,0,(L$5-L$45)/NMM_fec!L$5)</f>
        <v>2.9513478473280279</v>
      </c>
      <c r="M180" s="230">
        <f>IF(M$5=0,0,(M$5-M$45)/NMM_fec!M$5)</f>
        <v>2.919750766559583</v>
      </c>
      <c r="N180" s="230">
        <f>IF(N$5=0,0,(N$5-N$45)/NMM_fec!N$5)</f>
        <v>3.5708838083149694</v>
      </c>
      <c r="O180" s="230">
        <f>IF(O$5=0,0,(O$5-O$45)/NMM_fec!O$5)</f>
        <v>3.6849567421406708</v>
      </c>
      <c r="P180" s="230">
        <f>IF(P$5=0,0,(P$5-P$45)/NMM_fec!P$5)</f>
        <v>3.7331366214418842</v>
      </c>
      <c r="Q180" s="230">
        <f>IF(Q$5=0,0,(Q$5-Q$45)/NMM_fec!Q$5)</f>
        <v>3.7357581768059123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</v>
      </c>
      <c r="C185" s="227">
        <f>IF(C$10=0,0,C$10/NMM_fec!C$10)</f>
        <v>1.3251222</v>
      </c>
      <c r="D185" s="227">
        <f>IF(D$10=0,0,D$10/NMM_fec!D$10)</f>
        <v>1.3251222</v>
      </c>
      <c r="E185" s="227">
        <f>IF(E$10=0,0,E$10/NMM_fec!E$10)</f>
        <v>1.3251222000000002</v>
      </c>
      <c r="F185" s="227">
        <f>IF(F$10=0,0,F$10/NMM_fec!F$10)</f>
        <v>1.3251222</v>
      </c>
      <c r="G185" s="227">
        <f>IF(G$10=0,0,G$10/NMM_fec!G$10)</f>
        <v>1.3251222</v>
      </c>
      <c r="H185" s="227">
        <f>IF(H$10=0,0,H$10/NMM_fec!H$10)</f>
        <v>1.3251222</v>
      </c>
      <c r="I185" s="227">
        <f>IF(I$10=0,0,I$10/NMM_fec!I$10)</f>
        <v>1.3038958567942984</v>
      </c>
      <c r="J185" s="227">
        <f>IF(J$10=0,0,J$10/NMM_fec!J$10)</f>
        <v>1.3030791568965612</v>
      </c>
      <c r="K185" s="227">
        <f>IF(K$10=0,0,K$10/NMM_fec!K$10)</f>
        <v>1.3069347834457066</v>
      </c>
      <c r="L185" s="227">
        <f>IF(L$10=0,0,L$10/NMM_fec!L$10)</f>
        <v>1.2862734097567239</v>
      </c>
      <c r="M185" s="227">
        <f>IF(M$10=0,0,M$10/NMM_fec!M$10)</f>
        <v>1.2862722745599566</v>
      </c>
      <c r="N185" s="227">
        <f>IF(N$10=0,0,N$10/NMM_fec!N$10)</f>
        <v>1.2967789910509131</v>
      </c>
      <c r="O185" s="227">
        <f>IF(O$10=0,0,O$10/NMM_fec!O$10)</f>
        <v>1.2968944766275006</v>
      </c>
      <c r="P185" s="227">
        <f>IF(P$10=0,0,P$10/NMM_fec!P$10)</f>
        <v>1.2995930261883848</v>
      </c>
      <c r="Q185" s="227">
        <f>IF(Q$10=0,0,Q$10/NMM_fec!Q$10)</f>
        <v>1.2852690813479506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4.0380829970562306</v>
      </c>
      <c r="C187" s="226">
        <f>IF(C$16=0,0,C$16/NMM_fec!C$16)</f>
        <v>4.0287598140481098</v>
      </c>
      <c r="D187" s="226">
        <f>IF(D$16=0,0,D$16/NMM_fec!D$16)</f>
        <v>4.0303776954924695</v>
      </c>
      <c r="E187" s="226">
        <f>IF(E$16=0,0,E$16/NMM_fec!E$16)</f>
        <v>4.0411160944805724</v>
      </c>
      <c r="F187" s="226">
        <f>IF(F$16=0,0,F$16/NMM_fec!F$16)</f>
        <v>4.0463516157332213</v>
      </c>
      <c r="G187" s="226">
        <f>IF(G$16=0,0,G$16/NMM_fec!G$16)</f>
        <v>3.9745040934308888</v>
      </c>
      <c r="H187" s="226">
        <f>IF(H$16=0,0,H$16/NMM_fec!H$16)</f>
        <v>3.9631710935186968</v>
      </c>
      <c r="I187" s="226">
        <f>IF(I$16=0,0,I$16/NMM_fec!I$16)</f>
        <v>4.0414066777393653</v>
      </c>
      <c r="J187" s="226">
        <f>IF(J$16=0,0,J$16/NMM_fec!J$16)</f>
        <v>3.9984359389485511</v>
      </c>
      <c r="K187" s="226">
        <f>IF(K$16=0,0,K$16/NMM_fec!K$16)</f>
        <v>3.9311852131501426</v>
      </c>
      <c r="L187" s="226">
        <f>IF(L$16=0,0,L$16/NMM_fec!L$16)</f>
        <v>4.0326023968591382</v>
      </c>
      <c r="M187" s="226">
        <f>IF(M$16=0,0,M$16/NMM_fec!M$16)</f>
        <v>3.8955272959417453</v>
      </c>
      <c r="N187" s="226">
        <f>IF(N$16=0,0,N$16/NMM_fec!N$16)</f>
        <v>3.8765591190593711</v>
      </c>
      <c r="O187" s="226">
        <f>IF(O$16=0,0,O$16/NMM_fec!O$16)</f>
        <v>3.8259050071326683</v>
      </c>
      <c r="P187" s="226">
        <f>IF(P$16=0,0,P$16/NMM_fec!P$16)</f>
        <v>3.9628234078653826</v>
      </c>
      <c r="Q187" s="226">
        <f>IF(Q$16=0,0,Q$16/NMM_fec!Q$16)</f>
        <v>3.9703730600098579</v>
      </c>
    </row>
    <row r="188" spans="1:17" x14ac:dyDescent="0.25">
      <c r="A188" s="127" t="s">
        <v>212</v>
      </c>
      <c r="B188" s="226">
        <f>IF(B$36=0,0,B$36/NMM_fec!B$36)</f>
        <v>1.974585094030906</v>
      </c>
      <c r="C188" s="226">
        <f>IF(C$36=0,0,C$36/NMM_fec!C$36)</f>
        <v>1.9344678990733617</v>
      </c>
      <c r="D188" s="226">
        <f>IF(D$36=0,0,D$36/NMM_fec!D$36)</f>
        <v>1.9434914475921616</v>
      </c>
      <c r="E188" s="226">
        <f>IF(E$36=0,0,E$36/NMM_fec!E$36)</f>
        <v>1.9938977762197057</v>
      </c>
      <c r="F188" s="226">
        <f>IF(F$36=0,0,F$36/NMM_fec!F$36)</f>
        <v>2.9121738123139327</v>
      </c>
      <c r="G188" s="226">
        <f>IF(G$36=0,0,G$36/NMM_fec!G$36)</f>
        <v>4.0636321231718524</v>
      </c>
      <c r="H188" s="226">
        <f>IF(H$36=0,0,H$36/NMM_fec!H$36)</f>
        <v>3.9935737427324844</v>
      </c>
      <c r="I188" s="226">
        <f>IF(I$36=0,0,I$36/NMM_fec!I$36)</f>
        <v>1.8334084112578646</v>
      </c>
      <c r="J188" s="226">
        <f>IF(J$36=0,0,J$36/NMM_fec!J$36)</f>
        <v>2.439317326334618</v>
      </c>
      <c r="K188" s="226">
        <f>IF(K$36=0,0,K$36/NMM_fec!K$36)</f>
        <v>2.6668027511821979</v>
      </c>
      <c r="L188" s="226">
        <f>IF(L$36=0,0,L$36/NMM_fec!L$36)</f>
        <v>2.672941990618837</v>
      </c>
      <c r="M188" s="226">
        <f>IF(M$36=0,0,M$36/NMM_fec!M$36)</f>
        <v>2.662143764095489</v>
      </c>
      <c r="N188" s="226">
        <f>IF(N$36=0,0,N$36/NMM_fec!N$36)</f>
        <v>3.851616770672321</v>
      </c>
      <c r="O188" s="226">
        <f>IF(O$36=0,0,O$36/NMM_fec!O$36)</f>
        <v>4.0821300000000003</v>
      </c>
      <c r="P188" s="226">
        <f>IF(P$36=0,0,P$36/NMM_fec!P$36)</f>
        <v>4.0821299999999994</v>
      </c>
      <c r="Q188" s="226">
        <f>IF(Q$36=0,0,Q$36/NMM_fec!Q$36)</f>
        <v>4.0821300000000003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2.5749830841865124</v>
      </c>
      <c r="C191" s="230">
        <f>IF(C$47=0,0,(C$47-C$95)/NMM_fec!C$47)</f>
        <v>2.471549658183827</v>
      </c>
      <c r="D191" s="230">
        <f>IF(D$47=0,0,(D$47-D$95)/NMM_fec!D$47)</f>
        <v>2.725558845860335</v>
      </c>
      <c r="E191" s="230">
        <f>IF(E$47=0,0,(E$47-E$95)/NMM_fec!E$47)</f>
        <v>2.5029190211607162</v>
      </c>
      <c r="F191" s="230">
        <f>IF(F$47=0,0,(F$47-F$95)/NMM_fec!F$47)</f>
        <v>1.6064807019024214</v>
      </c>
      <c r="G191" s="230">
        <f>IF(G$47=0,0,(G$47-G$95)/NMM_fec!G$47)</f>
        <v>1.1577360044789096</v>
      </c>
      <c r="H191" s="230">
        <f>IF(H$47=0,0,(H$47-H$95)/NMM_fec!H$47)</f>
        <v>1.1111205196910692</v>
      </c>
      <c r="I191" s="230">
        <f>IF(I$47=0,0,(I$47-I$95)/NMM_fec!I$47)</f>
        <v>2.2911337107149334</v>
      </c>
      <c r="J191" s="230">
        <f>IF(J$47=0,0,(J$47-J$95)/NMM_fec!J$47)</f>
        <v>1.6553936589999068</v>
      </c>
      <c r="K191" s="230">
        <f>IF(K$47=0,0,(K$47-K$95)/NMM_fec!K$47)</f>
        <v>1.1457460805504758</v>
      </c>
      <c r="L191" s="230">
        <f>IF(L$47=0,0,(L$47-L$95)/NMM_fec!L$47)</f>
        <v>1.2273591540502764</v>
      </c>
      <c r="M191" s="230">
        <f>IF(M$47=0,0,(M$47-M$95)/NMM_fec!M$47)</f>
        <v>1.330819716349982</v>
      </c>
      <c r="N191" s="230">
        <f>IF(N$47=0,0,(N$47-N$95)/NMM_fec!N$47)</f>
        <v>2.1714635182998068</v>
      </c>
      <c r="O191" s="230">
        <f>IF(O$47=0,0,(O$47-O$95)/NMM_fec!O$47)</f>
        <v>2.2567097063228414</v>
      </c>
      <c r="P191" s="230">
        <f>IF(P$47=0,0,(P$47-P$95)/NMM_fec!P$47)</f>
        <v>2.4556330888261981</v>
      </c>
      <c r="Q191" s="230">
        <f>IF(Q$47=0,0,(Q$47-Q$95)/NMM_fec!Q$47)</f>
        <v>2.2270837299326707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1.3251222000000002</v>
      </c>
      <c r="C196" s="227">
        <f>IF(C$52=0,0,C$52/NMM_fec!C$52)</f>
        <v>1.3251222000000002</v>
      </c>
      <c r="D196" s="227">
        <f>IF(D$52=0,0,D$52/NMM_fec!D$52)</f>
        <v>1.3251222000000002</v>
      </c>
      <c r="E196" s="227">
        <f>IF(E$52=0,0,E$52/NMM_fec!E$52)</f>
        <v>1.3251222000000002</v>
      </c>
      <c r="F196" s="227">
        <f>IF(F$52=0,0,F$52/NMM_fec!F$52)</f>
        <v>1.3251222</v>
      </c>
      <c r="G196" s="227">
        <f>IF(G$52=0,0,G$52/NMM_fec!G$52)</f>
        <v>1.3251222</v>
      </c>
      <c r="H196" s="227">
        <f>IF(H$52=0,0,H$52/NMM_fec!H$52)</f>
        <v>1.3251222</v>
      </c>
      <c r="I196" s="227">
        <f>IF(I$52=0,0,I$52/NMM_fec!I$52)</f>
        <v>1.3038958567942984</v>
      </c>
      <c r="J196" s="227">
        <f>IF(J$52=0,0,J$52/NMM_fec!J$52)</f>
        <v>1.303079156896561</v>
      </c>
      <c r="K196" s="227">
        <f>IF(K$52=0,0,K$52/NMM_fec!K$52)</f>
        <v>1.3069347834457066</v>
      </c>
      <c r="L196" s="227">
        <f>IF(L$52=0,0,L$52/NMM_fec!L$52)</f>
        <v>1.2862734097567237</v>
      </c>
      <c r="M196" s="227">
        <f>IF(M$52=0,0,M$52/NMM_fec!M$52)</f>
        <v>1.2862722745599566</v>
      </c>
      <c r="N196" s="227">
        <f>IF(N$52=0,0,N$52/NMM_fec!N$52)</f>
        <v>1.2967789910509131</v>
      </c>
      <c r="O196" s="227">
        <f>IF(O$52=0,0,O$52/NMM_fec!O$52)</f>
        <v>1.2968944766275006</v>
      </c>
      <c r="P196" s="227">
        <f>IF(P$52=0,0,P$52/NMM_fec!P$52)</f>
        <v>1.2995930261883846</v>
      </c>
      <c r="Q196" s="227">
        <f>IF(Q$52=0,0,Q$52/NMM_fec!Q$52)</f>
        <v>1.2852690813479506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2.8739668013934572</v>
      </c>
      <c r="C198" s="226">
        <f>IF(C$58=0,0,C$58/NMM_fec!C$58)</f>
        <v>2.8918480604568981</v>
      </c>
      <c r="D198" s="226">
        <f>IF(D$58=0,0,D$58/NMM_fec!D$58)</f>
        <v>2.8228909672729983</v>
      </c>
      <c r="E198" s="226">
        <f>IF(E$58=0,0,E$58/NMM_fec!E$58)</f>
        <v>2.796997699919038</v>
      </c>
      <c r="F198" s="226">
        <f>IF(F$58=0,0,F$58/NMM_fec!F$58)</f>
        <v>2.7379929223505357</v>
      </c>
      <c r="G198" s="226">
        <f>IF(G$58=0,0,G$58/NMM_fec!G$58)</f>
        <v>2.751588859164201</v>
      </c>
      <c r="H198" s="226">
        <f>IF(H$58=0,0,H$58/NMM_fec!H$58)</f>
        <v>2.6886704664155539</v>
      </c>
      <c r="I198" s="226">
        <f>IF(I$58=0,0,I$58/NMM_fec!I$58)</f>
        <v>2.4594999447867432</v>
      </c>
      <c r="J198" s="226">
        <f>IF(J$58=0,0,J$58/NMM_fec!J$58)</f>
        <v>2.5822738603028923</v>
      </c>
      <c r="K198" s="226">
        <f>IF(K$58=0,0,K$58/NMM_fec!K$58)</f>
        <v>2.808782694770422</v>
      </c>
      <c r="L198" s="226">
        <f>IF(L$58=0,0,L$58/NMM_fec!L$58)</f>
        <v>2.4182300230300546</v>
      </c>
      <c r="M198" s="226">
        <f>IF(M$58=0,0,M$58/NMM_fec!M$58)</f>
        <v>2.5736811131113138</v>
      </c>
      <c r="N198" s="226">
        <f>IF(N$58=0,0,N$58/NMM_fec!N$58)</f>
        <v>2.4974412012881193</v>
      </c>
      <c r="O198" s="226">
        <f>IF(O$58=0,0,O$58/NMM_fec!O$58)</f>
        <v>2.5691531386701127</v>
      </c>
      <c r="P198" s="226">
        <f>IF(P$58=0,0,P$58/NMM_fec!P$58)</f>
        <v>2.4402225763889196</v>
      </c>
      <c r="Q198" s="226">
        <f>IF(Q$58=0,0,Q$58/NMM_fec!Q$58)</f>
        <v>2.4053791241835185</v>
      </c>
    </row>
    <row r="199" spans="1:17" x14ac:dyDescent="0.25">
      <c r="A199" s="127" t="s">
        <v>208</v>
      </c>
      <c r="B199" s="226">
        <f>IF(B$77=0,0,B$77/NMM_fec!B$77)</f>
        <v>2.8003697783359969</v>
      </c>
      <c r="C199" s="226">
        <f>IF(C$77=0,0,C$77/NMM_fec!C$77)</f>
        <v>2.6408019023411704</v>
      </c>
      <c r="D199" s="226">
        <f>IF(D$77=0,0,D$77/NMM_fec!D$77)</f>
        <v>3.0381850368523762</v>
      </c>
      <c r="E199" s="226">
        <f>IF(E$77=0,0,E$77/NMM_fec!E$77)</f>
        <v>2.7720155121751135</v>
      </c>
      <c r="F199" s="226">
        <f>IF(F$77=0,0,F$77/NMM_fec!F$77)</f>
        <v>1.4156514918060574</v>
      </c>
      <c r="G199" s="226">
        <f>IF(G$77=0,0,G$77/NMM_fec!G$77)</f>
        <v>0.69960894252100259</v>
      </c>
      <c r="H199" s="226">
        <f>IF(H$77=0,0,H$77/NMM_fec!H$77)</f>
        <v>0.68072494049309118</v>
      </c>
      <c r="I199" s="226">
        <f>IF(I$77=0,0,I$77/NMM_fec!I$77)</f>
        <v>2.5797024558075159</v>
      </c>
      <c r="J199" s="226">
        <f>IF(J$77=0,0,J$77/NMM_fec!J$77)</f>
        <v>1.5709733683177185</v>
      </c>
      <c r="K199" s="226">
        <f>IF(K$77=0,0,K$77/NMM_fec!K$77)</f>
        <v>0.72797250605831787</v>
      </c>
      <c r="L199" s="226">
        <f>IF(L$77=0,0,L$77/NMM_fec!L$77)</f>
        <v>0.94309101840923715</v>
      </c>
      <c r="M199" s="226">
        <f>IF(M$77=0,0,M$77/NMM_fec!M$77)</f>
        <v>1.0458047956918382</v>
      </c>
      <c r="N199" s="226">
        <f>IF(N$77=0,0,N$77/NMM_fec!N$77)</f>
        <v>2.4226263474861849</v>
      </c>
      <c r="O199" s="226">
        <f>IF(O$77=0,0,O$77/NMM_fec!O$77)</f>
        <v>2.5257687971529577</v>
      </c>
      <c r="P199" s="226">
        <f>IF(P$77=0,0,P$77/NMM_fec!P$77)</f>
        <v>2.8593381817886376</v>
      </c>
      <c r="Q199" s="226">
        <f>IF(Q$77=0,0,Q$77/NMM_fec!Q$77)</f>
        <v>2.5279305435502226</v>
      </c>
    </row>
    <row r="200" spans="1:17" x14ac:dyDescent="0.25">
      <c r="A200" s="72" t="s">
        <v>207</v>
      </c>
      <c r="B200" s="258">
        <f>IF(B$87=0,0,B$87/NMM_fec!B$87)</f>
        <v>1.9643627789258347</v>
      </c>
      <c r="C200" s="258">
        <f>IF(C$87=0,0,C$87/NMM_fec!C$87)</f>
        <v>1.9476982371152713</v>
      </c>
      <c r="D200" s="258">
        <f>IF(D$87=0,0,D$87/NMM_fec!D$87)</f>
        <v>1.9960323019955628</v>
      </c>
      <c r="E200" s="258">
        <f>IF(E$87=0,0,E$87/NMM_fec!E$87)</f>
        <v>1.6904304686141853</v>
      </c>
      <c r="F200" s="258">
        <f>IF(F$87=0,0,F$87/NMM_fec!F$87)</f>
        <v>1.6586323820008502</v>
      </c>
      <c r="G200" s="258">
        <f>IF(G$87=0,0,G$87/NMM_fec!G$87)</f>
        <v>1.6945405153367836</v>
      </c>
      <c r="H200" s="258">
        <f>IF(H$87=0,0,H$87/NMM_fec!H$87)</f>
        <v>1.692188322519854</v>
      </c>
      <c r="I200" s="258">
        <f>IF(I$87=0,0,I$87/NMM_fec!I$87)</f>
        <v>1.578323248869572</v>
      </c>
      <c r="J200" s="258">
        <f>IF(J$87=0,0,J$87/NMM_fec!J$87)</f>
        <v>1.5765173272777633</v>
      </c>
      <c r="K200" s="258">
        <f>IF(K$87=0,0,K$87/NMM_fec!K$87)</f>
        <v>1.7283476393471477</v>
      </c>
      <c r="L200" s="258">
        <f>IF(L$87=0,0,L$87/NMM_fec!L$87)</f>
        <v>1.6064653258394834</v>
      </c>
      <c r="M200" s="258">
        <f>IF(M$87=0,0,M$87/NMM_fec!M$87)</f>
        <v>1.7120377516879315</v>
      </c>
      <c r="N200" s="258">
        <f>IF(N$87=0,0,N$87/NMM_fec!N$87)</f>
        <v>1.4787384924600411</v>
      </c>
      <c r="O200" s="258">
        <f>IF(O$87=0,0,O$87/NMM_fec!O$87)</f>
        <v>1.5032738617422556</v>
      </c>
      <c r="P200" s="258">
        <f>IF(P$87=0,0,P$87/NMM_fec!P$87)</f>
        <v>1.5128785420092892</v>
      </c>
      <c r="Q200" s="258">
        <f>IF(Q$87=0,0,Q$87/NMM_fec!Q$87)</f>
        <v>1.4802782226718627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2.1850601196526056</v>
      </c>
      <c r="C202" s="230">
        <f>IF(C$97=0,0,(C$97-C$125)/NMM_fec!C$97)</f>
        <v>2.1676060124304457</v>
      </c>
      <c r="D202" s="230">
        <f>IF(D$97=0,0,(D$97-D$125)/NMM_fec!D$97)</f>
        <v>2.1721032191722576</v>
      </c>
      <c r="E202" s="230">
        <f>IF(E$97=0,0,(E$97-E$125)/NMM_fec!E$97)</f>
        <v>2.0489990772110622</v>
      </c>
      <c r="F202" s="230">
        <f>IF(F$97=0,0,(F$97-F$125)/NMM_fec!F$97)</f>
        <v>2.0116412265700085</v>
      </c>
      <c r="G202" s="230">
        <f>IF(G$97=0,0,(G$97-G$125)/NMM_fec!G$97)</f>
        <v>2.0538249792697765</v>
      </c>
      <c r="H202" s="230">
        <f>IF(H$97=0,0,(H$97-H$125)/NMM_fec!H$97)</f>
        <v>1.9445250041377462</v>
      </c>
      <c r="I202" s="230">
        <f>IF(I$97=0,0,(I$97-I$125)/NMM_fec!I$97)</f>
        <v>1.9169781020121379</v>
      </c>
      <c r="J202" s="230">
        <f>IF(J$97=0,0,(J$97-J$125)/NMM_fec!J$97)</f>
        <v>1.91484432086715</v>
      </c>
      <c r="K202" s="230">
        <f>IF(K$97=0,0,(K$97-K$125)/NMM_fec!K$97)</f>
        <v>1.8458685886090762</v>
      </c>
      <c r="L202" s="230">
        <f>IF(L$97=0,0,(L$97-L$125)/NMM_fec!L$97)</f>
        <v>1.950008918096501</v>
      </c>
      <c r="M202" s="230">
        <f>IF(M$97=0,0,(M$97-M$125)/NMM_fec!M$97)</f>
        <v>1.9145300529954856</v>
      </c>
      <c r="N202" s="230">
        <f>IF(N$97=0,0,(N$97-N$125)/NMM_fec!N$97)</f>
        <v>1.7993856028814408</v>
      </c>
      <c r="O202" s="230">
        <f>IF(O$97=0,0,(O$97-O$125)/NMM_fec!O$97)</f>
        <v>1.8283814460075165</v>
      </c>
      <c r="P202" s="230">
        <f>IF(P$97=0,0,(P$97-P$125)/NMM_fec!P$97)</f>
        <v>1.8397439051802333</v>
      </c>
      <c r="Q202" s="230">
        <f>IF(Q$97=0,0,(Q$97-Q$125)/NMM_fec!Q$97)</f>
        <v>1.7891672289257112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</v>
      </c>
      <c r="C207" s="227">
        <f>IF(C$102=0,0,C$102/NMM_fec!C$102)</f>
        <v>1.3251222</v>
      </c>
      <c r="D207" s="227">
        <f>IF(D$102=0,0,D$102/NMM_fec!D$102)</f>
        <v>1.3251222</v>
      </c>
      <c r="E207" s="227">
        <f>IF(E$102=0,0,E$102/NMM_fec!E$102)</f>
        <v>1.3251222</v>
      </c>
      <c r="F207" s="227">
        <f>IF(F$102=0,0,F$102/NMM_fec!F$102)</f>
        <v>1.3251222</v>
      </c>
      <c r="G207" s="227">
        <f>IF(G$102=0,0,G$102/NMM_fec!G$102)</f>
        <v>1.3251222000000002</v>
      </c>
      <c r="H207" s="227">
        <f>IF(H$102=0,0,H$102/NMM_fec!H$102)</f>
        <v>1.3251222000000002</v>
      </c>
      <c r="I207" s="227">
        <f>IF(I$102=0,0,I$102/NMM_fec!I$102)</f>
        <v>1.3038958567942984</v>
      </c>
      <c r="J207" s="227">
        <f>IF(J$102=0,0,J$102/NMM_fec!J$102)</f>
        <v>1.303079156896561</v>
      </c>
      <c r="K207" s="227">
        <f>IF(K$102=0,0,K$102/NMM_fec!K$102)</f>
        <v>1.3069347834457061</v>
      </c>
      <c r="L207" s="227">
        <f>IF(L$102=0,0,L$102/NMM_fec!L$102)</f>
        <v>1.2862734097567241</v>
      </c>
      <c r="M207" s="227">
        <f>IF(M$102=0,0,M$102/NMM_fec!M$102)</f>
        <v>1.2862722745599566</v>
      </c>
      <c r="N207" s="227">
        <f>IF(N$102=0,0,N$102/NMM_fec!N$102)</f>
        <v>1.2967789910509133</v>
      </c>
      <c r="O207" s="227">
        <f>IF(O$102=0,0,O$102/NMM_fec!O$102)</f>
        <v>1.2968944766275006</v>
      </c>
      <c r="P207" s="227">
        <f>IF(P$102=0,0,P$102/NMM_fec!P$102)</f>
        <v>1.2995930261883848</v>
      </c>
      <c r="Q207" s="227">
        <f>IF(Q$102=0,0,Q$102/NMM_fec!Q$102)</f>
        <v>1.2852690813479506</v>
      </c>
    </row>
    <row r="208" spans="1:17" x14ac:dyDescent="0.25">
      <c r="A208" s="127" t="s">
        <v>206</v>
      </c>
      <c r="B208" s="226">
        <f>IF(B$107=0,0,B$107/NMM_fec!B$107)</f>
        <v>2.3710710948379523</v>
      </c>
      <c r="C208" s="226">
        <f>IF(C$107=0,0,C$107/NMM_fec!C$107)</f>
        <v>2.3637209426615837</v>
      </c>
      <c r="D208" s="226">
        <f>IF(D$107=0,0,D$107/NMM_fec!D$107)</f>
        <v>2.3313755987755842</v>
      </c>
      <c r="E208" s="226">
        <f>IF(E$107=0,0,E$107/NMM_fec!E$107)</f>
        <v>2.2593673894913149</v>
      </c>
      <c r="F208" s="226">
        <f>IF(F$107=0,0,F$107/NMM_fec!F$107)</f>
        <v>2.2421640363733646</v>
      </c>
      <c r="G208" s="226">
        <f>IF(G$107=0,0,G$107/NMM_fec!G$107)</f>
        <v>2.2615627118998107</v>
      </c>
      <c r="H208" s="226">
        <f>IF(H$107=0,0,H$107/NMM_fec!H$107)</f>
        <v>2.210296190641964</v>
      </c>
      <c r="I208" s="226">
        <f>IF(I$107=0,0,I$107/NMM_fec!I$107)</f>
        <v>2.1969154619168583</v>
      </c>
      <c r="J208" s="226">
        <f>IF(J$107=0,0,J$107/NMM_fec!J$107)</f>
        <v>2.195867057344016</v>
      </c>
      <c r="K208" s="226">
        <f>IF(K$107=0,0,K$107/NMM_fec!K$107)</f>
        <v>2.1611352683474361</v>
      </c>
      <c r="L208" s="226">
        <f>IF(L$107=0,0,L$107/NMM_fec!L$107)</f>
        <v>2.2130740517680212</v>
      </c>
      <c r="M208" s="226">
        <f>IF(M$107=0,0,M$107/NMM_fec!M$107)</f>
        <v>2.1957679598736544</v>
      </c>
      <c r="N208" s="226">
        <f>IF(N$107=0,0,N$107/NMM_fec!N$107)</f>
        <v>2.136934232287552</v>
      </c>
      <c r="O208" s="226">
        <f>IF(O$107=0,0,O$107/NMM_fec!O$107)</f>
        <v>2.1521337165407362</v>
      </c>
      <c r="P208" s="226">
        <f>IF(P$107=0,0,P$107/NMM_fec!P$107)</f>
        <v>2.1580068265779127</v>
      </c>
      <c r="Q208" s="226">
        <f>IF(Q$107=0,0,Q$107/NMM_fec!Q$107)</f>
        <v>2.1315534246695642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2.172448566789269</v>
      </c>
      <c r="C210" s="226">
        <f>IF(C$116=0,0,C$116/NMM_fec!C$116)</f>
        <v>2.1512367704205881</v>
      </c>
      <c r="D210" s="226">
        <f>IF(D$116=0,0,D$116/NMM_fec!D$116)</f>
        <v>2.2129113265223301</v>
      </c>
      <c r="E210" s="226">
        <f>IF(E$116=0,0,E$116/NMM_fec!E$116)</f>
        <v>2.0925381836614374</v>
      </c>
      <c r="F210" s="226">
        <f>IF(F$116=0,0,F$116/NMM_fec!F$116)</f>
        <v>2.0475209800461891</v>
      </c>
      <c r="G210" s="226">
        <f>IF(G$116=0,0,G$116/NMM_fec!G$116)</f>
        <v>2.0983750159416958</v>
      </c>
      <c r="H210" s="226">
        <f>IF(H$116=0,0,H$116/NMM_fec!H$116)</f>
        <v>1.9673773919946544</v>
      </c>
      <c r="I210" s="226">
        <f>IF(I$116=0,0,I$116/NMM_fec!I$116)</f>
        <v>1.9349221380237214</v>
      </c>
      <c r="J210" s="226">
        <f>IF(J$116=0,0,J$116/NMM_fec!J$116)</f>
        <v>1.932407996426033</v>
      </c>
      <c r="K210" s="226">
        <f>IF(K$116=0,0,K$116/NMM_fec!K$116)</f>
        <v>1.8513949512123755</v>
      </c>
      <c r="L210" s="226">
        <f>IF(L$116=0,0,L$116/NMM_fec!L$116)</f>
        <v>1.9742017407373504</v>
      </c>
      <c r="M210" s="226">
        <f>IF(M$116=0,0,M$116/NMM_fec!M$116)</f>
        <v>1.9321705682444572</v>
      </c>
      <c r="N210" s="226">
        <f>IF(N$116=0,0,N$116/NMM_fec!N$116)</f>
        <v>1.7974398888704648</v>
      </c>
      <c r="O210" s="226">
        <f>IF(O$116=0,0,O$116/NMM_fec!O$116)</f>
        <v>1.8310950445072838</v>
      </c>
      <c r="P210" s="226">
        <f>IF(P$116=0,0,P$116/NMM_fec!P$116)</f>
        <v>1.8443082553839838</v>
      </c>
      <c r="Q210" s="226">
        <f>IF(Q$116=0,0,Q$116/NMM_fec!Q$116)</f>
        <v>1.7857086746155642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2033.9881791492614</v>
      </c>
      <c r="C3" s="46">
        <f t="shared" ref="C3:Q3" si="0">SUM(C4,C7)</f>
        <v>1893.097159417393</v>
      </c>
      <c r="D3" s="46">
        <f t="shared" si="0"/>
        <v>1785.6928416173312</v>
      </c>
      <c r="E3" s="46">
        <f t="shared" si="0"/>
        <v>1646.8590831918505</v>
      </c>
      <c r="F3" s="46">
        <f t="shared" si="0"/>
        <v>1553.9574873528277</v>
      </c>
      <c r="G3" s="46">
        <f t="shared" si="0"/>
        <v>1597.3241784322599</v>
      </c>
      <c r="H3" s="46">
        <f t="shared" si="0"/>
        <v>1680.9918776053983</v>
      </c>
      <c r="I3" s="46">
        <f t="shared" si="0"/>
        <v>1699.206738035921</v>
      </c>
      <c r="J3" s="46">
        <f t="shared" si="0"/>
        <v>1501.7738291194241</v>
      </c>
      <c r="K3" s="46">
        <f t="shared" si="0"/>
        <v>1289.4292198638282</v>
      </c>
      <c r="L3" s="46">
        <f t="shared" si="0"/>
        <v>1505.6000000000001</v>
      </c>
      <c r="M3" s="46">
        <f t="shared" si="0"/>
        <v>1370.6886929344791</v>
      </c>
      <c r="N3" s="46">
        <f t="shared" si="0"/>
        <v>1259.7259767090482</v>
      </c>
      <c r="O3" s="46">
        <f t="shared" si="0"/>
        <v>1229.878366986472</v>
      </c>
      <c r="P3" s="46">
        <f t="shared" si="0"/>
        <v>1165.054353246235</v>
      </c>
      <c r="Q3" s="46">
        <f t="shared" si="0"/>
        <v>1292.9010292333578</v>
      </c>
    </row>
    <row r="4" spans="1:17" x14ac:dyDescent="0.25">
      <c r="A4" s="269" t="s">
        <v>234</v>
      </c>
      <c r="B4" s="214">
        <f>SUM(B5:B6)</f>
        <v>1322.6678392674694</v>
      </c>
      <c r="C4" s="214">
        <f t="shared" ref="C4:Q4" si="1">SUM(C5:C6)</f>
        <v>1224.5484298098784</v>
      </c>
      <c r="D4" s="214">
        <f t="shared" si="1"/>
        <v>1157.6381300061246</v>
      </c>
      <c r="E4" s="214">
        <f t="shared" si="1"/>
        <v>1056.9342047119567</v>
      </c>
      <c r="F4" s="214">
        <f t="shared" si="1"/>
        <v>989.76883464531193</v>
      </c>
      <c r="G4" s="214">
        <f t="shared" si="1"/>
        <v>1026.3939330382277</v>
      </c>
      <c r="H4" s="214">
        <f t="shared" si="1"/>
        <v>1088.3579010700932</v>
      </c>
      <c r="I4" s="214">
        <f t="shared" si="1"/>
        <v>1097.8495408253675</v>
      </c>
      <c r="J4" s="214">
        <f t="shared" si="1"/>
        <v>956.53863062436733</v>
      </c>
      <c r="K4" s="214">
        <f t="shared" si="1"/>
        <v>828.02611451595169</v>
      </c>
      <c r="L4" s="214">
        <f t="shared" si="1"/>
        <v>972.8</v>
      </c>
      <c r="M4" s="214">
        <f t="shared" si="1"/>
        <v>893.05827557864609</v>
      </c>
      <c r="N4" s="214">
        <f t="shared" si="1"/>
        <v>828.85364524981753</v>
      </c>
      <c r="O4" s="214">
        <f t="shared" si="1"/>
        <v>823.93320219983138</v>
      </c>
      <c r="P4" s="214">
        <f t="shared" si="1"/>
        <v>749.77560586416678</v>
      </c>
      <c r="Q4" s="214">
        <f t="shared" si="1"/>
        <v>877.19641529370324</v>
      </c>
    </row>
    <row r="5" spans="1:17" x14ac:dyDescent="0.25">
      <c r="A5" s="268" t="s">
        <v>35</v>
      </c>
      <c r="B5" s="214">
        <v>373.0784860589651</v>
      </c>
      <c r="C5" s="214">
        <v>326.52888387814903</v>
      </c>
      <c r="D5" s="214">
        <v>305.52983062290343</v>
      </c>
      <c r="E5" s="214">
        <v>280.52932118139233</v>
      </c>
      <c r="F5" s="214">
        <v>248.16089713420271</v>
      </c>
      <c r="G5" s="214">
        <v>272.86776178762608</v>
      </c>
      <c r="H5" s="214">
        <v>287.42027612693118</v>
      </c>
      <c r="I5" s="214">
        <v>292.75681064222516</v>
      </c>
      <c r="J5" s="214">
        <v>246.73744923469425</v>
      </c>
      <c r="K5" s="214">
        <v>137.27950382334132</v>
      </c>
      <c r="L5" s="214">
        <v>315.27392117112925</v>
      </c>
      <c r="M5" s="214">
        <v>259.83327617317349</v>
      </c>
      <c r="N5" s="214">
        <v>280.18280095533487</v>
      </c>
      <c r="O5" s="214">
        <v>265.47721751310945</v>
      </c>
      <c r="P5" s="214">
        <v>231.00320645906541</v>
      </c>
      <c r="Q5" s="214">
        <v>283.49799339781066</v>
      </c>
    </row>
    <row r="6" spans="1:17" x14ac:dyDescent="0.25">
      <c r="A6" s="268" t="s">
        <v>56</v>
      </c>
      <c r="B6" s="214">
        <v>949.58935320850424</v>
      </c>
      <c r="C6" s="214">
        <v>898.01954593172934</v>
      </c>
      <c r="D6" s="214">
        <v>852.10829938322115</v>
      </c>
      <c r="E6" s="214">
        <v>776.40488353056435</v>
      </c>
      <c r="F6" s="214">
        <v>741.60793751110918</v>
      </c>
      <c r="G6" s="214">
        <v>753.52617125060169</v>
      </c>
      <c r="H6" s="214">
        <v>800.93762494316206</v>
      </c>
      <c r="I6" s="214">
        <v>805.09273018314229</v>
      </c>
      <c r="J6" s="214">
        <v>709.80118138967305</v>
      </c>
      <c r="K6" s="214">
        <v>690.74661069261037</v>
      </c>
      <c r="L6" s="214">
        <v>657.52607882887071</v>
      </c>
      <c r="M6" s="214">
        <v>633.22499940547254</v>
      </c>
      <c r="N6" s="214">
        <v>548.67084429448266</v>
      </c>
      <c r="O6" s="214">
        <v>558.45598468672188</v>
      </c>
      <c r="P6" s="214">
        <v>518.7723994051014</v>
      </c>
      <c r="Q6" s="214">
        <v>593.69842189589258</v>
      </c>
    </row>
    <row r="7" spans="1:17" x14ac:dyDescent="0.25">
      <c r="A7" s="223" t="s">
        <v>55</v>
      </c>
      <c r="B7" s="213">
        <v>711.32033988179205</v>
      </c>
      <c r="C7" s="213">
        <v>668.54872960751459</v>
      </c>
      <c r="D7" s="213">
        <v>628.05471161120659</v>
      </c>
      <c r="E7" s="213">
        <v>589.92487847989378</v>
      </c>
      <c r="F7" s="213">
        <v>564.18865270751576</v>
      </c>
      <c r="G7" s="213">
        <v>570.93024539403223</v>
      </c>
      <c r="H7" s="213">
        <v>592.63397653530501</v>
      </c>
      <c r="I7" s="213">
        <v>601.35719721055352</v>
      </c>
      <c r="J7" s="213">
        <v>545.23519849505681</v>
      </c>
      <c r="K7" s="213">
        <v>461.40310534787648</v>
      </c>
      <c r="L7" s="213">
        <v>532.80000000000018</v>
      </c>
      <c r="M7" s="213">
        <v>477.63041735583306</v>
      </c>
      <c r="N7" s="213">
        <v>430.87233145923062</v>
      </c>
      <c r="O7" s="213">
        <v>405.94516478664059</v>
      </c>
      <c r="P7" s="213">
        <v>415.27874738206822</v>
      </c>
      <c r="Q7" s="213">
        <v>415.70461393965456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1774</v>
      </c>
      <c r="C10" s="215">
        <v>1806</v>
      </c>
      <c r="D10" s="215">
        <v>1929</v>
      </c>
      <c r="E10" s="215">
        <v>1935</v>
      </c>
      <c r="F10" s="215">
        <v>1949</v>
      </c>
      <c r="G10" s="215">
        <v>1990</v>
      </c>
      <c r="H10" s="215">
        <v>2065</v>
      </c>
      <c r="I10" s="215">
        <v>2092.1799999999998</v>
      </c>
      <c r="J10" s="215">
        <v>2021.76</v>
      </c>
      <c r="K10" s="215">
        <v>2181.98</v>
      </c>
      <c r="L10" s="215">
        <v>1961.99</v>
      </c>
      <c r="M10" s="215">
        <v>2372</v>
      </c>
      <c r="N10" s="215">
        <v>2295.59</v>
      </c>
      <c r="O10" s="215">
        <v>2624.56</v>
      </c>
      <c r="P10" s="215">
        <v>2625.9</v>
      </c>
      <c r="Q10" s="215">
        <v>2660.9</v>
      </c>
    </row>
    <row r="11" spans="1:17" x14ac:dyDescent="0.25">
      <c r="A11" s="222" t="s">
        <v>232</v>
      </c>
      <c r="B11" s="214">
        <v>1290</v>
      </c>
      <c r="C11" s="214">
        <v>1419</v>
      </c>
      <c r="D11" s="214">
        <v>1537</v>
      </c>
      <c r="E11" s="214">
        <v>1530</v>
      </c>
      <c r="F11" s="214">
        <v>1664</v>
      </c>
      <c r="G11" s="214">
        <v>1570</v>
      </c>
      <c r="H11" s="214">
        <v>1644</v>
      </c>
      <c r="I11" s="214">
        <v>1643.76</v>
      </c>
      <c r="J11" s="214">
        <v>1661.62</v>
      </c>
      <c r="K11" s="214">
        <v>1633.81</v>
      </c>
      <c r="L11" s="214">
        <v>1456.47</v>
      </c>
      <c r="M11" s="214">
        <v>2180.1</v>
      </c>
      <c r="N11" s="214">
        <v>2120.12</v>
      </c>
      <c r="O11" s="214">
        <v>2129.04</v>
      </c>
      <c r="P11" s="214">
        <v>2187</v>
      </c>
      <c r="Q11" s="214">
        <v>2220.1999999999998</v>
      </c>
    </row>
    <row r="12" spans="1:17" x14ac:dyDescent="0.25">
      <c r="A12" s="221" t="s">
        <v>231</v>
      </c>
      <c r="B12" s="213">
        <v>147.74004192872133</v>
      </c>
      <c r="C12" s="213">
        <v>139.63223787167442</v>
      </c>
      <c r="D12" s="213">
        <v>131.30150492994287</v>
      </c>
      <c r="E12" s="213">
        <v>125.67357512953379</v>
      </c>
      <c r="F12" s="213">
        <v>117.51109963861634</v>
      </c>
      <c r="G12" s="213">
        <v>117.68595041322324</v>
      </c>
      <c r="H12" s="213">
        <v>118.65737874097019</v>
      </c>
      <c r="I12" s="213">
        <v>119.51923632610951</v>
      </c>
      <c r="J12" s="213">
        <v>98.596117380099344</v>
      </c>
      <c r="K12" s="213">
        <v>84.639316160687102</v>
      </c>
      <c r="L12" s="213">
        <v>98.474156378600924</v>
      </c>
      <c r="M12" s="213">
        <v>115.52243361156177</v>
      </c>
      <c r="N12" s="213">
        <v>105.33986949194318</v>
      </c>
      <c r="O12" s="213">
        <v>106.9323996189999</v>
      </c>
      <c r="P12" s="213">
        <v>113.30266120777901</v>
      </c>
      <c r="Q12" s="213">
        <v>125.1564102564104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1971.1111111111111</v>
      </c>
      <c r="C15" s="120">
        <v>1971.1111111111111</v>
      </c>
      <c r="D15" s="120">
        <v>2120.8957467786468</v>
      </c>
      <c r="E15" s="120">
        <v>2120.8957467786468</v>
      </c>
      <c r="F15" s="120">
        <v>2120.8957467786468</v>
      </c>
      <c r="G15" s="120">
        <v>2120.8957467786468</v>
      </c>
      <c r="H15" s="120">
        <v>2270.6803824461822</v>
      </c>
      <c r="I15" s="120">
        <v>2270.6803824461822</v>
      </c>
      <c r="J15" s="120">
        <v>2270.6803824461822</v>
      </c>
      <c r="K15" s="120">
        <v>2420.4650181137176</v>
      </c>
      <c r="L15" s="120">
        <v>2420.4650181137176</v>
      </c>
      <c r="M15" s="120">
        <v>2570.2496537812531</v>
      </c>
      <c r="N15" s="120">
        <v>2570.2496537812531</v>
      </c>
      <c r="O15" s="120">
        <v>2869.8189251163244</v>
      </c>
      <c r="P15" s="120">
        <v>2869.8189251163244</v>
      </c>
      <c r="Q15" s="120">
        <v>2869.8189251163244</v>
      </c>
    </row>
    <row r="16" spans="1:17" x14ac:dyDescent="0.25">
      <c r="A16" s="180" t="s">
        <v>232</v>
      </c>
      <c r="B16" s="189">
        <v>1433.3333333333333</v>
      </c>
      <c r="C16" s="189">
        <v>1579.5759363323073</v>
      </c>
      <c r="D16" s="189">
        <v>1725.818539331281</v>
      </c>
      <c r="E16" s="189">
        <v>1725.8185393312813</v>
      </c>
      <c r="F16" s="189">
        <v>1872.0611423302553</v>
      </c>
      <c r="G16" s="189">
        <v>1872.0611423302551</v>
      </c>
      <c r="H16" s="189">
        <v>1872.0611423302553</v>
      </c>
      <c r="I16" s="189">
        <v>1872.0611423302553</v>
      </c>
      <c r="J16" s="189">
        <v>1872.0611423302553</v>
      </c>
      <c r="K16" s="189">
        <v>1872.0611423302553</v>
      </c>
      <c r="L16" s="189">
        <v>1725.8185393312813</v>
      </c>
      <c r="M16" s="189">
        <v>2310.7889513271771</v>
      </c>
      <c r="N16" s="189">
        <v>2310.7889513271771</v>
      </c>
      <c r="O16" s="189">
        <v>2310.7889513271771</v>
      </c>
      <c r="P16" s="189">
        <v>2310.7889513271771</v>
      </c>
      <c r="Q16" s="189">
        <v>2457.0315543261509</v>
      </c>
    </row>
    <row r="17" spans="1:17" x14ac:dyDescent="0.25">
      <c r="A17" s="108" t="s">
        <v>231</v>
      </c>
      <c r="B17" s="118">
        <v>164.15560214302369</v>
      </c>
      <c r="C17" s="118">
        <v>164.15560214302369</v>
      </c>
      <c r="D17" s="118">
        <v>151.30866742921896</v>
      </c>
      <c r="E17" s="118">
        <v>138.46173271541423</v>
      </c>
      <c r="F17" s="118">
        <v>138.46173271541423</v>
      </c>
      <c r="G17" s="118">
        <v>125.61479800160951</v>
      </c>
      <c r="H17" s="118">
        <v>125.6147980016095</v>
      </c>
      <c r="I17" s="118">
        <v>138.46173271541423</v>
      </c>
      <c r="J17" s="118">
        <v>125.6147980016095</v>
      </c>
      <c r="K17" s="118">
        <v>112.76786328780477</v>
      </c>
      <c r="L17" s="118">
        <v>112.76786328780477</v>
      </c>
      <c r="M17" s="118">
        <v>125.6147980016095</v>
      </c>
      <c r="N17" s="118">
        <v>125.6147980016095</v>
      </c>
      <c r="O17" s="118">
        <v>112.76786328780477</v>
      </c>
      <c r="P17" s="118">
        <v>125.6147980016095</v>
      </c>
      <c r="Q17" s="118">
        <v>138.46173271541423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299.56927133507133</v>
      </c>
      <c r="E19" s="120">
        <v>0</v>
      </c>
      <c r="F19" s="120">
        <v>149.78463566753567</v>
      </c>
      <c r="G19" s="120">
        <v>0</v>
      </c>
      <c r="H19" s="120">
        <v>149.78463566753567</v>
      </c>
      <c r="I19" s="120">
        <v>149.78463566753567</v>
      </c>
      <c r="J19" s="120">
        <v>0</v>
      </c>
      <c r="K19" s="120">
        <v>299.56927133507133</v>
      </c>
      <c r="L19" s="120">
        <v>0</v>
      </c>
      <c r="M19" s="120">
        <v>299.56927133507133</v>
      </c>
      <c r="N19" s="120">
        <v>0</v>
      </c>
      <c r="O19" s="120">
        <v>449.353907002607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292.48520599794784</v>
      </c>
      <c r="D20" s="189">
        <v>146.24260299897392</v>
      </c>
      <c r="E20" s="189">
        <v>2.2737367544323206E-13</v>
      </c>
      <c r="F20" s="189">
        <v>292.48520599794784</v>
      </c>
      <c r="G20" s="189">
        <v>0</v>
      </c>
      <c r="H20" s="189">
        <v>2.2737367544323206E-13</v>
      </c>
      <c r="I20" s="189">
        <v>146.24260299897392</v>
      </c>
      <c r="J20" s="189">
        <v>0</v>
      </c>
      <c r="K20" s="189">
        <v>0</v>
      </c>
      <c r="L20" s="189">
        <v>0</v>
      </c>
      <c r="M20" s="189">
        <v>584.9704119958958</v>
      </c>
      <c r="N20" s="189">
        <v>0</v>
      </c>
      <c r="O20" s="189">
        <v>146.24260299897395</v>
      </c>
      <c r="P20" s="189">
        <v>0</v>
      </c>
      <c r="Q20" s="189">
        <v>146.24260299897392</v>
      </c>
    </row>
    <row r="21" spans="1:17" x14ac:dyDescent="0.25">
      <c r="A21" s="119" t="s">
        <v>231</v>
      </c>
      <c r="B21" s="118"/>
      <c r="C21" s="118">
        <v>0</v>
      </c>
      <c r="D21" s="118">
        <v>0</v>
      </c>
      <c r="E21" s="118">
        <v>0</v>
      </c>
      <c r="F21" s="118">
        <v>0</v>
      </c>
      <c r="G21" s="118">
        <v>0</v>
      </c>
      <c r="H21" s="118">
        <v>12.846934713804721</v>
      </c>
      <c r="I21" s="118">
        <v>12.846934713804728</v>
      </c>
      <c r="J21" s="118">
        <v>0</v>
      </c>
      <c r="K21" s="118">
        <v>0</v>
      </c>
      <c r="L21" s="118">
        <v>0</v>
      </c>
      <c r="M21" s="118">
        <v>25.693869427609442</v>
      </c>
      <c r="N21" s="118">
        <v>0</v>
      </c>
      <c r="O21" s="118">
        <v>0</v>
      </c>
      <c r="P21" s="118">
        <v>25.693869427609442</v>
      </c>
      <c r="Q21" s="118">
        <v>12.846934713804728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149.78463566753544</v>
      </c>
      <c r="E23" s="120">
        <f t="shared" si="2"/>
        <v>0</v>
      </c>
      <c r="F23" s="120">
        <f t="shared" si="2"/>
        <v>149.78463566753544</v>
      </c>
      <c r="G23" s="120">
        <f t="shared" si="2"/>
        <v>0</v>
      </c>
      <c r="H23" s="120">
        <f t="shared" si="2"/>
        <v>0</v>
      </c>
      <c r="I23" s="120">
        <f t="shared" si="2"/>
        <v>149.78463566753544</v>
      </c>
      <c r="J23" s="120">
        <f t="shared" si="2"/>
        <v>0</v>
      </c>
      <c r="K23" s="120">
        <f t="shared" si="2"/>
        <v>149.78463566753589</v>
      </c>
      <c r="L23" s="120">
        <f t="shared" si="2"/>
        <v>0</v>
      </c>
      <c r="M23" s="120">
        <f t="shared" si="2"/>
        <v>149.78463566753589</v>
      </c>
      <c r="N23" s="120">
        <f t="shared" si="2"/>
        <v>0</v>
      </c>
      <c r="O23" s="120">
        <f t="shared" si="2"/>
        <v>149.78463566753589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146.24260299897378</v>
      </c>
      <c r="D24" s="189">
        <f t="shared" si="3"/>
        <v>0</v>
      </c>
      <c r="E24" s="189">
        <f t="shared" si="3"/>
        <v>0</v>
      </c>
      <c r="F24" s="189">
        <f t="shared" si="3"/>
        <v>146.24260299897378</v>
      </c>
      <c r="G24" s="189">
        <f t="shared" si="3"/>
        <v>0</v>
      </c>
      <c r="H24" s="189">
        <f t="shared" si="3"/>
        <v>0</v>
      </c>
      <c r="I24" s="189">
        <f t="shared" si="3"/>
        <v>146.24260299897401</v>
      </c>
      <c r="J24" s="189">
        <f t="shared" si="3"/>
        <v>0</v>
      </c>
      <c r="K24" s="189">
        <f t="shared" si="3"/>
        <v>0</v>
      </c>
      <c r="L24" s="189">
        <f t="shared" si="3"/>
        <v>146.24260299897401</v>
      </c>
      <c r="M24" s="189">
        <f t="shared" si="3"/>
        <v>0</v>
      </c>
      <c r="N24" s="189">
        <f t="shared" si="3"/>
        <v>0</v>
      </c>
      <c r="O24" s="189">
        <f t="shared" si="3"/>
        <v>146.24260299897378</v>
      </c>
      <c r="P24" s="189">
        <f t="shared" si="3"/>
        <v>0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0</v>
      </c>
      <c r="D25" s="118">
        <f t="shared" si="4"/>
        <v>12.846934713804728</v>
      </c>
      <c r="E25" s="118">
        <f t="shared" si="4"/>
        <v>12.846934713804728</v>
      </c>
      <c r="F25" s="118">
        <f t="shared" si="4"/>
        <v>0</v>
      </c>
      <c r="G25" s="118">
        <f t="shared" si="4"/>
        <v>12.846934713804714</v>
      </c>
      <c r="H25" s="118">
        <f t="shared" si="4"/>
        <v>12.846934713804728</v>
      </c>
      <c r="I25" s="118">
        <f t="shared" si="4"/>
        <v>0</v>
      </c>
      <c r="J25" s="118">
        <f t="shared" si="4"/>
        <v>12.846934713804728</v>
      </c>
      <c r="K25" s="118">
        <f t="shared" si="4"/>
        <v>12.846934713804728</v>
      </c>
      <c r="L25" s="118">
        <f t="shared" si="4"/>
        <v>0</v>
      </c>
      <c r="M25" s="118">
        <f t="shared" si="4"/>
        <v>12.8469347138047</v>
      </c>
      <c r="N25" s="118">
        <f t="shared" si="4"/>
        <v>0</v>
      </c>
      <c r="O25" s="118">
        <f t="shared" si="4"/>
        <v>12.846934713804728</v>
      </c>
      <c r="P25" s="118">
        <f t="shared" si="4"/>
        <v>12.8469347138047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197.11111111111109</v>
      </c>
      <c r="C27" s="120">
        <f t="shared" ref="C27:Q27" si="5">C15-C10</f>
        <v>165.11111111111109</v>
      </c>
      <c r="D27" s="120">
        <f t="shared" si="5"/>
        <v>191.89574677864675</v>
      </c>
      <c r="E27" s="120">
        <f t="shared" si="5"/>
        <v>185.89574677864675</v>
      </c>
      <c r="F27" s="120">
        <f t="shared" si="5"/>
        <v>171.89574677864675</v>
      </c>
      <c r="G27" s="120">
        <f t="shared" si="5"/>
        <v>130.89574677864675</v>
      </c>
      <c r="H27" s="120">
        <f t="shared" si="5"/>
        <v>205.68038244618219</v>
      </c>
      <c r="I27" s="120">
        <f t="shared" si="5"/>
        <v>178.50038244618236</v>
      </c>
      <c r="J27" s="120">
        <f t="shared" si="5"/>
        <v>248.9203824461822</v>
      </c>
      <c r="K27" s="120">
        <f t="shared" si="5"/>
        <v>238.48501811371762</v>
      </c>
      <c r="L27" s="120">
        <f t="shared" si="5"/>
        <v>458.47501811371762</v>
      </c>
      <c r="M27" s="120">
        <f t="shared" si="5"/>
        <v>198.24965378125307</v>
      </c>
      <c r="N27" s="120">
        <f t="shared" si="5"/>
        <v>274.65965378125293</v>
      </c>
      <c r="O27" s="120">
        <f t="shared" si="5"/>
        <v>245.25892511632446</v>
      </c>
      <c r="P27" s="120">
        <f t="shared" si="5"/>
        <v>243.91892511632432</v>
      </c>
      <c r="Q27" s="120">
        <f t="shared" si="5"/>
        <v>208.91892511632432</v>
      </c>
    </row>
    <row r="28" spans="1:17" x14ac:dyDescent="0.25">
      <c r="A28" s="180" t="s">
        <v>232</v>
      </c>
      <c r="B28" s="189">
        <f t="shared" ref="B28:Q28" si="6">B16-B11</f>
        <v>143.33333333333326</v>
      </c>
      <c r="C28" s="189">
        <f t="shared" si="6"/>
        <v>160.57593633230726</v>
      </c>
      <c r="D28" s="189">
        <f t="shared" si="6"/>
        <v>188.81853933128104</v>
      </c>
      <c r="E28" s="189">
        <f t="shared" si="6"/>
        <v>195.81853933128127</v>
      </c>
      <c r="F28" s="189">
        <f t="shared" si="6"/>
        <v>208.06114233025528</v>
      </c>
      <c r="G28" s="189">
        <f t="shared" si="6"/>
        <v>302.06114233025505</v>
      </c>
      <c r="H28" s="189">
        <f t="shared" si="6"/>
        <v>228.06114233025528</v>
      </c>
      <c r="I28" s="189">
        <f t="shared" si="6"/>
        <v>228.30114233025529</v>
      </c>
      <c r="J28" s="189">
        <f t="shared" si="6"/>
        <v>210.44114233025539</v>
      </c>
      <c r="K28" s="189">
        <f t="shared" si="6"/>
        <v>238.25114233025533</v>
      </c>
      <c r="L28" s="189">
        <f t="shared" si="6"/>
        <v>269.34853933128124</v>
      </c>
      <c r="M28" s="189">
        <f t="shared" si="6"/>
        <v>130.68895132717716</v>
      </c>
      <c r="N28" s="189">
        <f t="shared" si="6"/>
        <v>190.66895132717718</v>
      </c>
      <c r="O28" s="189">
        <f t="shared" si="6"/>
        <v>181.74895132717711</v>
      </c>
      <c r="P28" s="189">
        <f t="shared" si="6"/>
        <v>123.78895132717707</v>
      </c>
      <c r="Q28" s="189">
        <f t="shared" si="6"/>
        <v>236.83155432615104</v>
      </c>
    </row>
    <row r="29" spans="1:17" x14ac:dyDescent="0.25">
      <c r="A29" s="108" t="s">
        <v>231</v>
      </c>
      <c r="B29" s="118">
        <f t="shared" ref="B29:Q29" si="7">B17-B12</f>
        <v>16.41556021430236</v>
      </c>
      <c r="C29" s="118">
        <f t="shared" si="7"/>
        <v>24.523364271349266</v>
      </c>
      <c r="D29" s="118">
        <f t="shared" si="7"/>
        <v>20.007162499276092</v>
      </c>
      <c r="E29" s="118">
        <f t="shared" si="7"/>
        <v>12.788157585880441</v>
      </c>
      <c r="F29" s="118">
        <f t="shared" si="7"/>
        <v>20.950633076797885</v>
      </c>
      <c r="G29" s="118">
        <f t="shared" si="7"/>
        <v>7.9288475883862759</v>
      </c>
      <c r="H29" s="118">
        <f t="shared" si="7"/>
        <v>6.9574192606393126</v>
      </c>
      <c r="I29" s="118">
        <f t="shared" si="7"/>
        <v>18.942496389304722</v>
      </c>
      <c r="J29" s="118">
        <f t="shared" si="7"/>
        <v>27.018680621510157</v>
      </c>
      <c r="K29" s="118">
        <f t="shared" si="7"/>
        <v>28.12854712711767</v>
      </c>
      <c r="L29" s="118">
        <f t="shared" si="7"/>
        <v>14.293706909203848</v>
      </c>
      <c r="M29" s="118">
        <f t="shared" si="7"/>
        <v>10.092364390047734</v>
      </c>
      <c r="N29" s="118">
        <f t="shared" si="7"/>
        <v>20.274928509666324</v>
      </c>
      <c r="O29" s="118">
        <f t="shared" si="7"/>
        <v>5.8354636688048771</v>
      </c>
      <c r="P29" s="118">
        <f t="shared" si="7"/>
        <v>12.31213679383049</v>
      </c>
      <c r="Q29" s="118">
        <f t="shared" si="7"/>
        <v>13.305322459003833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1245.0838624379514</v>
      </c>
      <c r="C32" s="38">
        <v>1199.15149</v>
      </c>
      <c r="D32" s="38">
        <v>1173.41734</v>
      </c>
      <c r="E32" s="38">
        <v>1211.8851</v>
      </c>
      <c r="F32" s="38">
        <v>1097.6613600000001</v>
      </c>
      <c r="G32" s="38">
        <v>1177.0620492336041</v>
      </c>
      <c r="H32" s="38">
        <v>1177.9022299999999</v>
      </c>
      <c r="I32" s="38">
        <v>1191.22849</v>
      </c>
      <c r="J32" s="38">
        <v>1231.7355</v>
      </c>
      <c r="K32" s="38">
        <v>1211.9713999999999</v>
      </c>
      <c r="L32" s="38">
        <v>1280.00495443161</v>
      </c>
      <c r="M32" s="38">
        <v>1303.6485603867645</v>
      </c>
      <c r="N32" s="38">
        <v>1367.6414301821003</v>
      </c>
      <c r="O32" s="38">
        <v>1405.3255195933209</v>
      </c>
      <c r="P32" s="38">
        <v>1311.0898859248978</v>
      </c>
      <c r="Q32" s="38">
        <v>1351.2965349679378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312.05237645470459</v>
      </c>
      <c r="C34" s="51">
        <v>238.56877</v>
      </c>
      <c r="D34" s="51">
        <v>158.19800000000001</v>
      </c>
      <c r="E34" s="51">
        <v>174.45731000000001</v>
      </c>
      <c r="F34" s="51">
        <v>64.694310000000002</v>
      </c>
      <c r="G34" s="51">
        <v>77.102099029499755</v>
      </c>
      <c r="H34" s="51">
        <v>70.184420000000003</v>
      </c>
      <c r="I34" s="51">
        <v>59.813649999999996</v>
      </c>
      <c r="J34" s="51">
        <v>62.59975</v>
      </c>
      <c r="K34" s="51">
        <v>43.686579999999999</v>
      </c>
      <c r="L34" s="51">
        <v>21.519776820426131</v>
      </c>
      <c r="M34" s="51">
        <v>33.007773071455439</v>
      </c>
      <c r="N34" s="51">
        <v>50.252930552681796</v>
      </c>
      <c r="O34" s="51">
        <v>33.798673995393024</v>
      </c>
      <c r="P34" s="51">
        <v>34.967691413368875</v>
      </c>
      <c r="Q34" s="51">
        <v>62.676012212977831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7.6909700666023957</v>
      </c>
      <c r="C36" s="51">
        <v>7.6983899999999998</v>
      </c>
      <c r="D36" s="51">
        <v>2.1984300000000001</v>
      </c>
      <c r="E36" s="51">
        <v>2.1979500000000001</v>
      </c>
      <c r="F36" s="51">
        <v>2.2997000000000001</v>
      </c>
      <c r="G36" s="51">
        <v>2.2696587786839499</v>
      </c>
      <c r="H36" s="51">
        <v>1.1012599999999999</v>
      </c>
      <c r="I36" s="51">
        <v>2.1997399999999998</v>
      </c>
      <c r="J36" s="51">
        <v>2.1961300000000001</v>
      </c>
      <c r="K36" s="51">
        <v>3.30016</v>
      </c>
      <c r="L36" s="51">
        <v>3.2958576754997266</v>
      </c>
      <c r="M36" s="51">
        <v>2.1973744742907138</v>
      </c>
      <c r="N36" s="51">
        <v>2.197380907120885</v>
      </c>
      <c r="O36" s="51">
        <v>1.0987134615795946</v>
      </c>
      <c r="P36" s="51">
        <v>2.1973160203217472</v>
      </c>
      <c r="Q36" s="51">
        <v>2.1973810629202983</v>
      </c>
    </row>
    <row r="37" spans="1:17" x14ac:dyDescent="0.25">
      <c r="A37" s="53" t="s">
        <v>76</v>
      </c>
      <c r="B37" s="51">
        <v>7.2368898100706724</v>
      </c>
      <c r="C37" s="51">
        <v>8.2992799999999995</v>
      </c>
      <c r="D37" s="51">
        <v>3.1010200000000001</v>
      </c>
      <c r="E37" s="51">
        <v>4.1048900000000001</v>
      </c>
      <c r="F37" s="51">
        <v>4.10121</v>
      </c>
      <c r="G37" s="51">
        <v>4.1320288946017234</v>
      </c>
      <c r="H37" s="51">
        <v>4.10154</v>
      </c>
      <c r="I37" s="51">
        <v>4.0987999999999998</v>
      </c>
      <c r="J37" s="51">
        <v>4.0957600000000003</v>
      </c>
      <c r="K37" s="51">
        <v>4.1008899999999997</v>
      </c>
      <c r="L37" s="51">
        <v>1.0269318382310573</v>
      </c>
      <c r="M37" s="51">
        <v>4.059956996397962</v>
      </c>
      <c r="N37" s="51">
        <v>4.1081617206107257</v>
      </c>
      <c r="O37" s="51">
        <v>3.0821773155190901</v>
      </c>
      <c r="P37" s="51">
        <v>4.1093918939899989</v>
      </c>
      <c r="Q37" s="51">
        <v>4.1086458982983718</v>
      </c>
    </row>
    <row r="38" spans="1:17" x14ac:dyDescent="0.25">
      <c r="A38" s="53" t="s">
        <v>29</v>
      </c>
      <c r="B38" s="51">
        <v>297.12451657803155</v>
      </c>
      <c r="C38" s="51">
        <v>222.5711</v>
      </c>
      <c r="D38" s="51">
        <v>152.89855</v>
      </c>
      <c r="E38" s="51">
        <v>168.15447</v>
      </c>
      <c r="F38" s="51">
        <v>58.293399999999998</v>
      </c>
      <c r="G38" s="51">
        <v>70.700411356214076</v>
      </c>
      <c r="H38" s="51">
        <v>64.981620000000007</v>
      </c>
      <c r="I38" s="51">
        <v>53.51511</v>
      </c>
      <c r="J38" s="51">
        <v>56.307859999999998</v>
      </c>
      <c r="K38" s="51">
        <v>36.285530000000001</v>
      </c>
      <c r="L38" s="51">
        <v>17.196987306695348</v>
      </c>
      <c r="M38" s="51">
        <v>26.750441600766763</v>
      </c>
      <c r="N38" s="51">
        <v>43.947387924950185</v>
      </c>
      <c r="O38" s="51">
        <v>29.617783218294338</v>
      </c>
      <c r="P38" s="51">
        <v>28.660983499057128</v>
      </c>
      <c r="Q38" s="51">
        <v>56.369985251759161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6.6166148617573306</v>
      </c>
      <c r="C40" s="51">
        <v>17.297779999999999</v>
      </c>
      <c r="D40" s="51">
        <v>25.298839999999998</v>
      </c>
      <c r="E40" s="51">
        <v>35.804299999999998</v>
      </c>
      <c r="F40" s="51">
        <v>28.999829999999999</v>
      </c>
      <c r="G40" s="51">
        <v>38.072069166260761</v>
      </c>
      <c r="H40" s="51">
        <v>41.899180000000001</v>
      </c>
      <c r="I40" s="51">
        <v>43.295079999999999</v>
      </c>
      <c r="J40" s="51">
        <v>53.598970000000001</v>
      </c>
      <c r="K40" s="51">
        <v>78.091080000000005</v>
      </c>
      <c r="L40" s="51">
        <v>90.590844280962088</v>
      </c>
      <c r="M40" s="51">
        <v>111.56076939808423</v>
      </c>
      <c r="N40" s="51">
        <v>106.95226211482894</v>
      </c>
      <c r="O40" s="51">
        <v>93.390780692378229</v>
      </c>
      <c r="P40" s="51">
        <v>90.164059048858007</v>
      </c>
      <c r="Q40" s="51">
        <v>111.5894916309618</v>
      </c>
    </row>
    <row r="41" spans="1:17" x14ac:dyDescent="0.25">
      <c r="A41" s="53" t="s">
        <v>66</v>
      </c>
      <c r="B41" s="51">
        <v>6.6166148617573306</v>
      </c>
      <c r="C41" s="51">
        <v>17.297779999999999</v>
      </c>
      <c r="D41" s="51">
        <v>25.298839999999998</v>
      </c>
      <c r="E41" s="51">
        <v>35.804299999999998</v>
      </c>
      <c r="F41" s="51">
        <v>28.999829999999999</v>
      </c>
      <c r="G41" s="51">
        <v>38.072069166260761</v>
      </c>
      <c r="H41" s="51">
        <v>41.899180000000001</v>
      </c>
      <c r="I41" s="51">
        <v>43.295079999999999</v>
      </c>
      <c r="J41" s="51">
        <v>53.598970000000001</v>
      </c>
      <c r="K41" s="51">
        <v>78.091080000000005</v>
      </c>
      <c r="L41" s="51">
        <v>90.590844280962088</v>
      </c>
      <c r="M41" s="51">
        <v>111.56076939808423</v>
      </c>
      <c r="N41" s="51">
        <v>106.95226211482894</v>
      </c>
      <c r="O41" s="51">
        <v>93.390780692378229</v>
      </c>
      <c r="P41" s="51">
        <v>90.164059048858007</v>
      </c>
      <c r="Q41" s="51">
        <v>111.5894916309618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733.16337603929867</v>
      </c>
      <c r="C43" s="51">
        <v>721.25851</v>
      </c>
      <c r="D43" s="51">
        <v>773.76916000000006</v>
      </c>
      <c r="E43" s="51">
        <v>766.55814999999996</v>
      </c>
      <c r="F43" s="51">
        <v>758.31542999999999</v>
      </c>
      <c r="G43" s="51">
        <v>768.89752767269204</v>
      </c>
      <c r="H43" s="51">
        <v>780.34636999999998</v>
      </c>
      <c r="I43" s="51">
        <v>803.82983000000002</v>
      </c>
      <c r="J43" s="51">
        <v>835.90855999999997</v>
      </c>
      <c r="K43" s="51">
        <v>799.54854999999998</v>
      </c>
      <c r="L43" s="51">
        <v>821.45454033997316</v>
      </c>
      <c r="M43" s="51">
        <v>806.63940826213775</v>
      </c>
      <c r="N43" s="51">
        <v>875.18886784988035</v>
      </c>
      <c r="O43" s="51">
        <v>924.89159480167348</v>
      </c>
      <c r="P43" s="51">
        <v>830.01415179641356</v>
      </c>
      <c r="Q43" s="51">
        <v>822.42391385521591</v>
      </c>
    </row>
    <row r="44" spans="1:17" x14ac:dyDescent="0.25">
      <c r="A44" s="53" t="s">
        <v>23</v>
      </c>
      <c r="B44" s="51">
        <v>733.16337603929867</v>
      </c>
      <c r="C44" s="51">
        <v>721.25851</v>
      </c>
      <c r="D44" s="51">
        <v>773.76916000000006</v>
      </c>
      <c r="E44" s="51">
        <v>766.55814999999996</v>
      </c>
      <c r="F44" s="51">
        <v>758.31542999999999</v>
      </c>
      <c r="G44" s="51">
        <v>768.89752767269204</v>
      </c>
      <c r="H44" s="51">
        <v>780.34636999999998</v>
      </c>
      <c r="I44" s="51">
        <v>803.82983000000002</v>
      </c>
      <c r="J44" s="51">
        <v>835.90855999999997</v>
      </c>
      <c r="K44" s="51">
        <v>799.54854999999998</v>
      </c>
      <c r="L44" s="51">
        <v>821.45454033997316</v>
      </c>
      <c r="M44" s="51">
        <v>806.63940826213775</v>
      </c>
      <c r="N44" s="51">
        <v>875.18886784988035</v>
      </c>
      <c r="O44" s="51">
        <v>924.89159480167348</v>
      </c>
      <c r="P44" s="51">
        <v>822.6815827699495</v>
      </c>
      <c r="Q44" s="51">
        <v>815.6644980887279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7.3325690264641024</v>
      </c>
      <c r="Q45" s="51">
        <v>6.7594157664879724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16.647602529306628</v>
      </c>
      <c r="C49" s="51">
        <v>41.723129999999998</v>
      </c>
      <c r="D49" s="51">
        <v>44.605150000000002</v>
      </c>
      <c r="E49" s="51">
        <v>43.413640000000001</v>
      </c>
      <c r="F49" s="51">
        <v>43.923839999999998</v>
      </c>
      <c r="G49" s="51">
        <v>80.612383496527386</v>
      </c>
      <c r="H49" s="51">
        <v>70.482249999999993</v>
      </c>
      <c r="I49" s="51">
        <v>63.470930000000003</v>
      </c>
      <c r="J49" s="51">
        <v>57.484169999999999</v>
      </c>
      <c r="K49" s="51">
        <v>56.828099999999999</v>
      </c>
      <c r="L49" s="51">
        <v>83.667717047110315</v>
      </c>
      <c r="M49" s="51">
        <v>88.037865030397398</v>
      </c>
      <c r="N49" s="51">
        <v>91.573060583636618</v>
      </c>
      <c r="O49" s="51">
        <v>90.045390509249017</v>
      </c>
      <c r="P49" s="51">
        <v>93.436493446839819</v>
      </c>
      <c r="Q49" s="51">
        <v>92.696786156962744</v>
      </c>
    </row>
    <row r="50" spans="1:17" x14ac:dyDescent="0.25">
      <c r="A50" s="63" t="s">
        <v>21</v>
      </c>
      <c r="B50" s="62">
        <v>176.60389255288428</v>
      </c>
      <c r="C50" s="62">
        <v>180.30330000000001</v>
      </c>
      <c r="D50" s="62">
        <v>171.54619</v>
      </c>
      <c r="E50" s="62">
        <v>191.65170000000001</v>
      </c>
      <c r="F50" s="62">
        <v>201.72794999999999</v>
      </c>
      <c r="G50" s="62">
        <v>212.37796986862423</v>
      </c>
      <c r="H50" s="62">
        <v>214.99001000000001</v>
      </c>
      <c r="I50" s="62">
        <v>220.81899999999999</v>
      </c>
      <c r="J50" s="62">
        <v>222.14404999999999</v>
      </c>
      <c r="K50" s="62">
        <v>233.81709000000001</v>
      </c>
      <c r="L50" s="62">
        <v>262.7720759431383</v>
      </c>
      <c r="M50" s="62">
        <v>264.40274462468955</v>
      </c>
      <c r="N50" s="62">
        <v>243.67430908107264</v>
      </c>
      <c r="O50" s="62">
        <v>263.19907959462688</v>
      </c>
      <c r="P50" s="62">
        <v>262.50749021941766</v>
      </c>
      <c r="Q50" s="62">
        <v>261.91033111181952</v>
      </c>
    </row>
    <row r="51" spans="1:17" x14ac:dyDescent="0.25">
      <c r="A51" s="191" t="s">
        <v>105</v>
      </c>
      <c r="B51" s="190">
        <f t="shared" ref="B51:Q51" si="8">SUM(B52:B54)</f>
        <v>1245.0838624379514</v>
      </c>
      <c r="C51" s="190">
        <f t="shared" si="8"/>
        <v>1199.15149</v>
      </c>
      <c r="D51" s="190">
        <f t="shared" si="8"/>
        <v>1173.4173400000002</v>
      </c>
      <c r="E51" s="190">
        <f t="shared" si="8"/>
        <v>1211.8851</v>
      </c>
      <c r="F51" s="190">
        <f t="shared" si="8"/>
        <v>1097.6613600000001</v>
      </c>
      <c r="G51" s="190">
        <f t="shared" si="8"/>
        <v>1177.0620492336041</v>
      </c>
      <c r="H51" s="190">
        <f t="shared" si="8"/>
        <v>1177.9022299999997</v>
      </c>
      <c r="I51" s="190">
        <f t="shared" si="8"/>
        <v>1191.22849</v>
      </c>
      <c r="J51" s="190">
        <f t="shared" si="8"/>
        <v>1231.7355</v>
      </c>
      <c r="K51" s="190">
        <f t="shared" si="8"/>
        <v>1211.9713999999999</v>
      </c>
      <c r="L51" s="190">
        <f t="shared" si="8"/>
        <v>1280.00495443161</v>
      </c>
      <c r="M51" s="190">
        <f t="shared" si="8"/>
        <v>1303.6485603867645</v>
      </c>
      <c r="N51" s="190">
        <f t="shared" si="8"/>
        <v>1367.6414301821005</v>
      </c>
      <c r="O51" s="190">
        <f t="shared" si="8"/>
        <v>1405.3255195933209</v>
      </c>
      <c r="P51" s="190">
        <f t="shared" si="8"/>
        <v>1311.0898859248978</v>
      </c>
      <c r="Q51" s="190">
        <f t="shared" si="8"/>
        <v>1351.296534967938</v>
      </c>
    </row>
    <row r="52" spans="1:17" x14ac:dyDescent="0.25">
      <c r="A52" s="216" t="s">
        <v>35</v>
      </c>
      <c r="B52" s="215">
        <v>824.0462169494989</v>
      </c>
      <c r="C52" s="215">
        <v>786.67914470551227</v>
      </c>
      <c r="D52" s="215">
        <v>764.74926525065564</v>
      </c>
      <c r="E52" s="215">
        <v>792.61437955052963</v>
      </c>
      <c r="F52" s="215">
        <v>703.42036990743259</v>
      </c>
      <c r="G52" s="215">
        <v>774.548227397701</v>
      </c>
      <c r="H52" s="215">
        <v>770.72376323713797</v>
      </c>
      <c r="I52" s="215">
        <v>783.00119583400397</v>
      </c>
      <c r="J52" s="215">
        <v>799.93368997300945</v>
      </c>
      <c r="K52" s="215">
        <v>806.28292001271961</v>
      </c>
      <c r="L52" s="215">
        <v>850.5153376837917</v>
      </c>
      <c r="M52" s="215">
        <v>819.22568844032048</v>
      </c>
      <c r="N52" s="215">
        <v>858.7186590839093</v>
      </c>
      <c r="O52" s="215">
        <v>915.65799262606993</v>
      </c>
      <c r="P52" s="215">
        <v>846.64111853015118</v>
      </c>
      <c r="Q52" s="215">
        <v>873.61488557685823</v>
      </c>
    </row>
    <row r="53" spans="1:17" x14ac:dyDescent="0.25">
      <c r="A53" s="179" t="s">
        <v>56</v>
      </c>
      <c r="B53" s="214">
        <v>386.94555118616864</v>
      </c>
      <c r="C53" s="214">
        <v>382.25731054121502</v>
      </c>
      <c r="D53" s="214">
        <v>382.10080200095354</v>
      </c>
      <c r="E53" s="214">
        <v>392.99737492064747</v>
      </c>
      <c r="F53" s="214">
        <v>372.33419628530362</v>
      </c>
      <c r="G53" s="214">
        <v>378.85370767937502</v>
      </c>
      <c r="H53" s="214">
        <v>384.50098609122966</v>
      </c>
      <c r="I53" s="214">
        <v>385.49055781375495</v>
      </c>
      <c r="J53" s="214">
        <v>411.97233857490312</v>
      </c>
      <c r="K53" s="214">
        <v>389.32781297983558</v>
      </c>
      <c r="L53" s="214">
        <v>407.15904748937749</v>
      </c>
      <c r="M53" s="214">
        <v>464.33103406288171</v>
      </c>
      <c r="N53" s="214">
        <v>489.07947512033775</v>
      </c>
      <c r="O53" s="214">
        <v>470.13076688507772</v>
      </c>
      <c r="P53" s="214">
        <v>446.30116911585077</v>
      </c>
      <c r="Q53" s="214">
        <v>457.56494813010505</v>
      </c>
    </row>
    <row r="54" spans="1:17" x14ac:dyDescent="0.25">
      <c r="A54" s="119" t="s">
        <v>55</v>
      </c>
      <c r="B54" s="213">
        <v>34.092094302283932</v>
      </c>
      <c r="C54" s="213">
        <v>30.215034753272654</v>
      </c>
      <c r="D54" s="213">
        <v>26.567272748390863</v>
      </c>
      <c r="E54" s="213">
        <v>26.273345528822876</v>
      </c>
      <c r="F54" s="213">
        <v>21.906793807263909</v>
      </c>
      <c r="G54" s="213">
        <v>23.660114156528131</v>
      </c>
      <c r="H54" s="213">
        <v>22.677480671632157</v>
      </c>
      <c r="I54" s="213">
        <v>22.736736352241067</v>
      </c>
      <c r="J54" s="213">
        <v>19.829471452087343</v>
      </c>
      <c r="K54" s="213">
        <v>16.360667007444558</v>
      </c>
      <c r="L54" s="213">
        <v>22.330569258440953</v>
      </c>
      <c r="M54" s="213">
        <v>20.091837883562281</v>
      </c>
      <c r="N54" s="213">
        <v>19.843295977853252</v>
      </c>
      <c r="O54" s="213">
        <v>19.536760082173281</v>
      </c>
      <c r="P54" s="213">
        <v>18.147598278895913</v>
      </c>
      <c r="Q54" s="213">
        <v>20.116701260974544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1021.1681995547117</v>
      </c>
      <c r="C56" s="70">
        <f t="shared" ref="C56:Q56" si="9">SUM(C57:C59)</f>
        <v>807.97509722754</v>
      </c>
      <c r="D56" s="70">
        <f t="shared" si="9"/>
        <v>570.3308870424122</v>
      </c>
      <c r="E56" s="70">
        <f t="shared" si="9"/>
        <v>647.55729197733615</v>
      </c>
      <c r="F56" s="70">
        <f t="shared" si="9"/>
        <v>275.81844390127202</v>
      </c>
      <c r="G56" s="70">
        <f t="shared" si="9"/>
        <v>337.34947273511472</v>
      </c>
      <c r="H56" s="70">
        <f t="shared" si="9"/>
        <v>324.62500363120819</v>
      </c>
      <c r="I56" s="70">
        <f t="shared" si="9"/>
        <v>293.639048232768</v>
      </c>
      <c r="J56" s="70">
        <f t="shared" si="9"/>
        <v>326.87194170959998</v>
      </c>
      <c r="K56" s="70">
        <f t="shared" si="9"/>
        <v>322.44747612354007</v>
      </c>
      <c r="L56" s="70">
        <f t="shared" si="9"/>
        <v>280.40077492652898</v>
      </c>
      <c r="M56" s="70">
        <f t="shared" si="9"/>
        <v>367.12125306335588</v>
      </c>
      <c r="N56" s="70">
        <f t="shared" si="9"/>
        <v>412.88951870748696</v>
      </c>
      <c r="O56" s="70">
        <f t="shared" si="9"/>
        <v>329.08653314100366</v>
      </c>
      <c r="P56" s="70">
        <f t="shared" si="9"/>
        <v>323.35225434677648</v>
      </c>
      <c r="Q56" s="70">
        <f t="shared" si="9"/>
        <v>463.46738186378013</v>
      </c>
    </row>
    <row r="57" spans="1:17" x14ac:dyDescent="0.25">
      <c r="A57" s="121" t="s">
        <v>35</v>
      </c>
      <c r="B57" s="120">
        <f>PPA_emi!B5</f>
        <v>1.5691776333736209</v>
      </c>
      <c r="C57" s="120">
        <f>PPA_emi!C5</f>
        <v>2.4208743802249786</v>
      </c>
      <c r="D57" s="120">
        <f>PPA_emi!D5</f>
        <v>2.5207975491772228</v>
      </c>
      <c r="E57" s="120">
        <f>PPA_emi!E5</f>
        <v>3.1639628909898065</v>
      </c>
      <c r="F57" s="120">
        <f>PPA_emi!F5</f>
        <v>2.3115115640813699</v>
      </c>
      <c r="G57" s="120">
        <f>PPA_emi!G5</f>
        <v>2.9694005475408818</v>
      </c>
      <c r="H57" s="120">
        <f>PPA_emi!H5</f>
        <v>3.1329174469044681</v>
      </c>
      <c r="I57" s="120">
        <f>PPA_emi!I5</f>
        <v>3.1882522045952433</v>
      </c>
      <c r="J57" s="120">
        <f>PPA_emi!J5</f>
        <v>3.7820222170772664</v>
      </c>
      <c r="K57" s="120">
        <f>PPA_emi!K5</f>
        <v>4.7772218667231847</v>
      </c>
      <c r="L57" s="120">
        <f>PPA_emi!L5</f>
        <v>4.9476658174098809</v>
      </c>
      <c r="M57" s="120">
        <f>PPA_emi!M5</f>
        <v>5.6513884456319925</v>
      </c>
      <c r="N57" s="120">
        <f>PPA_emi!N5</f>
        <v>6.6632522897422088</v>
      </c>
      <c r="O57" s="120">
        <f>PPA_emi!O5</f>
        <v>6.5779453045225882</v>
      </c>
      <c r="P57" s="120">
        <f>PPA_emi!P5</f>
        <v>5.098864377029102</v>
      </c>
      <c r="Q57" s="120">
        <f>PPA_emi!Q5</f>
        <v>6.0841808756494853</v>
      </c>
    </row>
    <row r="58" spans="1:17" x14ac:dyDescent="0.25">
      <c r="A58" s="179" t="s">
        <v>56</v>
      </c>
      <c r="B58" s="189">
        <f>PPA_emi!B31</f>
        <v>1018.3706625863481</v>
      </c>
      <c r="C58" s="189">
        <f>PPA_emi!C31</f>
        <v>803.79488629462264</v>
      </c>
      <c r="D58" s="189">
        <f>PPA_emi!D31</f>
        <v>566.15311018843954</v>
      </c>
      <c r="E58" s="189">
        <f>PPA_emi!E31</f>
        <v>642.40889799914544</v>
      </c>
      <c r="F58" s="189">
        <f>PPA_emi!F31</f>
        <v>272.1448255381635</v>
      </c>
      <c r="G58" s="189">
        <f>PPA_emi!G31</f>
        <v>332.66379130118173</v>
      </c>
      <c r="H58" s="189">
        <f>PPA_emi!H31</f>
        <v>319.74788644383511</v>
      </c>
      <c r="I58" s="189">
        <f>PPA_emi!I31</f>
        <v>288.69905630014631</v>
      </c>
      <c r="J58" s="189">
        <f>PPA_emi!J31</f>
        <v>321.31600600193468</v>
      </c>
      <c r="K58" s="189">
        <f>PPA_emi!K31</f>
        <v>315.83608180079432</v>
      </c>
      <c r="L58" s="189">
        <f>PPA_emi!L31</f>
        <v>272.99518079156417</v>
      </c>
      <c r="M58" s="189">
        <f>PPA_emi!M31</f>
        <v>358.84732249209821</v>
      </c>
      <c r="N58" s="189">
        <f>PPA_emi!N31</f>
        <v>403.55937480055309</v>
      </c>
      <c r="O58" s="189">
        <f>PPA_emi!O31</f>
        <v>320.26267680443652</v>
      </c>
      <c r="P58" s="189">
        <f>PPA_emi!P31</f>
        <v>316.23216046480547</v>
      </c>
      <c r="Q58" s="189">
        <f>PPA_emi!Q31</f>
        <v>454.7850264527691</v>
      </c>
    </row>
    <row r="59" spans="1:17" x14ac:dyDescent="0.25">
      <c r="A59" s="119" t="s">
        <v>55</v>
      </c>
      <c r="B59" s="118">
        <f>PPA_emi!B81</f>
        <v>1.228359334989922</v>
      </c>
      <c r="C59" s="118">
        <f>PPA_emi!C81</f>
        <v>1.7593365526923628</v>
      </c>
      <c r="D59" s="118">
        <f>PPA_emi!D81</f>
        <v>1.6569793047953731</v>
      </c>
      <c r="E59" s="118">
        <f>PPA_emi!E81</f>
        <v>1.9844310872009356</v>
      </c>
      <c r="F59" s="118">
        <f>PPA_emi!F81</f>
        <v>1.3621067990272</v>
      </c>
      <c r="G59" s="118">
        <f>PPA_emi!G81</f>
        <v>1.7162808863920724</v>
      </c>
      <c r="H59" s="118">
        <f>PPA_emi!H81</f>
        <v>1.7441997404685947</v>
      </c>
      <c r="I59" s="118">
        <f>PPA_emi!I81</f>
        <v>1.7517397280264495</v>
      </c>
      <c r="J59" s="118">
        <f>PPA_emi!J81</f>
        <v>1.7739134905880338</v>
      </c>
      <c r="K59" s="118">
        <f>PPA_emi!K81</f>
        <v>1.8341724560225505</v>
      </c>
      <c r="L59" s="118">
        <f>PPA_emi!L81</f>
        <v>2.4579283175549538</v>
      </c>
      <c r="M59" s="118">
        <f>PPA_emi!M81</f>
        <v>2.6225421256256491</v>
      </c>
      <c r="N59" s="118">
        <f>PPA_emi!N81</f>
        <v>2.666891617191673</v>
      </c>
      <c r="O59" s="118">
        <f>PPA_emi!O81</f>
        <v>2.2459110320445506</v>
      </c>
      <c r="P59" s="118">
        <f>PPA_emi!P81</f>
        <v>2.0212295049419144</v>
      </c>
      <c r="Q59" s="118">
        <f>PPA_emi!Q81</f>
        <v>2.5981745353615442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210.30354343797356</v>
      </c>
      <c r="C62" s="187">
        <f t="shared" si="10"/>
        <v>180.80226128358194</v>
      </c>
      <c r="D62" s="187">
        <f t="shared" si="10"/>
        <v>158.38767787605155</v>
      </c>
      <c r="E62" s="187">
        <f t="shared" si="10"/>
        <v>144.97639337539655</v>
      </c>
      <c r="F62" s="187">
        <f t="shared" si="10"/>
        <v>127.32729457886235</v>
      </c>
      <c r="G62" s="187">
        <f t="shared" si="10"/>
        <v>137.11947828523924</v>
      </c>
      <c r="H62" s="187">
        <f t="shared" si="10"/>
        <v>139.18657439560832</v>
      </c>
      <c r="I62" s="187">
        <f t="shared" si="10"/>
        <v>139.92907428721486</v>
      </c>
      <c r="J62" s="187">
        <f t="shared" si="10"/>
        <v>122.04091941412149</v>
      </c>
      <c r="K62" s="187">
        <f t="shared" si="10"/>
        <v>62.915106381974766</v>
      </c>
      <c r="L62" s="187">
        <f t="shared" si="10"/>
        <v>160.69089096841944</v>
      </c>
      <c r="M62" s="187">
        <f t="shared" si="10"/>
        <v>109.54185336137162</v>
      </c>
      <c r="N62" s="187">
        <f t="shared" si="10"/>
        <v>122.05263176583574</v>
      </c>
      <c r="O62" s="187">
        <f t="shared" si="10"/>
        <v>101.15113295680399</v>
      </c>
      <c r="P62" s="187">
        <f t="shared" si="10"/>
        <v>87.971060001929018</v>
      </c>
      <c r="Q62" s="187">
        <f t="shared" si="10"/>
        <v>106.54214491255239</v>
      </c>
    </row>
    <row r="63" spans="1:17" x14ac:dyDescent="0.25">
      <c r="A63" s="180" t="s">
        <v>56</v>
      </c>
      <c r="B63" s="186">
        <f t="shared" ref="B63:Q63" si="11">IF(B$11=0,"",B$6/B$11*1000)</f>
        <v>736.11577768101097</v>
      </c>
      <c r="C63" s="186">
        <f t="shared" si="11"/>
        <v>632.8538026298304</v>
      </c>
      <c r="D63" s="186">
        <f t="shared" si="11"/>
        <v>554.39707181732024</v>
      </c>
      <c r="E63" s="186">
        <f t="shared" si="11"/>
        <v>507.45417224219892</v>
      </c>
      <c r="F63" s="186">
        <f t="shared" si="11"/>
        <v>445.67784706196466</v>
      </c>
      <c r="G63" s="186">
        <f t="shared" si="11"/>
        <v>479.95297531885456</v>
      </c>
      <c r="H63" s="186">
        <f t="shared" si="11"/>
        <v>487.18833634012293</v>
      </c>
      <c r="I63" s="186">
        <f t="shared" si="11"/>
        <v>489.78727440936774</v>
      </c>
      <c r="J63" s="186">
        <f t="shared" si="11"/>
        <v>427.1741922880521</v>
      </c>
      <c r="K63" s="186">
        <f t="shared" si="11"/>
        <v>422.78270465513759</v>
      </c>
      <c r="L63" s="186">
        <f t="shared" si="11"/>
        <v>451.45185196321972</v>
      </c>
      <c r="M63" s="186">
        <f t="shared" si="11"/>
        <v>290.45685950436797</v>
      </c>
      <c r="N63" s="186">
        <f t="shared" si="11"/>
        <v>258.7923534019219</v>
      </c>
      <c r="O63" s="186">
        <f t="shared" si="11"/>
        <v>262.30412988329101</v>
      </c>
      <c r="P63" s="186">
        <f t="shared" si="11"/>
        <v>237.20731568591742</v>
      </c>
      <c r="Q63" s="186">
        <f t="shared" si="11"/>
        <v>267.40763079717709</v>
      </c>
    </row>
    <row r="64" spans="1:17" x14ac:dyDescent="0.25">
      <c r="A64" s="108" t="s">
        <v>55</v>
      </c>
      <c r="B64" s="185">
        <f t="shared" ref="B64:Q64" si="12">IF(B$12=0,"",B$7/B$12*1000)</f>
        <v>4814.6753621809294</v>
      </c>
      <c r="C64" s="185">
        <f t="shared" si="12"/>
        <v>4787.9253372844159</v>
      </c>
      <c r="D64" s="185">
        <f t="shared" si="12"/>
        <v>4783.3016989889875</v>
      </c>
      <c r="E64" s="185">
        <f t="shared" si="12"/>
        <v>4694.104372154995</v>
      </c>
      <c r="F64" s="185">
        <f t="shared" si="12"/>
        <v>4801.1520140869561</v>
      </c>
      <c r="G64" s="185">
        <f t="shared" si="12"/>
        <v>4851.3033492049044</v>
      </c>
      <c r="H64" s="185">
        <f t="shared" si="12"/>
        <v>4994.4974583420453</v>
      </c>
      <c r="I64" s="185">
        <f t="shared" si="12"/>
        <v>5031.4678682328931</v>
      </c>
      <c r="J64" s="185">
        <f t="shared" si="12"/>
        <v>5529.9865043682457</v>
      </c>
      <c r="K64" s="185">
        <f t="shared" si="12"/>
        <v>5451.403984312753</v>
      </c>
      <c r="L64" s="185">
        <f t="shared" si="12"/>
        <v>5410.5566332709514</v>
      </c>
      <c r="M64" s="185">
        <f t="shared" si="12"/>
        <v>4134.5252382912977</v>
      </c>
      <c r="N64" s="185">
        <f t="shared" si="12"/>
        <v>4090.3062965365216</v>
      </c>
      <c r="O64" s="185">
        <f t="shared" si="12"/>
        <v>3796.2784547342349</v>
      </c>
      <c r="P64" s="185">
        <f t="shared" si="12"/>
        <v>3665.2161825264916</v>
      </c>
      <c r="Q64" s="185">
        <f t="shared" si="12"/>
        <v>3321.480802205755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0.46451308734470059</v>
      </c>
      <c r="C66" s="113">
        <f t="shared" si="13"/>
        <v>0.43559199596097026</v>
      </c>
      <c r="D66" s="113">
        <f t="shared" si="13"/>
        <v>0.39644855637670068</v>
      </c>
      <c r="E66" s="113">
        <f t="shared" si="13"/>
        <v>0.40961983439303856</v>
      </c>
      <c r="F66" s="113">
        <f t="shared" si="13"/>
        <v>0.36091347865953444</v>
      </c>
      <c r="G66" s="113">
        <f t="shared" si="13"/>
        <v>0.38922021477271407</v>
      </c>
      <c r="H66" s="113">
        <f t="shared" si="13"/>
        <v>0.37323184660394093</v>
      </c>
      <c r="I66" s="113">
        <f t="shared" si="13"/>
        <v>0.37425135305471041</v>
      </c>
      <c r="J66" s="113">
        <f t="shared" si="13"/>
        <v>0.39566204196987254</v>
      </c>
      <c r="K66" s="113">
        <f t="shared" si="13"/>
        <v>0.36951893235168043</v>
      </c>
      <c r="L66" s="113">
        <f t="shared" si="13"/>
        <v>0.43349626536516073</v>
      </c>
      <c r="M66" s="113">
        <f t="shared" si="13"/>
        <v>0.34537339310300191</v>
      </c>
      <c r="N66" s="113">
        <f t="shared" si="13"/>
        <v>0.37407318340117757</v>
      </c>
      <c r="O66" s="113">
        <f t="shared" si="13"/>
        <v>0.34888057145809964</v>
      </c>
      <c r="P66" s="113">
        <f t="shared" si="13"/>
        <v>0.32241940611986408</v>
      </c>
      <c r="Q66" s="113">
        <f t="shared" si="13"/>
        <v>0.32831556449955213</v>
      </c>
    </row>
    <row r="67" spans="1:17" x14ac:dyDescent="0.25">
      <c r="A67" s="180" t="s">
        <v>56</v>
      </c>
      <c r="B67" s="182">
        <f t="shared" ref="B67:Q67" si="14">IF(B$53=0,"",B$53/B$11)</f>
        <v>0.299957791617185</v>
      </c>
      <c r="C67" s="182">
        <f t="shared" si="14"/>
        <v>0.26938499685779776</v>
      </c>
      <c r="D67" s="182">
        <f t="shared" si="14"/>
        <v>0.24860169290888323</v>
      </c>
      <c r="E67" s="182">
        <f t="shared" si="14"/>
        <v>0.25686102935990029</v>
      </c>
      <c r="F67" s="182">
        <f t="shared" si="14"/>
        <v>0.22375853142145649</v>
      </c>
      <c r="G67" s="182">
        <f t="shared" si="14"/>
        <v>0.2413080940632962</v>
      </c>
      <c r="H67" s="182">
        <f t="shared" si="14"/>
        <v>0.23388137840099127</v>
      </c>
      <c r="I67" s="182">
        <f t="shared" si="14"/>
        <v>0.23451754381038287</v>
      </c>
      <c r="J67" s="182">
        <f t="shared" si="14"/>
        <v>0.24793414774431166</v>
      </c>
      <c r="K67" s="182">
        <f t="shared" si="14"/>
        <v>0.23829442406389703</v>
      </c>
      <c r="L67" s="182">
        <f t="shared" si="14"/>
        <v>0.27955196295795826</v>
      </c>
      <c r="M67" s="182">
        <f t="shared" si="14"/>
        <v>0.21298611717943294</v>
      </c>
      <c r="N67" s="182">
        <f t="shared" si="14"/>
        <v>0.23068480799215976</v>
      </c>
      <c r="O67" s="182">
        <f t="shared" si="14"/>
        <v>0.22081819359198404</v>
      </c>
      <c r="P67" s="182">
        <f t="shared" si="14"/>
        <v>0.20407003617551475</v>
      </c>
      <c r="Q67" s="182">
        <f t="shared" si="14"/>
        <v>0.20609177016940144</v>
      </c>
    </row>
    <row r="68" spans="1:17" x14ac:dyDescent="0.25">
      <c r="A68" s="108" t="s">
        <v>55</v>
      </c>
      <c r="B68" s="112">
        <f t="shared" ref="B68:Q68" si="15">IF(B$54=0,"",B$54/B$12)</f>
        <v>0.23075730761422153</v>
      </c>
      <c r="C68" s="112">
        <f t="shared" si="15"/>
        <v>0.21639010599429798</v>
      </c>
      <c r="D68" s="112">
        <f t="shared" si="15"/>
        <v>0.20233791503430276</v>
      </c>
      <c r="E68" s="112">
        <f t="shared" si="15"/>
        <v>0.20906022210112599</v>
      </c>
      <c r="F68" s="112">
        <f t="shared" si="15"/>
        <v>0.18642318789147752</v>
      </c>
      <c r="G68" s="112">
        <f t="shared" si="15"/>
        <v>0.20104450933566723</v>
      </c>
      <c r="H68" s="112">
        <f t="shared" si="15"/>
        <v>0.19111732377922525</v>
      </c>
      <c r="I68" s="112">
        <f t="shared" si="15"/>
        <v>0.19023495339447818</v>
      </c>
      <c r="J68" s="112">
        <f t="shared" si="15"/>
        <v>0.20111817766253873</v>
      </c>
      <c r="K68" s="112">
        <f t="shared" si="15"/>
        <v>0.1932986672102118</v>
      </c>
      <c r="L68" s="112">
        <f t="shared" si="15"/>
        <v>0.22676578383253387</v>
      </c>
      <c r="M68" s="112">
        <f t="shared" si="15"/>
        <v>0.17392152550317674</v>
      </c>
      <c r="N68" s="112">
        <f t="shared" si="15"/>
        <v>0.18837403229715363</v>
      </c>
      <c r="O68" s="112">
        <f t="shared" si="15"/>
        <v>0.18270197013985237</v>
      </c>
      <c r="P68" s="112">
        <f t="shared" si="15"/>
        <v>0.16016921478672166</v>
      </c>
      <c r="Q68" s="112">
        <f t="shared" si="15"/>
        <v>0.16073248840999085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0.25740862294737465</v>
      </c>
      <c r="C70" s="113">
        <f>IF(PPA_ued!C$5=0,"",PPA_ued!C$5/C$10)</f>
        <v>0.24142984481972549</v>
      </c>
      <c r="D70" s="113">
        <f>IF(PPA_ued!D$5=0,"",PPA_ued!D$5/D$10)</f>
        <v>0.22157790306627062</v>
      </c>
      <c r="E70" s="113">
        <f>IF(PPA_ued!E$5=0,"",PPA_ued!E$5/E$10)</f>
        <v>0.22900601257666414</v>
      </c>
      <c r="F70" s="113">
        <f>IF(PPA_ued!F$5=0,"",PPA_ued!F$5/F$10)</f>
        <v>0.203574801502858</v>
      </c>
      <c r="G70" s="113">
        <f>IF(PPA_ued!G$5=0,"",PPA_ued!G$5/G$10)</f>
        <v>0.21949978358612318</v>
      </c>
      <c r="H70" s="113">
        <f>IF(PPA_ued!H$5=0,"",PPA_ued!H$5/H$10)</f>
        <v>0.21287112696975768</v>
      </c>
      <c r="I70" s="113">
        <f>IF(PPA_ued!I$5=0,"",PPA_ued!I$5/I$10)</f>
        <v>0.21617378728887751</v>
      </c>
      <c r="J70" s="113">
        <f>IF(PPA_ued!J$5=0,"",PPA_ued!J$5/J$10)</f>
        <v>0.22851337397973737</v>
      </c>
      <c r="K70" s="113">
        <f>IF(PPA_ued!K$5=0,"",PPA_ued!K$5/K$10)</f>
        <v>0.22001118230006639</v>
      </c>
      <c r="L70" s="113">
        <f>IF(PPA_ued!L$5=0,"",PPA_ued!L$5/L$10)</f>
        <v>0.25817438544504079</v>
      </c>
      <c r="M70" s="113">
        <f>IF(PPA_ued!M$5=0,"",PPA_ued!M$5/M$10)</f>
        <v>0.21245947421862138</v>
      </c>
      <c r="N70" s="113">
        <f>IF(PPA_ued!N$5=0,"",PPA_ued!N$5/N$10)</f>
        <v>0.22995420785361423</v>
      </c>
      <c r="O70" s="113">
        <f>IF(PPA_ued!O$5=0,"",PPA_ued!O$5/O$10)</f>
        <v>0.22515981256866796</v>
      </c>
      <c r="P70" s="113">
        <f>IF(PPA_ued!P$5=0,"",PPA_ued!P$5/P$10)</f>
        <v>0.2081555324934127</v>
      </c>
      <c r="Q70" s="113">
        <f>IF(PPA_ued!Q$5=0,"",PPA_ued!Q$5/Q$10)</f>
        <v>0.21189937559189315</v>
      </c>
    </row>
    <row r="71" spans="1:17" x14ac:dyDescent="0.25">
      <c r="A71" s="180" t="s">
        <v>56</v>
      </c>
      <c r="B71" s="182">
        <f>IF(PPA_ued!B$31=0,"",PPA_ued!B$31/B$11)</f>
        <v>0.19383448357726288</v>
      </c>
      <c r="C71" s="182">
        <f>IF(PPA_ued!C$31=0,"",PPA_ued!C$31/C$11)</f>
        <v>0.17738491041384935</v>
      </c>
      <c r="D71" s="182">
        <f>IF(PPA_ued!D$31=0,"",PPA_ued!D$31/D$11)</f>
        <v>0.16429553311460626</v>
      </c>
      <c r="E71" s="182">
        <f>IF(PPA_ued!E$31=0,"",PPA_ued!E$31/E$11)</f>
        <v>0.17030624767627975</v>
      </c>
      <c r="F71" s="182">
        <f>IF(PPA_ued!F$31=0,"",PPA_ued!F$31/F$11)</f>
        <v>0.15020536317277663</v>
      </c>
      <c r="G71" s="182">
        <f>IF(PPA_ued!G$31=0,"",PPA_ued!G$31/G$11)</f>
        <v>0.16525325698945581</v>
      </c>
      <c r="H71" s="182">
        <f>IF(PPA_ued!H$31=0,"",PPA_ued!H$31/H$11)</f>
        <v>0.1594950662756538</v>
      </c>
      <c r="I71" s="182">
        <f>IF(PPA_ued!I$31=0,"",PPA_ued!I$31/I$11)</f>
        <v>0.16193355210985053</v>
      </c>
      <c r="J71" s="182">
        <f>IF(PPA_ued!J$31=0,"",PPA_ued!J$31/J$11)</f>
        <v>0.17098929392229201</v>
      </c>
      <c r="K71" s="182">
        <f>IF(PPA_ued!K$31=0,"",PPA_ued!K$31/K$11)</f>
        <v>0.16642963988729426</v>
      </c>
      <c r="L71" s="182">
        <f>IF(PPA_ued!L$31=0,"",PPA_ued!L$31/L$11)</f>
        <v>0.19749964314894045</v>
      </c>
      <c r="M71" s="182">
        <f>IF(PPA_ued!M$31=0,"",PPA_ued!M$31/M$11)</f>
        <v>0.1628394551784271</v>
      </c>
      <c r="N71" s="182">
        <f>IF(PPA_ued!N$31=0,"",PPA_ued!N$31/N$11)</f>
        <v>0.17584345946753588</v>
      </c>
      <c r="O71" s="182">
        <f>IF(PPA_ued!O$31=0,"",PPA_ued!O$31/O$11)</f>
        <v>0.17084043119409797</v>
      </c>
      <c r="P71" s="182">
        <f>IF(PPA_ued!P$31=0,"",PPA_ued!P$31/P$11)</f>
        <v>0.15890756016855265</v>
      </c>
      <c r="Q71" s="182">
        <f>IF(PPA_ued!Q$31=0,"",PPA_ued!Q$31/Q$11)</f>
        <v>0.16487877843448662</v>
      </c>
    </row>
    <row r="72" spans="1:17" x14ac:dyDescent="0.25">
      <c r="A72" s="108" t="s">
        <v>55</v>
      </c>
      <c r="B72" s="112">
        <f>IF(PPA_ued!B$81=0,"",PPA_ued!B$81/B$12)</f>
        <v>0.13162497332256098</v>
      </c>
      <c r="C72" s="112">
        <f>IF(PPA_ued!C$81=0,"",PPA_ued!C$81/C$12)</f>
        <v>0.12312743418454568</v>
      </c>
      <c r="D72" s="112">
        <f>IF(PPA_ued!D$81=0,"",PPA_ued!D$81/D$12)</f>
        <v>0.11508974953642401</v>
      </c>
      <c r="E72" s="112">
        <f>IF(PPA_ued!E$81=0,"",PPA_ued!E$81/E$12)</f>
        <v>0.11873977548351441</v>
      </c>
      <c r="F72" s="112">
        <f>IF(PPA_ued!F$81=0,"",PPA_ued!F$81/F$12)</f>
        <v>0.10603892418632425</v>
      </c>
      <c r="G72" s="112">
        <f>IF(PPA_ued!G$81=0,"",PPA_ued!G$81/G$12)</f>
        <v>0.11422546940290675</v>
      </c>
      <c r="H72" s="112">
        <f>IF(PPA_ued!H$81=0,"",PPA_ued!H$81/H$12)</f>
        <v>0.11117843466286628</v>
      </c>
      <c r="I72" s="112">
        <f>IF(PPA_ued!I$81=0,"",PPA_ued!I$81/I$12)</f>
        <v>0.11325845698395436</v>
      </c>
      <c r="J72" s="112">
        <f>IF(PPA_ued!J$81=0,"",PPA_ued!J$81/J$12)</f>
        <v>0.11957396510843674</v>
      </c>
      <c r="K72" s="112">
        <f>IF(PPA_ued!K$81=0,"",PPA_ued!K$81/K$12)</f>
        <v>0.11463762764926347</v>
      </c>
      <c r="L72" s="112">
        <f>IF(PPA_ued!L$81=0,"",PPA_ued!L$81/L$12)</f>
        <v>0.13452113530127688</v>
      </c>
      <c r="M72" s="112">
        <f>IF(PPA_ued!M$81=0,"",PPA_ued!M$81/M$12)</f>
        <v>0.11159976871550166</v>
      </c>
      <c r="N72" s="112">
        <f>IF(PPA_ued!N$81=0,"",PPA_ued!N$81/N$12)</f>
        <v>0.12082107369738716</v>
      </c>
      <c r="O72" s="112">
        <f>IF(PPA_ued!O$81=0,"",PPA_ued!O$81/O$12)</f>
        <v>0.11743769100890612</v>
      </c>
      <c r="P72" s="112">
        <f>IF(PPA_ued!P$81=0,"",PPA_ued!P$81/P$12)</f>
        <v>0.11234136638453036</v>
      </c>
      <c r="Q72" s="112">
        <f>IF(PPA_ued!Q$81=0,"",PPA_ued!Q$81/Q$12)</f>
        <v>0.11644392594775689</v>
      </c>
    </row>
    <row r="73" spans="1:17" x14ac:dyDescent="0.25">
      <c r="A73" s="39" t="s">
        <v>60</v>
      </c>
      <c r="B73" s="111">
        <f t="shared" ref="B73:Q73" si="16">IF(B$51=0,"",B$56/B$51)</f>
        <v>0.82016017584165057</v>
      </c>
      <c r="C73" s="111">
        <f t="shared" si="16"/>
        <v>0.67378901161815674</v>
      </c>
      <c r="D73" s="111">
        <f t="shared" si="16"/>
        <v>0.48604266154990694</v>
      </c>
      <c r="E73" s="111">
        <f t="shared" si="16"/>
        <v>0.53433885108195167</v>
      </c>
      <c r="F73" s="111">
        <f t="shared" si="16"/>
        <v>0.25127826664252079</v>
      </c>
      <c r="G73" s="111">
        <f t="shared" si="16"/>
        <v>0.28660296452066064</v>
      </c>
      <c r="H73" s="111">
        <f t="shared" si="16"/>
        <v>0.27559588169826987</v>
      </c>
      <c r="I73" s="111">
        <f t="shared" si="16"/>
        <v>0.24650102872604063</v>
      </c>
      <c r="J73" s="111">
        <f t="shared" si="16"/>
        <v>0.26537510830011801</v>
      </c>
      <c r="K73" s="111">
        <f t="shared" si="16"/>
        <v>0.26605205050510278</v>
      </c>
      <c r="L73" s="111">
        <f t="shared" si="16"/>
        <v>0.21906225749809052</v>
      </c>
      <c r="M73" s="111">
        <f t="shared" si="16"/>
        <v>0.28161059983408326</v>
      </c>
      <c r="N73" s="111">
        <f t="shared" si="16"/>
        <v>0.30189895508833114</v>
      </c>
      <c r="O73" s="111">
        <f t="shared" si="16"/>
        <v>0.23417103621389876</v>
      </c>
      <c r="P73" s="111">
        <f t="shared" si="16"/>
        <v>0.24662859336960732</v>
      </c>
      <c r="Q73" s="111">
        <f t="shared" si="16"/>
        <v>0.34297977525323614</v>
      </c>
    </row>
    <row r="74" spans="1:17" x14ac:dyDescent="0.25">
      <c r="A74" s="110" t="s">
        <v>35</v>
      </c>
      <c r="B74" s="109">
        <f t="shared" ref="B74:Q74" si="17">IF(B$52=0,"",B$57/B$52)</f>
        <v>1.9042349823320491E-3</v>
      </c>
      <c r="C74" s="109">
        <f t="shared" si="17"/>
        <v>3.0773338743220599E-3</v>
      </c>
      <c r="D74" s="109">
        <f t="shared" si="17"/>
        <v>3.2962405636976998E-3</v>
      </c>
      <c r="E74" s="109">
        <f t="shared" si="17"/>
        <v>3.9918060694079322E-3</v>
      </c>
      <c r="F74" s="109">
        <f t="shared" si="17"/>
        <v>3.2861026819362028E-3</v>
      </c>
      <c r="G74" s="109">
        <f t="shared" si="17"/>
        <v>3.8337193766711801E-3</v>
      </c>
      <c r="H74" s="109">
        <f t="shared" si="17"/>
        <v>4.0649031421398189E-3</v>
      </c>
      <c r="I74" s="109">
        <f t="shared" si="17"/>
        <v>4.0718356773380357E-3</v>
      </c>
      <c r="J74" s="109">
        <f t="shared" si="17"/>
        <v>4.72791965694666E-3</v>
      </c>
      <c r="K74" s="109">
        <f t="shared" si="17"/>
        <v>5.9249945002528654E-3</v>
      </c>
      <c r="L74" s="109">
        <f t="shared" si="17"/>
        <v>5.8172564305352314E-3</v>
      </c>
      <c r="M74" s="109">
        <f t="shared" si="17"/>
        <v>6.8984512148189169E-3</v>
      </c>
      <c r="N74" s="109">
        <f t="shared" si="17"/>
        <v>7.7595289437994057E-3</v>
      </c>
      <c r="O74" s="109">
        <f t="shared" si="17"/>
        <v>7.1838452320579964E-3</v>
      </c>
      <c r="P74" s="109">
        <f t="shared" si="17"/>
        <v>6.0224624878616947E-3</v>
      </c>
      <c r="Q74" s="109">
        <f t="shared" si="17"/>
        <v>6.9643740921745273E-3</v>
      </c>
    </row>
    <row r="75" spans="1:17" x14ac:dyDescent="0.25">
      <c r="A75" s="180" t="s">
        <v>56</v>
      </c>
      <c r="B75" s="178">
        <f t="shared" ref="B75:Q75" si="18">IF(B$53=0,"",B$58/B$53)</f>
        <v>2.6318190232826475</v>
      </c>
      <c r="C75" s="178">
        <f t="shared" si="18"/>
        <v>2.1027587023949339</v>
      </c>
      <c r="D75" s="178">
        <f t="shared" si="18"/>
        <v>1.481685218203302</v>
      </c>
      <c r="E75" s="178">
        <f t="shared" si="18"/>
        <v>1.634639157904956</v>
      </c>
      <c r="F75" s="178">
        <f t="shared" si="18"/>
        <v>0.73091547392985268</v>
      </c>
      <c r="G75" s="178">
        <f t="shared" si="18"/>
        <v>0.87807980906106387</v>
      </c>
      <c r="H75" s="178">
        <f t="shared" si="18"/>
        <v>0.8315918502429257</v>
      </c>
      <c r="I75" s="178">
        <f t="shared" si="18"/>
        <v>0.7489134310771568</v>
      </c>
      <c r="J75" s="178">
        <f t="shared" si="18"/>
        <v>0.77994558351522503</v>
      </c>
      <c r="K75" s="178">
        <f t="shared" si="18"/>
        <v>0.81123431532787094</v>
      </c>
      <c r="L75" s="178">
        <f t="shared" si="18"/>
        <v>0.67048781667730573</v>
      </c>
      <c r="M75" s="178">
        <f t="shared" si="18"/>
        <v>0.77282648836153722</v>
      </c>
      <c r="N75" s="178">
        <f t="shared" si="18"/>
        <v>0.82514068843567301</v>
      </c>
      <c r="O75" s="178">
        <f t="shared" si="18"/>
        <v>0.68122041645218234</v>
      </c>
      <c r="P75" s="178">
        <f t="shared" si="18"/>
        <v>0.70856224977245796</v>
      </c>
      <c r="Q75" s="178">
        <f t="shared" si="18"/>
        <v>0.99392453095741617</v>
      </c>
    </row>
    <row r="76" spans="1:17" x14ac:dyDescent="0.25">
      <c r="A76" s="108" t="s">
        <v>55</v>
      </c>
      <c r="B76" s="107">
        <f t="shared" ref="B76:Q76" si="19">IF(B$54=0,"",B$59/B$54)</f>
        <v>3.6030621178577187E-2</v>
      </c>
      <c r="C76" s="107">
        <f t="shared" si="19"/>
        <v>5.8227189445870332E-2</v>
      </c>
      <c r="D76" s="107">
        <f t="shared" si="19"/>
        <v>6.2369190864566021E-2</v>
      </c>
      <c r="E76" s="107">
        <f t="shared" si="19"/>
        <v>7.5530201702860345E-2</v>
      </c>
      <c r="F76" s="107">
        <f t="shared" si="19"/>
        <v>6.217736885694105E-2</v>
      </c>
      <c r="G76" s="107">
        <f t="shared" si="19"/>
        <v>7.2538994319202313E-2</v>
      </c>
      <c r="H76" s="107">
        <f t="shared" si="19"/>
        <v>7.6913294105480548E-2</v>
      </c>
      <c r="I76" s="107">
        <f t="shared" si="19"/>
        <v>7.7044466755836205E-2</v>
      </c>
      <c r="J76" s="107">
        <f t="shared" si="19"/>
        <v>8.9458435383627105E-2</v>
      </c>
      <c r="K76" s="107">
        <f t="shared" si="19"/>
        <v>0.11210866006795145</v>
      </c>
      <c r="L76" s="107">
        <f t="shared" si="19"/>
        <v>0.11007011460873785</v>
      </c>
      <c r="M76" s="107">
        <f t="shared" si="19"/>
        <v>0.13052773672692369</v>
      </c>
      <c r="N76" s="107">
        <f t="shared" si="19"/>
        <v>0.13439761318725191</v>
      </c>
      <c r="O76" s="107">
        <f t="shared" si="19"/>
        <v>0.11495821326555974</v>
      </c>
      <c r="P76" s="107">
        <f t="shared" si="19"/>
        <v>0.11137724529049277</v>
      </c>
      <c r="Q76" s="107">
        <f t="shared" si="19"/>
        <v>0.12915509862453844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824.0462169494989</v>
      </c>
      <c r="C5" s="96">
        <v>786.67914470551227</v>
      </c>
      <c r="D5" s="96">
        <v>764.74926525065564</v>
      </c>
      <c r="E5" s="96">
        <v>792.61437955052963</v>
      </c>
      <c r="F5" s="96">
        <v>703.42036990743259</v>
      </c>
      <c r="G5" s="96">
        <v>774.548227397701</v>
      </c>
      <c r="H5" s="96">
        <v>770.72376323713797</v>
      </c>
      <c r="I5" s="96">
        <v>783.00119583400397</v>
      </c>
      <c r="J5" s="96">
        <v>799.93368997300945</v>
      </c>
      <c r="K5" s="96">
        <v>806.28292001271973</v>
      </c>
      <c r="L5" s="96">
        <v>850.51533768379181</v>
      </c>
      <c r="M5" s="96">
        <v>819.2256884403206</v>
      </c>
      <c r="N5" s="96">
        <v>858.71865908390942</v>
      </c>
      <c r="O5" s="96">
        <v>915.65799262606981</v>
      </c>
      <c r="P5" s="96">
        <v>846.64111853015118</v>
      </c>
      <c r="Q5" s="96">
        <v>873.61488557685823</v>
      </c>
    </row>
    <row r="6" spans="1:17" x14ac:dyDescent="0.25">
      <c r="A6" s="132" t="s">
        <v>83</v>
      </c>
      <c r="B6" s="160">
        <v>3.27759949532143</v>
      </c>
      <c r="C6" s="160">
        <v>3.1289739757699753</v>
      </c>
      <c r="D6" s="160">
        <v>3.0417490600367567</v>
      </c>
      <c r="E6" s="160">
        <v>3.1525810530582574</v>
      </c>
      <c r="F6" s="160">
        <v>2.7978166782224396</v>
      </c>
      <c r="G6" s="160">
        <v>3.0807239048054424</v>
      </c>
      <c r="H6" s="160">
        <v>3.0655123043579104</v>
      </c>
      <c r="I6" s="160">
        <v>3.1143451320023297</v>
      </c>
      <c r="J6" s="160">
        <v>3.1816932164944629</v>
      </c>
      <c r="K6" s="160">
        <v>3.2069469373972419</v>
      </c>
      <c r="L6" s="160">
        <v>3.3828789990384367</v>
      </c>
      <c r="M6" s="160">
        <v>3.2584261025142229</v>
      </c>
      <c r="N6" s="160">
        <v>3.4155072685795766</v>
      </c>
      <c r="O6" s="160">
        <v>3.6419804044827799</v>
      </c>
      <c r="P6" s="160">
        <v>3.3674695007826916</v>
      </c>
      <c r="Q6" s="160">
        <v>3.4747562080580225</v>
      </c>
    </row>
    <row r="7" spans="1:17" x14ac:dyDescent="0.25">
      <c r="A7" s="76" t="s">
        <v>82</v>
      </c>
      <c r="B7" s="159">
        <v>4.5886392934500018</v>
      </c>
      <c r="C7" s="159">
        <v>4.3805635660779654</v>
      </c>
      <c r="D7" s="159">
        <v>4.2584486840514586</v>
      </c>
      <c r="E7" s="159">
        <v>4.4136134742815596</v>
      </c>
      <c r="F7" s="159">
        <v>3.9169433495114148</v>
      </c>
      <c r="G7" s="159">
        <v>4.313013466727619</v>
      </c>
      <c r="H7" s="159">
        <v>4.2917172261010741</v>
      </c>
      <c r="I7" s="159">
        <v>4.3600831848032611</v>
      </c>
      <c r="J7" s="159">
        <v>4.4543705030922469</v>
      </c>
      <c r="K7" s="159">
        <v>4.4897257123561385</v>
      </c>
      <c r="L7" s="159">
        <v>4.7360305986538105</v>
      </c>
      <c r="M7" s="159">
        <v>4.5617965435199119</v>
      </c>
      <c r="N7" s="159">
        <v>4.7817101760114067</v>
      </c>
      <c r="O7" s="159">
        <v>5.0987725662758914</v>
      </c>
      <c r="P7" s="159">
        <v>4.7144573010957673</v>
      </c>
      <c r="Q7" s="159">
        <v>4.8646586912812309</v>
      </c>
    </row>
    <row r="8" spans="1:17" x14ac:dyDescent="0.25">
      <c r="A8" s="76" t="s">
        <v>81</v>
      </c>
      <c r="B8" s="159">
        <v>26.22079596257144</v>
      </c>
      <c r="C8" s="159">
        <v>25.031791806159802</v>
      </c>
      <c r="D8" s="159">
        <v>24.333992480294054</v>
      </c>
      <c r="E8" s="159">
        <v>25.220648424466059</v>
      </c>
      <c r="F8" s="159">
        <v>22.382533425779517</v>
      </c>
      <c r="G8" s="159">
        <v>24.64579123844354</v>
      </c>
      <c r="H8" s="159">
        <v>24.524098434863284</v>
      </c>
      <c r="I8" s="159">
        <v>24.914761056018637</v>
      </c>
      <c r="J8" s="159">
        <v>25.453545731955703</v>
      </c>
      <c r="K8" s="159">
        <v>25.655575499177935</v>
      </c>
      <c r="L8" s="159">
        <v>27.063031992307494</v>
      </c>
      <c r="M8" s="159">
        <v>26.067408820113783</v>
      </c>
      <c r="N8" s="159">
        <v>27.324058148636613</v>
      </c>
      <c r="O8" s="159">
        <v>29.135843235862239</v>
      </c>
      <c r="P8" s="159">
        <v>26.939756006261533</v>
      </c>
      <c r="Q8" s="159">
        <v>27.79804966446418</v>
      </c>
    </row>
    <row r="9" spans="1:17" x14ac:dyDescent="0.25">
      <c r="A9" s="76" t="s">
        <v>80</v>
      </c>
      <c r="B9" s="159">
        <v>13.11039798128572</v>
      </c>
      <c r="C9" s="159">
        <v>12.515895903079901</v>
      </c>
      <c r="D9" s="159">
        <v>12.166996240147027</v>
      </c>
      <c r="E9" s="159">
        <v>12.61032421223303</v>
      </c>
      <c r="F9" s="159">
        <v>11.191266712889758</v>
      </c>
      <c r="G9" s="159">
        <v>12.32289561922177</v>
      </c>
      <c r="H9" s="159">
        <v>12.262049217431642</v>
      </c>
      <c r="I9" s="159">
        <v>12.457380528009319</v>
      </c>
      <c r="J9" s="159">
        <v>12.726772865977852</v>
      </c>
      <c r="K9" s="159">
        <v>12.827787749588968</v>
      </c>
      <c r="L9" s="159">
        <v>13.531515996153747</v>
      </c>
      <c r="M9" s="159">
        <v>13.033704410056892</v>
      </c>
      <c r="N9" s="159">
        <v>13.662029074318307</v>
      </c>
      <c r="O9" s="159">
        <v>14.56792161793112</v>
      </c>
      <c r="P9" s="159">
        <v>13.469878003130766</v>
      </c>
      <c r="Q9" s="159">
        <v>13.89902483223209</v>
      </c>
    </row>
    <row r="10" spans="1:17" x14ac:dyDescent="0.25">
      <c r="A10" s="129" t="s">
        <v>79</v>
      </c>
      <c r="B10" s="158">
        <v>7.8662387887714296</v>
      </c>
      <c r="C10" s="158">
        <v>7.5095375418479389</v>
      </c>
      <c r="D10" s="158">
        <v>7.300197744088214</v>
      </c>
      <c r="E10" s="158">
        <v>7.5661945273398166</v>
      </c>
      <c r="F10" s="158">
        <v>6.7147600277338544</v>
      </c>
      <c r="G10" s="158">
        <v>7.3937373715330601</v>
      </c>
      <c r="H10" s="158">
        <v>7.3572295304589836</v>
      </c>
      <c r="I10" s="158">
        <v>7.4744283168055894</v>
      </c>
      <c r="J10" s="158">
        <v>7.6360637195867094</v>
      </c>
      <c r="K10" s="158">
        <v>7.6966726497533795</v>
      </c>
      <c r="L10" s="158">
        <v>8.1189095976922463</v>
      </c>
      <c r="M10" s="158">
        <v>7.820222646034134</v>
      </c>
      <c r="N10" s="158">
        <v>8.1972174445909829</v>
      </c>
      <c r="O10" s="158">
        <v>8.7407529707586686</v>
      </c>
      <c r="P10" s="158">
        <v>8.081926801878458</v>
      </c>
      <c r="Q10" s="158">
        <v>8.3394148993392534</v>
      </c>
    </row>
    <row r="11" spans="1:17" x14ac:dyDescent="0.25">
      <c r="A11" s="92" t="s">
        <v>125</v>
      </c>
      <c r="B11" s="91">
        <v>0.2988967830263734</v>
      </c>
      <c r="C11" s="91">
        <v>0.30268890608208632</v>
      </c>
      <c r="D11" s="91">
        <v>0.11322083736274077</v>
      </c>
      <c r="E11" s="91">
        <v>0.13412626049818666</v>
      </c>
      <c r="F11" s="91">
        <v>0.11727104465825262</v>
      </c>
      <c r="G11" s="91">
        <v>0.12000506047713132</v>
      </c>
      <c r="H11" s="91">
        <v>0.11562085445854244</v>
      </c>
      <c r="I11" s="91">
        <v>0.114223398909563</v>
      </c>
      <c r="J11" s="91">
        <v>0.11176250961405157</v>
      </c>
      <c r="K11" s="91">
        <v>9.9880705643841786E-2</v>
      </c>
      <c r="L11" s="91">
        <v>2.3526539230935509E-2</v>
      </c>
      <c r="M11" s="91">
        <v>8.3546859776864504E-2</v>
      </c>
      <c r="N11" s="91">
        <v>9.4931484843681094E-2</v>
      </c>
      <c r="O11" s="91">
        <v>7.4903099797823711E-2</v>
      </c>
      <c r="P11" s="91">
        <v>9.1212777219513999E-2</v>
      </c>
      <c r="Q11" s="91">
        <v>8.9142990895791779E-2</v>
      </c>
    </row>
    <row r="12" spans="1:17" x14ac:dyDescent="0.25">
      <c r="A12" s="92" t="s">
        <v>26</v>
      </c>
      <c r="B12" s="91">
        <v>0.27327829338394266</v>
      </c>
      <c r="C12" s="91">
        <v>0.63087955893144831</v>
      </c>
      <c r="D12" s="91">
        <v>0.92368183665568115</v>
      </c>
      <c r="E12" s="91">
        <v>1.169896603503437</v>
      </c>
      <c r="F12" s="91">
        <v>0.82922853475236202</v>
      </c>
      <c r="G12" s="91">
        <v>1.1057137012656415</v>
      </c>
      <c r="H12" s="91">
        <v>1.18112196704464</v>
      </c>
      <c r="I12" s="91">
        <v>1.2065265916027723</v>
      </c>
      <c r="J12" s="91">
        <v>1.4625748090533288</v>
      </c>
      <c r="K12" s="91">
        <v>1.9019754674935689</v>
      </c>
      <c r="L12" s="91">
        <v>2.0753948534801285</v>
      </c>
      <c r="M12" s="91">
        <v>2.2957267689707437</v>
      </c>
      <c r="N12" s="91">
        <v>2.4714550547055651</v>
      </c>
      <c r="O12" s="91">
        <v>2.2695835606783561</v>
      </c>
      <c r="P12" s="91">
        <v>2.1640521142055413</v>
      </c>
      <c r="Q12" s="91">
        <v>2.5677500168673881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7.2940637123611136</v>
      </c>
      <c r="C14" s="157">
        <v>6.5759690768344043</v>
      </c>
      <c r="D14" s="157">
        <v>6.263295070069792</v>
      </c>
      <c r="E14" s="157">
        <v>6.2621716633381928</v>
      </c>
      <c r="F14" s="157">
        <v>5.7682604483232396</v>
      </c>
      <c r="G14" s="157">
        <v>6.1680186097902876</v>
      </c>
      <c r="H14" s="157">
        <v>6.0604867089558017</v>
      </c>
      <c r="I14" s="157">
        <v>6.153678326293254</v>
      </c>
      <c r="J14" s="157">
        <v>6.061726400919329</v>
      </c>
      <c r="K14" s="157">
        <v>5.6948164766159692</v>
      </c>
      <c r="L14" s="157">
        <v>6.0199882049811828</v>
      </c>
      <c r="M14" s="157">
        <v>5.4409490172865258</v>
      </c>
      <c r="N14" s="157">
        <v>5.6308309050417371</v>
      </c>
      <c r="O14" s="157">
        <v>6.3962663102824893</v>
      </c>
      <c r="P14" s="157">
        <v>5.8266619104534021</v>
      </c>
      <c r="Q14" s="157">
        <v>5.6825218915760738</v>
      </c>
    </row>
    <row r="15" spans="1:17" x14ac:dyDescent="0.25">
      <c r="A15" s="156" t="s">
        <v>241</v>
      </c>
      <c r="B15" s="155">
        <v>12.652358077461562</v>
      </c>
      <c r="C15" s="155">
        <v>13.92010206010151</v>
      </c>
      <c r="D15" s="155">
        <v>13.33577314874341</v>
      </c>
      <c r="E15" s="155">
        <v>15.879830224750044</v>
      </c>
      <c r="F15" s="155">
        <v>17.959322539798883</v>
      </c>
      <c r="G15" s="155">
        <v>19.100167571678419</v>
      </c>
      <c r="H15" s="155">
        <v>19.499234359172608</v>
      </c>
      <c r="I15" s="155">
        <v>20.241742724209018</v>
      </c>
      <c r="J15" s="155">
        <v>20.436168124861172</v>
      </c>
      <c r="K15" s="155">
        <v>22.870418697573168</v>
      </c>
      <c r="L15" s="155">
        <v>25.671083461625106</v>
      </c>
      <c r="M15" s="155">
        <v>25.100468325568791</v>
      </c>
      <c r="N15" s="155">
        <v>22.290223176690866</v>
      </c>
      <c r="O15" s="155">
        <v>25.091513016835211</v>
      </c>
      <c r="P15" s="155">
        <v>25.459179036443388</v>
      </c>
      <c r="Q15" s="155">
        <v>25.099058180851298</v>
      </c>
    </row>
    <row r="16" spans="1:17" x14ac:dyDescent="0.25">
      <c r="A16" s="156" t="s">
        <v>240</v>
      </c>
      <c r="B16" s="206">
        <v>728.21383606738948</v>
      </c>
      <c r="C16" s="206">
        <v>689.25871971891638</v>
      </c>
      <c r="D16" s="206">
        <v>670.67705645164278</v>
      </c>
      <c r="E16" s="206">
        <v>688.48267602384533</v>
      </c>
      <c r="F16" s="206">
        <v>598.54812152949933</v>
      </c>
      <c r="G16" s="206">
        <v>661.24708139933932</v>
      </c>
      <c r="H16" s="206">
        <v>656.39229025548025</v>
      </c>
      <c r="I16" s="206">
        <v>665.45680439391367</v>
      </c>
      <c r="J16" s="206">
        <v>680.63136886690563</v>
      </c>
      <c r="K16" s="206">
        <v>678.71264010559935</v>
      </c>
      <c r="L16" s="206">
        <v>710.9650349013765</v>
      </c>
      <c r="M16" s="206">
        <v>683.60484309124899</v>
      </c>
      <c r="N16" s="206">
        <v>729.51408451354655</v>
      </c>
      <c r="O16" s="206">
        <v>773.62229099873491</v>
      </c>
      <c r="P16" s="206">
        <v>708.0324984662401</v>
      </c>
      <c r="Q16" s="206">
        <v>734.3642382542962</v>
      </c>
    </row>
    <row r="17" spans="1:17" x14ac:dyDescent="0.25">
      <c r="A17" s="152" t="s">
        <v>249</v>
      </c>
      <c r="B17" s="264">
        <v>705.84560138635902</v>
      </c>
      <c r="C17" s="264">
        <v>664.64922734145148</v>
      </c>
      <c r="D17" s="264">
        <v>647.1006051990139</v>
      </c>
      <c r="E17" s="264">
        <v>660.40855995888217</v>
      </c>
      <c r="F17" s="264">
        <v>566.79764949708442</v>
      </c>
      <c r="G17" s="264">
        <v>627.47969763777985</v>
      </c>
      <c r="H17" s="264">
        <v>621.91939219362791</v>
      </c>
      <c r="I17" s="264">
        <v>629.6712181153606</v>
      </c>
      <c r="J17" s="264">
        <v>644.5020559120195</v>
      </c>
      <c r="K17" s="264">
        <v>638.27979039104389</v>
      </c>
      <c r="L17" s="264">
        <v>665.58086098925492</v>
      </c>
      <c r="M17" s="264">
        <v>639.22946557879561</v>
      </c>
      <c r="N17" s="264">
        <v>690.10696846006226</v>
      </c>
      <c r="O17" s="264">
        <v>729.26274566919699</v>
      </c>
      <c r="P17" s="264">
        <v>663.02295257866501</v>
      </c>
      <c r="Q17" s="264">
        <v>689.99135375127094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705.84560138635902</v>
      </c>
      <c r="C26" s="87">
        <v>664.64922734145148</v>
      </c>
      <c r="D26" s="87">
        <v>647.1006051990139</v>
      </c>
      <c r="E26" s="87">
        <v>660.40855995888217</v>
      </c>
      <c r="F26" s="87">
        <v>566.79764949708442</v>
      </c>
      <c r="G26" s="87">
        <v>627.47969763777985</v>
      </c>
      <c r="H26" s="87">
        <v>621.91939219362791</v>
      </c>
      <c r="I26" s="87">
        <v>629.6712181153606</v>
      </c>
      <c r="J26" s="87">
        <v>644.5020559120195</v>
      </c>
      <c r="K26" s="87">
        <v>638.27979039104389</v>
      </c>
      <c r="L26" s="87">
        <v>665.58086098925492</v>
      </c>
      <c r="M26" s="87">
        <v>639.22946557879561</v>
      </c>
      <c r="N26" s="87">
        <v>690.10696846006226</v>
      </c>
      <c r="O26" s="87">
        <v>729.26274566919699</v>
      </c>
      <c r="P26" s="87">
        <v>663.02295257866501</v>
      </c>
      <c r="Q26" s="87">
        <v>689.99135375127094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22.368234681030508</v>
      </c>
      <c r="C28" s="151">
        <v>24.609492377464903</v>
      </c>
      <c r="D28" s="151">
        <v>23.576451252628878</v>
      </c>
      <c r="E28" s="151">
        <v>28.074116064963189</v>
      </c>
      <c r="F28" s="151">
        <v>31.750472032414915</v>
      </c>
      <c r="G28" s="151">
        <v>33.767383761559479</v>
      </c>
      <c r="H28" s="151">
        <v>34.472898061852334</v>
      </c>
      <c r="I28" s="151">
        <v>35.785586278553112</v>
      </c>
      <c r="J28" s="151">
        <v>36.129312954886103</v>
      </c>
      <c r="K28" s="151">
        <v>40.432849714555417</v>
      </c>
      <c r="L28" s="151">
        <v>45.384173912121554</v>
      </c>
      <c r="M28" s="151">
        <v>44.375377512453376</v>
      </c>
      <c r="N28" s="151">
        <v>39.407116053484252</v>
      </c>
      <c r="O28" s="151">
        <v>44.359545329537951</v>
      </c>
      <c r="P28" s="151">
        <v>45.009545887575115</v>
      </c>
      <c r="Q28" s="151">
        <v>44.372884503025247</v>
      </c>
    </row>
    <row r="29" spans="1:17" x14ac:dyDescent="0.25">
      <c r="A29" s="243" t="s">
        <v>239</v>
      </c>
      <c r="B29" s="278">
        <v>28.116351283247798</v>
      </c>
      <c r="C29" s="278">
        <v>30.933560133558782</v>
      </c>
      <c r="D29" s="278">
        <v>29.635051441651896</v>
      </c>
      <c r="E29" s="278">
        <v>35.288511610555503</v>
      </c>
      <c r="F29" s="278">
        <v>39.909605643997352</v>
      </c>
      <c r="G29" s="278">
        <v>42.444816825951868</v>
      </c>
      <c r="H29" s="278">
        <v>43.331631909272282</v>
      </c>
      <c r="I29" s="278">
        <v>44.981650498242075</v>
      </c>
      <c r="J29" s="278">
        <v>45.413706944135747</v>
      </c>
      <c r="K29" s="278">
        <v>50.82315266127349</v>
      </c>
      <c r="L29" s="278">
        <v>57.046852136944445</v>
      </c>
      <c r="M29" s="278">
        <v>55.77881850126375</v>
      </c>
      <c r="N29" s="278">
        <v>49.533829281535056</v>
      </c>
      <c r="O29" s="278">
        <v>55.758917815189129</v>
      </c>
      <c r="P29" s="278">
        <v>56.575953414318398</v>
      </c>
      <c r="Q29" s="278">
        <v>55.775684846335984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386.94555118616853</v>
      </c>
      <c r="C31" s="96">
        <v>382.25731054121496</v>
      </c>
      <c r="D31" s="96">
        <v>382.10080200095354</v>
      </c>
      <c r="E31" s="96">
        <v>392.99737492064753</v>
      </c>
      <c r="F31" s="96">
        <v>372.33419628530356</v>
      </c>
      <c r="G31" s="96">
        <v>378.85370767937519</v>
      </c>
      <c r="H31" s="96">
        <v>384.50098609122978</v>
      </c>
      <c r="I31" s="96">
        <v>385.49055781375483</v>
      </c>
      <c r="J31" s="96">
        <v>411.97233857490318</v>
      </c>
      <c r="K31" s="96">
        <v>389.32781297983558</v>
      </c>
      <c r="L31" s="96">
        <v>407.1590474893776</v>
      </c>
      <c r="M31" s="96">
        <v>464.3310340628816</v>
      </c>
      <c r="N31" s="96">
        <v>489.0794751203378</v>
      </c>
      <c r="O31" s="96">
        <v>470.13076688507772</v>
      </c>
      <c r="P31" s="96">
        <v>446.30116911585037</v>
      </c>
      <c r="Q31" s="96">
        <v>457.56494813010522</v>
      </c>
    </row>
    <row r="32" spans="1:17" x14ac:dyDescent="0.25">
      <c r="A32" s="132" t="s">
        <v>83</v>
      </c>
      <c r="B32" s="160">
        <v>1.8099353762781898</v>
      </c>
      <c r="C32" s="160">
        <v>1.7880061602171831</v>
      </c>
      <c r="D32" s="160">
        <v>1.7872740925067763</v>
      </c>
      <c r="E32" s="160">
        <v>1.8382427436441044</v>
      </c>
      <c r="F32" s="160">
        <v>1.7415908558427871</v>
      </c>
      <c r="G32" s="160">
        <v>1.7720858292880337</v>
      </c>
      <c r="H32" s="160">
        <v>1.798500938457722</v>
      </c>
      <c r="I32" s="160">
        <v>1.8031296539513428</v>
      </c>
      <c r="J32" s="160">
        <v>1.9269980165142835</v>
      </c>
      <c r="K32" s="160">
        <v>1.8210783907997323</v>
      </c>
      <c r="L32" s="160">
        <v>1.9044838778058482</v>
      </c>
      <c r="M32" s="160">
        <v>2.1719054845778603</v>
      </c>
      <c r="N32" s="160">
        <v>2.2876661616041591</v>
      </c>
      <c r="O32" s="160">
        <v>2.1990336982908119</v>
      </c>
      <c r="P32" s="160">
        <v>2.0875709049526017</v>
      </c>
      <c r="Q32" s="160">
        <v>2.1402571602822831</v>
      </c>
    </row>
    <row r="33" spans="1:17" x14ac:dyDescent="0.25">
      <c r="A33" s="76" t="s">
        <v>82</v>
      </c>
      <c r="B33" s="159">
        <v>2.5684343046304092</v>
      </c>
      <c r="C33" s="159">
        <v>2.5373150991919466</v>
      </c>
      <c r="D33" s="159">
        <v>2.5362762401004209</v>
      </c>
      <c r="E33" s="159">
        <v>2.6086045860500127</v>
      </c>
      <c r="F33" s="159">
        <v>2.4714482944554126</v>
      </c>
      <c r="G33" s="159">
        <v>2.5147229532869479</v>
      </c>
      <c r="H33" s="159">
        <v>2.5522079781343523</v>
      </c>
      <c r="I33" s="159">
        <v>2.5587764732397615</v>
      </c>
      <c r="J33" s="159">
        <v>2.7345549876744966</v>
      </c>
      <c r="K33" s="159">
        <v>2.5842470795665933</v>
      </c>
      <c r="L33" s="159">
        <v>2.7026057330459357</v>
      </c>
      <c r="M33" s="159">
        <v>3.0820970881710088</v>
      </c>
      <c r="N33" s="159">
        <v>3.2463701875857409</v>
      </c>
      <c r="O33" s="159">
        <v>3.1205940619507957</v>
      </c>
      <c r="P33" s="159">
        <v>2.9624199824494144</v>
      </c>
      <c r="Q33" s="159">
        <v>3.0371857378155172</v>
      </c>
    </row>
    <row r="34" spans="1:17" x14ac:dyDescent="0.25">
      <c r="A34" s="76" t="s">
        <v>81</v>
      </c>
      <c r="B34" s="159">
        <v>9.1395097674871977</v>
      </c>
      <c r="C34" s="159">
        <v>9.0287752699964425</v>
      </c>
      <c r="D34" s="159">
        <v>9.0250785965806859</v>
      </c>
      <c r="E34" s="159">
        <v>9.2824515895674029</v>
      </c>
      <c r="F34" s="159">
        <v>8.7943950079989097</v>
      </c>
      <c r="G34" s="159">
        <v>8.9483834383677401</v>
      </c>
      <c r="H34" s="159">
        <v>9.0817700506356562</v>
      </c>
      <c r="I34" s="159">
        <v>9.105143366069635</v>
      </c>
      <c r="J34" s="159">
        <v>9.7306331622051179</v>
      </c>
      <c r="K34" s="159">
        <v>9.1957779035729796</v>
      </c>
      <c r="L34" s="159">
        <v>9.616945019893965</v>
      </c>
      <c r="M34" s="159">
        <v>10.967326044080465</v>
      </c>
      <c r="N34" s="159">
        <v>11.551875002147892</v>
      </c>
      <c r="O34" s="159">
        <v>11.10431357272574</v>
      </c>
      <c r="P34" s="159">
        <v>10.541467350823174</v>
      </c>
      <c r="Q34" s="159">
        <v>10.807513614965554</v>
      </c>
    </row>
    <row r="35" spans="1:17" x14ac:dyDescent="0.25">
      <c r="A35" s="76" t="s">
        <v>80</v>
      </c>
      <c r="B35" s="159">
        <v>7.2397415051127592</v>
      </c>
      <c r="C35" s="159">
        <v>7.1520246408687322</v>
      </c>
      <c r="D35" s="159">
        <v>7.1490963700271051</v>
      </c>
      <c r="E35" s="159">
        <v>7.3529709745764178</v>
      </c>
      <c r="F35" s="159">
        <v>6.9663634233711482</v>
      </c>
      <c r="G35" s="159">
        <v>7.0883433171521348</v>
      </c>
      <c r="H35" s="159">
        <v>7.1940037538308879</v>
      </c>
      <c r="I35" s="159">
        <v>7.2125186158053713</v>
      </c>
      <c r="J35" s="159">
        <v>7.7079920660571339</v>
      </c>
      <c r="K35" s="159">
        <v>7.2843135631989293</v>
      </c>
      <c r="L35" s="159">
        <v>7.6179355112233926</v>
      </c>
      <c r="M35" s="159">
        <v>8.687621938311441</v>
      </c>
      <c r="N35" s="159">
        <v>9.1506646464166366</v>
      </c>
      <c r="O35" s="159">
        <v>8.7961347931632474</v>
      </c>
      <c r="P35" s="159">
        <v>8.3502836198104067</v>
      </c>
      <c r="Q35" s="159">
        <v>8.5610286411291323</v>
      </c>
    </row>
    <row r="36" spans="1:17" x14ac:dyDescent="0.25">
      <c r="A36" s="129" t="s">
        <v>79</v>
      </c>
      <c r="B36" s="158">
        <v>4.3438449030676551</v>
      </c>
      <c r="C36" s="158">
        <v>4.2912147845212392</v>
      </c>
      <c r="D36" s="158">
        <v>4.2894578220162627</v>
      </c>
      <c r="E36" s="158">
        <v>4.4117825847458505</v>
      </c>
      <c r="F36" s="158">
        <v>4.1798180540226886</v>
      </c>
      <c r="G36" s="158">
        <v>4.2530059902912809</v>
      </c>
      <c r="H36" s="158">
        <v>4.3164022522985324</v>
      </c>
      <c r="I36" s="158">
        <v>4.3275111694832225</v>
      </c>
      <c r="J36" s="158">
        <v>4.6247952396342802</v>
      </c>
      <c r="K36" s="158">
        <v>4.3705881379193574</v>
      </c>
      <c r="L36" s="158">
        <v>4.5707613067340356</v>
      </c>
      <c r="M36" s="158">
        <v>5.2125731629868639</v>
      </c>
      <c r="N36" s="158">
        <v>5.4903987878499825</v>
      </c>
      <c r="O36" s="158">
        <v>5.2776808758979472</v>
      </c>
      <c r="P36" s="158">
        <v>5.0101701718862435</v>
      </c>
      <c r="Q36" s="158">
        <v>5.1366171846774797</v>
      </c>
    </row>
    <row r="37" spans="1:17" x14ac:dyDescent="0.25">
      <c r="A37" s="92" t="s">
        <v>125</v>
      </c>
      <c r="B37" s="91">
        <v>0.16505490137748696</v>
      </c>
      <c r="C37" s="91">
        <v>0.17296712369459397</v>
      </c>
      <c r="D37" s="91">
        <v>6.6526417977393767E-2</v>
      </c>
      <c r="E37" s="91">
        <v>7.8207862365261241E-2</v>
      </c>
      <c r="F37" s="91">
        <v>7.2999128435285568E-2</v>
      </c>
      <c r="G37" s="91">
        <v>6.90289924334547E-2</v>
      </c>
      <c r="H37" s="91">
        <v>6.7833430305714398E-2</v>
      </c>
      <c r="I37" s="91">
        <v>6.6132554042437605E-2</v>
      </c>
      <c r="J37" s="91">
        <v>6.7689157845401207E-2</v>
      </c>
      <c r="K37" s="91">
        <v>5.6717681413666156E-2</v>
      </c>
      <c r="L37" s="91">
        <v>1.3244906092892859E-2</v>
      </c>
      <c r="M37" s="91">
        <v>5.5688199535541674E-2</v>
      </c>
      <c r="N37" s="91">
        <v>6.3583979909972055E-2</v>
      </c>
      <c r="O37" s="91">
        <v>4.5226613619093921E-2</v>
      </c>
      <c r="P37" s="91">
        <v>5.6544874374993968E-2</v>
      </c>
      <c r="Q37" s="91">
        <v>5.4907139704147803E-2</v>
      </c>
    </row>
    <row r="38" spans="1:17" x14ac:dyDescent="0.25">
      <c r="A38" s="92" t="s">
        <v>26</v>
      </c>
      <c r="B38" s="91">
        <v>0.15090802017469235</v>
      </c>
      <c r="C38" s="91">
        <v>0.36050684552176498</v>
      </c>
      <c r="D38" s="91">
        <v>0.54273793918878566</v>
      </c>
      <c r="E38" s="91">
        <v>0.68215659042861621</v>
      </c>
      <c r="F38" s="91">
        <v>0.51617993586562205</v>
      </c>
      <c r="G38" s="91">
        <v>0.63602570103931766</v>
      </c>
      <c r="H38" s="91">
        <v>0.69295072250827316</v>
      </c>
      <c r="I38" s="91">
        <v>0.69854938466664862</v>
      </c>
      <c r="J38" s="91">
        <v>0.88581097053560842</v>
      </c>
      <c r="K38" s="91">
        <v>1.0800448187318163</v>
      </c>
      <c r="L38" s="91">
        <v>1.1684000638679737</v>
      </c>
      <c r="M38" s="91">
        <v>1.5302177811466893</v>
      </c>
      <c r="N38" s="91">
        <v>1.6553512125672558</v>
      </c>
      <c r="O38" s="91">
        <v>1.3703782493929544</v>
      </c>
      <c r="P38" s="91">
        <v>1.3415451066050152</v>
      </c>
      <c r="Q38" s="91">
        <v>1.5815916370394216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4.0278819815154758</v>
      </c>
      <c r="C40" s="157">
        <v>3.7577408153048801</v>
      </c>
      <c r="D40" s="157">
        <v>3.6801934648500829</v>
      </c>
      <c r="E40" s="157">
        <v>3.651418131951973</v>
      </c>
      <c r="F40" s="157">
        <v>3.5906389897217812</v>
      </c>
      <c r="G40" s="157">
        <v>3.5479512968185087</v>
      </c>
      <c r="H40" s="157">
        <v>3.5556180994845445</v>
      </c>
      <c r="I40" s="157">
        <v>3.562829230774136</v>
      </c>
      <c r="J40" s="157">
        <v>3.6712951112532703</v>
      </c>
      <c r="K40" s="157">
        <v>3.233825637773875</v>
      </c>
      <c r="L40" s="157">
        <v>3.3891163367731694</v>
      </c>
      <c r="M40" s="157">
        <v>3.6266671823046335</v>
      </c>
      <c r="N40" s="157">
        <v>3.7714635953727544</v>
      </c>
      <c r="O40" s="157">
        <v>3.8620760128858991</v>
      </c>
      <c r="P40" s="157">
        <v>3.6120801909062341</v>
      </c>
      <c r="Q40" s="157">
        <v>3.5001184079339098</v>
      </c>
    </row>
    <row r="41" spans="1:17" x14ac:dyDescent="0.25">
      <c r="A41" s="156" t="s">
        <v>238</v>
      </c>
      <c r="B41" s="204">
        <v>10.573911365994919</v>
      </c>
      <c r="C41" s="204">
        <v>11.209914789867895</v>
      </c>
      <c r="D41" s="204">
        <v>11.121575735829735</v>
      </c>
      <c r="E41" s="204">
        <v>12.310178482742518</v>
      </c>
      <c r="F41" s="204">
        <v>13.410635748742342</v>
      </c>
      <c r="G41" s="204">
        <v>13.363447169338295</v>
      </c>
      <c r="H41" s="204">
        <v>13.772836405919763</v>
      </c>
      <c r="I41" s="204">
        <v>13.989859869142228</v>
      </c>
      <c r="J41" s="204">
        <v>14.843907611640322</v>
      </c>
      <c r="K41" s="204">
        <v>14.964868187086392</v>
      </c>
      <c r="L41" s="204">
        <v>16.282275097305153</v>
      </c>
      <c r="M41" s="204">
        <v>18.749505760203512</v>
      </c>
      <c r="N41" s="204">
        <v>17.793505467875175</v>
      </c>
      <c r="O41" s="204">
        <v>17.68431637260958</v>
      </c>
      <c r="P41" s="204">
        <v>17.804816093275768</v>
      </c>
      <c r="Q41" s="204">
        <v>17.730314616351613</v>
      </c>
    </row>
    <row r="42" spans="1:17" x14ac:dyDescent="0.25">
      <c r="A42" s="152" t="s">
        <v>247</v>
      </c>
      <c r="B42" s="151">
        <v>10.472415341101966</v>
      </c>
      <c r="C42" s="151">
        <v>10.204448185986372</v>
      </c>
      <c r="D42" s="151">
        <v>10.215733256290243</v>
      </c>
      <c r="E42" s="151">
        <v>10.346161514128827</v>
      </c>
      <c r="F42" s="151">
        <v>9.4794880312359382</v>
      </c>
      <c r="G42" s="151">
        <v>9.6975407622275327</v>
      </c>
      <c r="H42" s="151">
        <v>9.8032858205611486</v>
      </c>
      <c r="I42" s="151">
        <v>9.7949905130227286</v>
      </c>
      <c r="J42" s="151">
        <v>10.487627015943723</v>
      </c>
      <c r="K42" s="151">
        <v>9.7381827770246066</v>
      </c>
      <c r="L42" s="151">
        <v>10.067499639376667</v>
      </c>
      <c r="M42" s="151">
        <v>11.44774093326623</v>
      </c>
      <c r="N42" s="151">
        <v>12.418919389953823</v>
      </c>
      <c r="O42" s="151">
        <v>11.830640811978151</v>
      </c>
      <c r="P42" s="151">
        <v>11.0432292622184</v>
      </c>
      <c r="Q42" s="151">
        <v>11.418662289657412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0.22292666859717092</v>
      </c>
      <c r="C45" s="87">
        <v>0.2231417391304347</v>
      </c>
      <c r="D45" s="87">
        <v>6.3722608695652175E-2</v>
      </c>
      <c r="E45" s="87">
        <v>6.3708695652173908E-2</v>
      </c>
      <c r="F45" s="87">
        <v>6.6657971014492751E-2</v>
      </c>
      <c r="G45" s="87">
        <v>6.5787210976346377E-2</v>
      </c>
      <c r="H45" s="87">
        <v>3.192057971014492E-2</v>
      </c>
      <c r="I45" s="87">
        <v>6.3760579710144899E-2</v>
      </c>
      <c r="J45" s="87">
        <v>6.3655942028985502E-2</v>
      </c>
      <c r="K45" s="87">
        <v>9.565681159420289E-2</v>
      </c>
      <c r="L45" s="87">
        <v>9.5532106536223974E-2</v>
      </c>
      <c r="M45" s="87">
        <v>6.3692013747556911E-2</v>
      </c>
      <c r="N45" s="87">
        <v>6.3692200206402441E-2</v>
      </c>
      <c r="O45" s="87">
        <v>3.1846767002307083E-2</v>
      </c>
      <c r="P45" s="87">
        <v>6.3690319429615852E-2</v>
      </c>
      <c r="Q45" s="87">
        <v>6.3692204722327506E-2</v>
      </c>
    </row>
    <row r="46" spans="1:17" x14ac:dyDescent="0.25">
      <c r="A46" s="150" t="s">
        <v>125</v>
      </c>
      <c r="B46" s="87">
        <v>0.18953508332270333</v>
      </c>
      <c r="C46" s="87">
        <v>0.22039562454304512</v>
      </c>
      <c r="D46" s="87">
        <v>8.2517392315759566E-2</v>
      </c>
      <c r="E46" s="87">
        <v>0.11038933795571135</v>
      </c>
      <c r="F46" s="87">
        <v>0.11135754775919394</v>
      </c>
      <c r="G46" s="87">
        <v>0.1122792242157812</v>
      </c>
      <c r="H46" s="87">
        <v>0.11170190508289328</v>
      </c>
      <c r="I46" s="87">
        <v>0.11175900372966037</v>
      </c>
      <c r="J46" s="87">
        <v>0.11199673705930674</v>
      </c>
      <c r="K46" s="87">
        <v>0.11321574758315142</v>
      </c>
      <c r="L46" s="87">
        <v>2.8361529010747698E-2</v>
      </c>
      <c r="M46" s="87">
        <v>0.11252034174962521</v>
      </c>
      <c r="N46" s="87">
        <v>0.11327939027234039</v>
      </c>
      <c r="O46" s="87">
        <v>8.4979953771938191E-2</v>
      </c>
      <c r="P46" s="87">
        <v>0.11375769954924629</v>
      </c>
      <c r="Q46" s="87">
        <v>0.11379003279849548</v>
      </c>
    </row>
    <row r="47" spans="1:17" x14ac:dyDescent="0.25">
      <c r="A47" s="150" t="s">
        <v>29</v>
      </c>
      <c r="B47" s="87">
        <v>8.6123048283487407</v>
      </c>
      <c r="C47" s="87">
        <v>6.4513362318840564</v>
      </c>
      <c r="D47" s="87">
        <v>4.4318420289855061</v>
      </c>
      <c r="E47" s="87">
        <v>4.8740426086956514</v>
      </c>
      <c r="F47" s="87">
        <v>1.6896637681159419</v>
      </c>
      <c r="G47" s="87">
        <v>2.0492872856873645</v>
      </c>
      <c r="H47" s="87">
        <v>1.8835252173913042</v>
      </c>
      <c r="I47" s="87">
        <v>1.5511626086956516</v>
      </c>
      <c r="J47" s="87">
        <v>1.6321118840579709</v>
      </c>
      <c r="K47" s="87">
        <v>1.0517544927536231</v>
      </c>
      <c r="L47" s="87">
        <v>0.4984634001940681</v>
      </c>
      <c r="M47" s="87">
        <v>0.77537511886280464</v>
      </c>
      <c r="N47" s="87">
        <v>1.273837331157976</v>
      </c>
      <c r="O47" s="87">
        <v>0.85848647009548795</v>
      </c>
      <c r="P47" s="87">
        <v>0.83075314490020646</v>
      </c>
      <c r="Q47" s="87">
        <v>1.6339126159930197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0.17329000192766045</v>
      </c>
      <c r="C49" s="87">
        <v>0.45935973076076414</v>
      </c>
      <c r="D49" s="87">
        <v>0.67319601467053758</v>
      </c>
      <c r="E49" s="87">
        <v>0.96285478367695021</v>
      </c>
      <c r="F49" s="87">
        <v>0.78741394716035151</v>
      </c>
      <c r="G49" s="87">
        <v>1.0345286781179079</v>
      </c>
      <c r="H49" s="87">
        <v>1.1410880370326903</v>
      </c>
      <c r="I49" s="87">
        <v>1.1804955126368559</v>
      </c>
      <c r="J49" s="87">
        <v>1.4656400154646922</v>
      </c>
      <c r="K49" s="87">
        <v>2.1559076204862073</v>
      </c>
      <c r="L49" s="87">
        <v>2.5019137225391472</v>
      </c>
      <c r="M49" s="87">
        <v>3.0918691773485767</v>
      </c>
      <c r="N49" s="87">
        <v>2.9491261212604467</v>
      </c>
      <c r="O49" s="87">
        <v>2.5749148778699995</v>
      </c>
      <c r="P49" s="87">
        <v>2.6989375581038453</v>
      </c>
      <c r="Q49" s="87">
        <v>3.277704233406765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0.791819555157671</v>
      </c>
      <c r="C51" s="87">
        <v>1.6408487727115508</v>
      </c>
      <c r="D51" s="87">
        <v>3.6715523130720618</v>
      </c>
      <c r="E51" s="87">
        <v>3.0767997113367467</v>
      </c>
      <c r="F51" s="87">
        <v>5.5512400145772629</v>
      </c>
      <c r="G51" s="87">
        <v>4.0990675372438314</v>
      </c>
      <c r="H51" s="87">
        <v>4.5920863132281751</v>
      </c>
      <c r="I51" s="87">
        <v>5.048075706801141</v>
      </c>
      <c r="J51" s="87">
        <v>5.5480146112458106</v>
      </c>
      <c r="K51" s="87">
        <v>4.6744568002595956</v>
      </c>
      <c r="L51" s="87">
        <v>4.5180776623396595</v>
      </c>
      <c r="M51" s="87">
        <v>4.8524621067635394</v>
      </c>
      <c r="N51" s="87">
        <v>5.3646927359367549</v>
      </c>
      <c r="O51" s="87">
        <v>5.6704014241297518</v>
      </c>
      <c r="P51" s="87">
        <v>4.6277863823560708</v>
      </c>
      <c r="Q51" s="87">
        <v>3.6426998358683189</v>
      </c>
    </row>
    <row r="52" spans="1:17" x14ac:dyDescent="0.25">
      <c r="A52" s="150" t="s">
        <v>22</v>
      </c>
      <c r="B52" s="87">
        <v>0.48253920374801823</v>
      </c>
      <c r="C52" s="87">
        <v>1.2093660869565213</v>
      </c>
      <c r="D52" s="87">
        <v>1.2929028985507245</v>
      </c>
      <c r="E52" s="87">
        <v>1.258366376811594</v>
      </c>
      <c r="F52" s="87">
        <v>1.2731547826086955</v>
      </c>
      <c r="G52" s="87">
        <v>2.3365908259863013</v>
      </c>
      <c r="H52" s="87">
        <v>2.0429637681159414</v>
      </c>
      <c r="I52" s="87">
        <v>1.8397371014492749</v>
      </c>
      <c r="J52" s="87">
        <v>1.6662078260869564</v>
      </c>
      <c r="K52" s="87">
        <v>1.6471913043478257</v>
      </c>
      <c r="L52" s="87">
        <v>2.4251512187568207</v>
      </c>
      <c r="M52" s="87">
        <v>2.5518221747941272</v>
      </c>
      <c r="N52" s="87">
        <v>2.6542916111199015</v>
      </c>
      <c r="O52" s="87">
        <v>2.6100113191086671</v>
      </c>
      <c r="P52" s="87">
        <v>2.7083041578794145</v>
      </c>
      <c r="Q52" s="87">
        <v>2.686863366868486</v>
      </c>
    </row>
    <row r="53" spans="1:17" x14ac:dyDescent="0.25">
      <c r="A53" s="152" t="s">
        <v>246</v>
      </c>
      <c r="B53" s="151">
        <v>0.10149602489295291</v>
      </c>
      <c r="C53" s="151">
        <v>1.0054666038815225</v>
      </c>
      <c r="D53" s="151">
        <v>0.90584247953949182</v>
      </c>
      <c r="E53" s="151">
        <v>1.9640169686136923</v>
      </c>
      <c r="F53" s="151">
        <v>3.9311477175064038</v>
      </c>
      <c r="G53" s="151">
        <v>3.665906407110763</v>
      </c>
      <c r="H53" s="151">
        <v>3.9695505853586144</v>
      </c>
      <c r="I53" s="151">
        <v>4.194869356119499</v>
      </c>
      <c r="J53" s="151">
        <v>4.3562805956965986</v>
      </c>
      <c r="K53" s="151">
        <v>5.2266854100617861</v>
      </c>
      <c r="L53" s="151">
        <v>6.214775457928484</v>
      </c>
      <c r="M53" s="151">
        <v>7.3017648269372799</v>
      </c>
      <c r="N53" s="151">
        <v>5.3745860779213528</v>
      </c>
      <c r="O53" s="151">
        <v>5.8536755606314284</v>
      </c>
      <c r="P53" s="151">
        <v>6.7615868310573681</v>
      </c>
      <c r="Q53" s="151">
        <v>6.3116523266942002</v>
      </c>
    </row>
    <row r="54" spans="1:17" x14ac:dyDescent="0.25">
      <c r="A54" s="156" t="s">
        <v>237</v>
      </c>
      <c r="B54" s="204">
        <v>314.53681703273708</v>
      </c>
      <c r="C54" s="204">
        <v>309.74293269359316</v>
      </c>
      <c r="D54" s="204">
        <v>309.72384786910231</v>
      </c>
      <c r="E54" s="204">
        <v>317.43539679227979</v>
      </c>
      <c r="F54" s="204">
        <v>298.49692171776292</v>
      </c>
      <c r="G54" s="204">
        <v>304.08632374588285</v>
      </c>
      <c r="H54" s="204">
        <v>308.34871642255797</v>
      </c>
      <c r="I54" s="204">
        <v>308.90872065986059</v>
      </c>
      <c r="J54" s="204">
        <v>330.26725994490033</v>
      </c>
      <c r="K54" s="204">
        <v>310.90856660334168</v>
      </c>
      <c r="L54" s="204">
        <v>324.33518013663462</v>
      </c>
      <c r="M54" s="204">
        <v>369.64456160564646</v>
      </c>
      <c r="N54" s="204">
        <v>391.86160809040274</v>
      </c>
      <c r="O54" s="204">
        <v>375.93311624206007</v>
      </c>
      <c r="P54" s="204">
        <v>355.57004660501644</v>
      </c>
      <c r="Q54" s="204">
        <v>365.21783430818823</v>
      </c>
    </row>
    <row r="55" spans="1:17" x14ac:dyDescent="0.25">
      <c r="A55" s="152" t="s">
        <v>245</v>
      </c>
      <c r="B55" s="151">
        <v>314.17246023305893</v>
      </c>
      <c r="C55" s="151">
        <v>306.13344557959118</v>
      </c>
      <c r="D55" s="151">
        <v>306.47199768870723</v>
      </c>
      <c r="E55" s="151">
        <v>310.38484542386493</v>
      </c>
      <c r="F55" s="151">
        <v>284.38464093707813</v>
      </c>
      <c r="G55" s="151">
        <v>290.92622286682598</v>
      </c>
      <c r="H55" s="151">
        <v>294.09857461683453</v>
      </c>
      <c r="I55" s="151">
        <v>293.84971539068192</v>
      </c>
      <c r="J55" s="151">
        <v>314.62881047831172</v>
      </c>
      <c r="K55" s="151">
        <v>292.14548331073826</v>
      </c>
      <c r="L55" s="151">
        <v>302.02498918130004</v>
      </c>
      <c r="M55" s="151">
        <v>343.43222799798696</v>
      </c>
      <c r="N55" s="151">
        <v>372.56758169861479</v>
      </c>
      <c r="O55" s="151">
        <v>354.91922435934464</v>
      </c>
      <c r="P55" s="151">
        <v>331.29687786655205</v>
      </c>
      <c r="Q55" s="151">
        <v>342.55986868972229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6.6878000579151262</v>
      </c>
      <c r="C58" s="87">
        <v>6.6942521739130436</v>
      </c>
      <c r="D58" s="87">
        <v>1.911678260869565</v>
      </c>
      <c r="E58" s="87">
        <v>1.9112608695652173</v>
      </c>
      <c r="F58" s="87">
        <v>1.9997391304347829</v>
      </c>
      <c r="G58" s="87">
        <v>1.9736163292903912</v>
      </c>
      <c r="H58" s="87">
        <v>0.95761739130434786</v>
      </c>
      <c r="I58" s="87">
        <v>1.9128173913043476</v>
      </c>
      <c r="J58" s="87">
        <v>1.9096782608695653</v>
      </c>
      <c r="K58" s="87">
        <v>2.8697043478260871</v>
      </c>
      <c r="L58" s="87">
        <v>2.8659631960867191</v>
      </c>
      <c r="M58" s="87">
        <v>1.9107604124267077</v>
      </c>
      <c r="N58" s="87">
        <v>1.9107660061920739</v>
      </c>
      <c r="O58" s="87">
        <v>0.95540301006921269</v>
      </c>
      <c r="P58" s="87">
        <v>1.9107095828884757</v>
      </c>
      <c r="Q58" s="87">
        <v>1.9107661416698247</v>
      </c>
    </row>
    <row r="59" spans="1:17" x14ac:dyDescent="0.25">
      <c r="A59" s="150" t="s">
        <v>125</v>
      </c>
      <c r="B59" s="87">
        <v>5.6860524996810993</v>
      </c>
      <c r="C59" s="87">
        <v>6.6118687362913553</v>
      </c>
      <c r="D59" s="87">
        <v>2.4755217694727869</v>
      </c>
      <c r="E59" s="87">
        <v>3.311680138671341</v>
      </c>
      <c r="F59" s="87">
        <v>3.3407264327758188</v>
      </c>
      <c r="G59" s="87">
        <v>3.3683767264734357</v>
      </c>
      <c r="H59" s="87">
        <v>3.3510571524867991</v>
      </c>
      <c r="I59" s="87">
        <v>3.3527701118898126</v>
      </c>
      <c r="J59" s="87">
        <v>3.3599021117792027</v>
      </c>
      <c r="K59" s="87">
        <v>3.3964724274945426</v>
      </c>
      <c r="L59" s="87">
        <v>0.85084587032243097</v>
      </c>
      <c r="M59" s="87">
        <v>3.3756102524887566</v>
      </c>
      <c r="N59" s="87">
        <v>3.3983817081702123</v>
      </c>
      <c r="O59" s="87">
        <v>2.5493986131581461</v>
      </c>
      <c r="P59" s="87">
        <v>3.4127309864773894</v>
      </c>
      <c r="Q59" s="87">
        <v>3.4137009839548638</v>
      </c>
    </row>
    <row r="60" spans="1:17" x14ac:dyDescent="0.25">
      <c r="A60" s="150" t="s">
        <v>29</v>
      </c>
      <c r="B60" s="87">
        <v>258.36914485046219</v>
      </c>
      <c r="C60" s="87">
        <v>193.54008695652172</v>
      </c>
      <c r="D60" s="87">
        <v>132.95526086956522</v>
      </c>
      <c r="E60" s="87">
        <v>146.22127826086958</v>
      </c>
      <c r="F60" s="87">
        <v>50.689913043478263</v>
      </c>
      <c r="G60" s="87">
        <v>61.478618570620938</v>
      </c>
      <c r="H60" s="87">
        <v>56.505756521739137</v>
      </c>
      <c r="I60" s="87">
        <v>46.534878260869561</v>
      </c>
      <c r="J60" s="87">
        <v>48.963356521739129</v>
      </c>
      <c r="K60" s="87">
        <v>31.552634782608699</v>
      </c>
      <c r="L60" s="87">
        <v>14.953902005822044</v>
      </c>
      <c r="M60" s="87">
        <v>23.261253565884143</v>
      </c>
      <c r="N60" s="87">
        <v>38.215119934739292</v>
      </c>
      <c r="O60" s="87">
        <v>25.75459410286464</v>
      </c>
      <c r="P60" s="87">
        <v>24.922594347006196</v>
      </c>
      <c r="Q60" s="87">
        <v>49.01737847979058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5.1987000578298126</v>
      </c>
      <c r="C62" s="87">
        <v>13.780791922822928</v>
      </c>
      <c r="D62" s="87">
        <v>20.195880440116127</v>
      </c>
      <c r="E62" s="87">
        <v>28.885643510308512</v>
      </c>
      <c r="F62" s="87">
        <v>23.62241841481055</v>
      </c>
      <c r="G62" s="87">
        <v>31.035860343537241</v>
      </c>
      <c r="H62" s="87">
        <v>34.232641110980715</v>
      </c>
      <c r="I62" s="87">
        <v>35.414865379105684</v>
      </c>
      <c r="J62" s="87">
        <v>43.96920046394078</v>
      </c>
      <c r="K62" s="87">
        <v>64.677228614586241</v>
      </c>
      <c r="L62" s="87">
        <v>75.057411676174411</v>
      </c>
      <c r="M62" s="87">
        <v>92.756075320457327</v>
      </c>
      <c r="N62" s="87">
        <v>88.47378363781344</v>
      </c>
      <c r="O62" s="87">
        <v>77.247446336099998</v>
      </c>
      <c r="P62" s="87">
        <v>80.968126743115363</v>
      </c>
      <c r="Q62" s="87">
        <v>98.331127002202933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23.754586654730129</v>
      </c>
      <c r="C64" s="87">
        <v>49.225463181346534</v>
      </c>
      <c r="D64" s="87">
        <v>110.14656939216185</v>
      </c>
      <c r="E64" s="87">
        <v>92.303991340102414</v>
      </c>
      <c r="F64" s="87">
        <v>166.53720043731789</v>
      </c>
      <c r="G64" s="87">
        <v>122.97202611731494</v>
      </c>
      <c r="H64" s="87">
        <v>137.76258939684527</v>
      </c>
      <c r="I64" s="87">
        <v>151.44227120403426</v>
      </c>
      <c r="J64" s="87">
        <v>166.44043833737433</v>
      </c>
      <c r="K64" s="87">
        <v>140.23370400778791</v>
      </c>
      <c r="L64" s="87">
        <v>135.54232987018977</v>
      </c>
      <c r="M64" s="87">
        <v>145.57386320290621</v>
      </c>
      <c r="N64" s="87">
        <v>160.9407820781027</v>
      </c>
      <c r="O64" s="87">
        <v>170.11204272389261</v>
      </c>
      <c r="P64" s="87">
        <v>138.83359147068217</v>
      </c>
      <c r="Q64" s="87">
        <v>109.28099507604954</v>
      </c>
    </row>
    <row r="65" spans="1:17" x14ac:dyDescent="0.25">
      <c r="A65" s="150" t="s">
        <v>22</v>
      </c>
      <c r="B65" s="87">
        <v>14.476176112440546</v>
      </c>
      <c r="C65" s="87">
        <v>36.280982608695645</v>
      </c>
      <c r="D65" s="87">
        <v>38.787086956521733</v>
      </c>
      <c r="E65" s="87">
        <v>37.750991304347828</v>
      </c>
      <c r="F65" s="87">
        <v>38.194643478260865</v>
      </c>
      <c r="G65" s="87">
        <v>70.097724779589029</v>
      </c>
      <c r="H65" s="87">
        <v>61.288913043478253</v>
      </c>
      <c r="I65" s="87">
        <v>55.192113043478265</v>
      </c>
      <c r="J65" s="87">
        <v>49.986234782608697</v>
      </c>
      <c r="K65" s="87">
        <v>49.41573913043478</v>
      </c>
      <c r="L65" s="87">
        <v>72.754536562704629</v>
      </c>
      <c r="M65" s="87">
        <v>76.55466524382382</v>
      </c>
      <c r="N65" s="87">
        <v>79.628748333597059</v>
      </c>
      <c r="O65" s="87">
        <v>78.300339573260018</v>
      </c>
      <c r="P65" s="87">
        <v>81.249124736382456</v>
      </c>
      <c r="Q65" s="87">
        <v>80.605901006054566</v>
      </c>
    </row>
    <row r="66" spans="1:17" x14ac:dyDescent="0.25">
      <c r="A66" s="152" t="s">
        <v>244</v>
      </c>
      <c r="B66" s="151">
        <v>0.36435679967814849</v>
      </c>
      <c r="C66" s="151">
        <v>3.6094871140019791</v>
      </c>
      <c r="D66" s="151">
        <v>3.2518501803950812</v>
      </c>
      <c r="E66" s="151">
        <v>7.0505513684148582</v>
      </c>
      <c r="F66" s="151">
        <v>14.112280780684785</v>
      </c>
      <c r="G66" s="151">
        <v>13.16010087905687</v>
      </c>
      <c r="H66" s="151">
        <v>14.250141805723445</v>
      </c>
      <c r="I66" s="151">
        <v>15.05900526917867</v>
      </c>
      <c r="J66" s="151">
        <v>15.638449466588611</v>
      </c>
      <c r="K66" s="151">
        <v>18.763083292603426</v>
      </c>
      <c r="L66" s="151">
        <v>22.310190955334576</v>
      </c>
      <c r="M66" s="151">
        <v>26.212333607659502</v>
      </c>
      <c r="N66" s="151">
        <v>19.294026391787952</v>
      </c>
      <c r="O66" s="151">
        <v>21.013891882715427</v>
      </c>
      <c r="P66" s="151">
        <v>24.273168738464392</v>
      </c>
      <c r="Q66" s="151">
        <v>22.657965618465937</v>
      </c>
    </row>
    <row r="67" spans="1:17" x14ac:dyDescent="0.25">
      <c r="A67" s="156" t="s">
        <v>236</v>
      </c>
      <c r="B67" s="204">
        <v>36.73335693086036</v>
      </c>
      <c r="C67" s="204">
        <v>36.507127102958364</v>
      </c>
      <c r="D67" s="204">
        <v>36.46819527479019</v>
      </c>
      <c r="E67" s="204">
        <v>37.757747167041458</v>
      </c>
      <c r="F67" s="204">
        <v>36.273023183107355</v>
      </c>
      <c r="G67" s="204">
        <v>36.827395235767874</v>
      </c>
      <c r="H67" s="204">
        <v>37.436548289394835</v>
      </c>
      <c r="I67" s="204">
        <v>37.584898006202671</v>
      </c>
      <c r="J67" s="204">
        <v>40.136197546277209</v>
      </c>
      <c r="K67" s="204">
        <v>38.198373114349998</v>
      </c>
      <c r="L67" s="204">
        <v>40.128860806734679</v>
      </c>
      <c r="M67" s="204">
        <v>45.815442978903967</v>
      </c>
      <c r="N67" s="204">
        <v>47.697386776455467</v>
      </c>
      <c r="O67" s="204">
        <v>46.015577268379587</v>
      </c>
      <c r="P67" s="204">
        <v>43.97439438763648</v>
      </c>
      <c r="Q67" s="204">
        <v>44.934196866695352</v>
      </c>
    </row>
    <row r="68" spans="1:17" x14ac:dyDescent="0.25">
      <c r="A68" s="152" t="s">
        <v>243</v>
      </c>
      <c r="B68" s="151">
        <v>36.653453693856875</v>
      </c>
      <c r="C68" s="151">
        <v>35.715568650952314</v>
      </c>
      <c r="D68" s="151">
        <v>35.755066397015852</v>
      </c>
      <c r="E68" s="151">
        <v>36.211565299450896</v>
      </c>
      <c r="F68" s="151">
        <v>33.178208109325787</v>
      </c>
      <c r="G68" s="151">
        <v>33.941392667796364</v>
      </c>
      <c r="H68" s="151">
        <v>34.311500371964023</v>
      </c>
      <c r="I68" s="151">
        <v>34.282466795579552</v>
      </c>
      <c r="J68" s="151">
        <v>36.706694555803026</v>
      </c>
      <c r="K68" s="151">
        <v>34.083639719586124</v>
      </c>
      <c r="L68" s="151">
        <v>35.236248737818329</v>
      </c>
      <c r="M68" s="151">
        <v>40.067093266431804</v>
      </c>
      <c r="N68" s="151">
        <v>43.466217864838384</v>
      </c>
      <c r="O68" s="151">
        <v>41.407242841923534</v>
      </c>
      <c r="P68" s="151">
        <v>38.651302417764406</v>
      </c>
      <c r="Q68" s="151">
        <v>39.965318013800939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0.7802433400900981</v>
      </c>
      <c r="C71" s="87">
        <v>0.78099608695652167</v>
      </c>
      <c r="D71" s="87">
        <v>0.22302913043478259</v>
      </c>
      <c r="E71" s="87">
        <v>0.22298043478260865</v>
      </c>
      <c r="F71" s="87">
        <v>0.23330289855072467</v>
      </c>
      <c r="G71" s="87">
        <v>0.23025523841721238</v>
      </c>
      <c r="H71" s="87">
        <v>0.11172202898550722</v>
      </c>
      <c r="I71" s="87">
        <v>0.22316202898550719</v>
      </c>
      <c r="J71" s="87">
        <v>0.22279579710144928</v>
      </c>
      <c r="K71" s="87">
        <v>0.3347988405797101</v>
      </c>
      <c r="L71" s="87">
        <v>0.33436237287678383</v>
      </c>
      <c r="M71" s="87">
        <v>0.22292204811644922</v>
      </c>
      <c r="N71" s="87">
        <v>0.22292270072240863</v>
      </c>
      <c r="O71" s="87">
        <v>0.1114636845080748</v>
      </c>
      <c r="P71" s="87">
        <v>0.22291611800365552</v>
      </c>
      <c r="Q71" s="87">
        <v>0.22292271652814624</v>
      </c>
    </row>
    <row r="72" spans="1:17" x14ac:dyDescent="0.25">
      <c r="A72" s="150" t="s">
        <v>125</v>
      </c>
      <c r="B72" s="87">
        <v>0.66337279162946172</v>
      </c>
      <c r="C72" s="87">
        <v>0.77138468590065812</v>
      </c>
      <c r="D72" s="87">
        <v>0.28881087310515852</v>
      </c>
      <c r="E72" s="87">
        <v>0.3863626828449897</v>
      </c>
      <c r="F72" s="87">
        <v>0.38975141715717887</v>
      </c>
      <c r="G72" s="87">
        <v>0.39297728475523425</v>
      </c>
      <c r="H72" s="87">
        <v>0.39095666779012644</v>
      </c>
      <c r="I72" s="87">
        <v>0.39115651305381138</v>
      </c>
      <c r="J72" s="87">
        <v>0.39198857970757356</v>
      </c>
      <c r="K72" s="87">
        <v>0.39625511654102991</v>
      </c>
      <c r="L72" s="87">
        <v>9.9265351537616939E-2</v>
      </c>
      <c r="M72" s="87">
        <v>0.39382119612368821</v>
      </c>
      <c r="N72" s="87">
        <v>0.39647786595319146</v>
      </c>
      <c r="O72" s="87">
        <v>0.2974298382017837</v>
      </c>
      <c r="P72" s="87">
        <v>0.39815194842236212</v>
      </c>
      <c r="Q72" s="87">
        <v>0.39826511479473409</v>
      </c>
    </row>
    <row r="73" spans="1:17" x14ac:dyDescent="0.25">
      <c r="A73" s="150" t="s">
        <v>29</v>
      </c>
      <c r="B73" s="87">
        <v>30.143066899220592</v>
      </c>
      <c r="C73" s="87">
        <v>22.579676811594204</v>
      </c>
      <c r="D73" s="87">
        <v>15.511447101449274</v>
      </c>
      <c r="E73" s="87">
        <v>17.059149130434779</v>
      </c>
      <c r="F73" s="87">
        <v>5.9138231884057975</v>
      </c>
      <c r="G73" s="87">
        <v>7.1725054999057773</v>
      </c>
      <c r="H73" s="87">
        <v>6.5923382608695649</v>
      </c>
      <c r="I73" s="87">
        <v>5.4290691304347813</v>
      </c>
      <c r="J73" s="87">
        <v>5.7123915942028978</v>
      </c>
      <c r="K73" s="87">
        <v>3.6811407246376806</v>
      </c>
      <c r="L73" s="87">
        <v>1.7446219006792385</v>
      </c>
      <c r="M73" s="87">
        <v>2.7138129160198163</v>
      </c>
      <c r="N73" s="87">
        <v>4.458430659052917</v>
      </c>
      <c r="O73" s="87">
        <v>3.0047026453342078</v>
      </c>
      <c r="P73" s="87">
        <v>2.9076360071507232</v>
      </c>
      <c r="Q73" s="87">
        <v>5.7186941559755686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0.60651500674681147</v>
      </c>
      <c r="C75" s="87">
        <v>1.6077590576626752</v>
      </c>
      <c r="D75" s="87">
        <v>2.3561860513468815</v>
      </c>
      <c r="E75" s="87">
        <v>3.3699917428693253</v>
      </c>
      <c r="F75" s="87">
        <v>2.7559488150612306</v>
      </c>
      <c r="G75" s="87">
        <v>3.6208503734126785</v>
      </c>
      <c r="H75" s="87">
        <v>3.9938081296144161</v>
      </c>
      <c r="I75" s="87">
        <v>4.1317342942289956</v>
      </c>
      <c r="J75" s="87">
        <v>5.1297400541264242</v>
      </c>
      <c r="K75" s="87">
        <v>7.5456766717017274</v>
      </c>
      <c r="L75" s="87">
        <v>8.7566980288870155</v>
      </c>
      <c r="M75" s="87">
        <v>10.82154212072002</v>
      </c>
      <c r="N75" s="87">
        <v>10.321941424411566</v>
      </c>
      <c r="O75" s="87">
        <v>9.0122020725449978</v>
      </c>
      <c r="P75" s="87">
        <v>9.4462814533634596</v>
      </c>
      <c r="Q75" s="87">
        <v>11.471964816923677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2.7713684430518484</v>
      </c>
      <c r="C77" s="87">
        <v>5.7429707044904292</v>
      </c>
      <c r="D77" s="87">
        <v>12.850433095752219</v>
      </c>
      <c r="E77" s="87">
        <v>10.768798989678615</v>
      </c>
      <c r="F77" s="87">
        <v>19.429340051020418</v>
      </c>
      <c r="G77" s="87">
        <v>14.346736380353413</v>
      </c>
      <c r="H77" s="87">
        <v>16.072302096298611</v>
      </c>
      <c r="I77" s="87">
        <v>17.668264973803996</v>
      </c>
      <c r="J77" s="87">
        <v>19.418051139360337</v>
      </c>
      <c r="K77" s="87">
        <v>16.360598800908587</v>
      </c>
      <c r="L77" s="87">
        <v>15.813271818188808</v>
      </c>
      <c r="M77" s="87">
        <v>16.983617373672388</v>
      </c>
      <c r="N77" s="87">
        <v>18.776424575778648</v>
      </c>
      <c r="O77" s="87">
        <v>19.846404984454132</v>
      </c>
      <c r="P77" s="87">
        <v>16.197252338246251</v>
      </c>
      <c r="Q77" s="87">
        <v>12.749449425539114</v>
      </c>
    </row>
    <row r="78" spans="1:17" x14ac:dyDescent="0.25">
      <c r="A78" s="150" t="s">
        <v>22</v>
      </c>
      <c r="B78" s="87">
        <v>1.6888872131180637</v>
      </c>
      <c r="C78" s="87">
        <v>4.2327813043478253</v>
      </c>
      <c r="D78" s="87">
        <v>4.5251601449275363</v>
      </c>
      <c r="E78" s="87">
        <v>4.4042823188405791</v>
      </c>
      <c r="F78" s="87">
        <v>4.456041739130435</v>
      </c>
      <c r="G78" s="87">
        <v>8.1780678909520539</v>
      </c>
      <c r="H78" s="87">
        <v>7.1503731884057951</v>
      </c>
      <c r="I78" s="87">
        <v>6.4390798550724622</v>
      </c>
      <c r="J78" s="87">
        <v>5.8317273913043479</v>
      </c>
      <c r="K78" s="87">
        <v>5.7651695652173904</v>
      </c>
      <c r="L78" s="87">
        <v>8.4880292656488727</v>
      </c>
      <c r="M78" s="87">
        <v>8.9313776117794443</v>
      </c>
      <c r="N78" s="87">
        <v>9.2900206389196569</v>
      </c>
      <c r="O78" s="87">
        <v>9.1350396168803325</v>
      </c>
      <c r="P78" s="87">
        <v>9.4790645525779524</v>
      </c>
      <c r="Q78" s="87">
        <v>9.4040217840397009</v>
      </c>
    </row>
    <row r="79" spans="1:17" x14ac:dyDescent="0.25">
      <c r="A79" s="149" t="s">
        <v>242</v>
      </c>
      <c r="B79" s="148">
        <v>7.9903237003485117E-2</v>
      </c>
      <c r="C79" s="148">
        <v>0.79155845200605057</v>
      </c>
      <c r="D79" s="148">
        <v>0.71312887777433787</v>
      </c>
      <c r="E79" s="148">
        <v>1.5461818675905619</v>
      </c>
      <c r="F79" s="148">
        <v>3.0948150737815681</v>
      </c>
      <c r="G79" s="148">
        <v>2.8860025679715093</v>
      </c>
      <c r="H79" s="148">
        <v>3.1250479174308126</v>
      </c>
      <c r="I79" s="148">
        <v>3.3024312106231193</v>
      </c>
      <c r="J79" s="148">
        <v>3.4295029904741838</v>
      </c>
      <c r="K79" s="148">
        <v>4.1147333947638742</v>
      </c>
      <c r="L79" s="148">
        <v>4.8926120689163497</v>
      </c>
      <c r="M79" s="148">
        <v>5.7483497124721623</v>
      </c>
      <c r="N79" s="148">
        <v>4.2311689116170825</v>
      </c>
      <c r="O79" s="148">
        <v>4.6083344264560537</v>
      </c>
      <c r="P79" s="148">
        <v>5.323091969872074</v>
      </c>
      <c r="Q79" s="148">
        <v>4.968878852894413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34.09209430228384</v>
      </c>
      <c r="C81" s="96">
        <v>30.215034753272672</v>
      </c>
      <c r="D81" s="96">
        <v>26.567272748390678</v>
      </c>
      <c r="E81" s="96">
        <v>26.273345528822801</v>
      </c>
      <c r="F81" s="96">
        <v>21.906793807263966</v>
      </c>
      <c r="G81" s="96">
        <v>23.660114156528152</v>
      </c>
      <c r="H81" s="96">
        <v>22.677480671632338</v>
      </c>
      <c r="I81" s="96">
        <v>22.736736352240996</v>
      </c>
      <c r="J81" s="96">
        <v>19.829471452087319</v>
      </c>
      <c r="K81" s="96">
        <v>16.36066700744459</v>
      </c>
      <c r="L81" s="96">
        <v>22.330569258440846</v>
      </c>
      <c r="M81" s="96">
        <v>20.091837883562221</v>
      </c>
      <c r="N81" s="96">
        <v>19.843295977853131</v>
      </c>
      <c r="O81" s="96">
        <v>19.536760082173259</v>
      </c>
      <c r="P81" s="96">
        <v>18.147598278895885</v>
      </c>
      <c r="Q81" s="96">
        <v>20.116701260974423</v>
      </c>
    </row>
    <row r="82" spans="1:17" x14ac:dyDescent="0.25">
      <c r="A82" s="132" t="s">
        <v>83</v>
      </c>
      <c r="B82" s="160">
        <v>1.1770367221062727</v>
      </c>
      <c r="C82" s="160">
        <v>1.0431804262003559</v>
      </c>
      <c r="D82" s="160">
        <v>0.91724067620492999</v>
      </c>
      <c r="E82" s="160">
        <v>0.90709277716445336</v>
      </c>
      <c r="F82" s="160">
        <v>0.75633666110775188</v>
      </c>
      <c r="G82" s="160">
        <v>0.81687041472235145</v>
      </c>
      <c r="H82" s="160">
        <v>0.78294478710210424</v>
      </c>
      <c r="I82" s="160">
        <v>0.78499060193094328</v>
      </c>
      <c r="J82" s="160">
        <v>0.68461667013226624</v>
      </c>
      <c r="K82" s="160">
        <v>0.56485546752182902</v>
      </c>
      <c r="L82" s="160">
        <v>0.7709675976392435</v>
      </c>
      <c r="M82" s="160">
        <v>0.69367492632960548</v>
      </c>
      <c r="N82" s="160">
        <v>0.68509396479031182</v>
      </c>
      <c r="O82" s="160">
        <v>0.67451074855666504</v>
      </c>
      <c r="P82" s="160">
        <v>0.6265496452901137</v>
      </c>
      <c r="Q82" s="160">
        <v>0.69453333966116171</v>
      </c>
    </row>
    <row r="83" spans="1:17" x14ac:dyDescent="0.25">
      <c r="A83" s="76" t="s">
        <v>82</v>
      </c>
      <c r="B83" s="159">
        <v>0.51899911365965534</v>
      </c>
      <c r="C83" s="159">
        <v>0.45997691186410011</v>
      </c>
      <c r="D83" s="159">
        <v>0.40444540856046474</v>
      </c>
      <c r="E83" s="159">
        <v>0.39997082377598125</v>
      </c>
      <c r="F83" s="159">
        <v>0.33349686494130026</v>
      </c>
      <c r="G83" s="159">
        <v>0.36018844038870806</v>
      </c>
      <c r="H83" s="159">
        <v>0.34522937383235802</v>
      </c>
      <c r="I83" s="159">
        <v>0.34613144941159668</v>
      </c>
      <c r="J83" s="159">
        <v>0.30187286286144432</v>
      </c>
      <c r="K83" s="159">
        <v>0.24906571008680106</v>
      </c>
      <c r="L83" s="159">
        <v>0.33994818710418623</v>
      </c>
      <c r="M83" s="159">
        <v>0.30586698373246396</v>
      </c>
      <c r="N83" s="159">
        <v>0.30208331976548797</v>
      </c>
      <c r="O83" s="159">
        <v>0.29741678749697714</v>
      </c>
      <c r="P83" s="159">
        <v>0.27626895955076297</v>
      </c>
      <c r="Q83" s="159">
        <v>0.30624548998453233</v>
      </c>
    </row>
    <row r="84" spans="1:17" x14ac:dyDescent="0.25">
      <c r="A84" s="76" t="s">
        <v>81</v>
      </c>
      <c r="B84" s="159">
        <v>4.0256892570796907</v>
      </c>
      <c r="C84" s="159">
        <v>3.5678752889167877</v>
      </c>
      <c r="D84" s="159">
        <v>3.1371374121166169</v>
      </c>
      <c r="E84" s="159">
        <v>3.1024296690344197</v>
      </c>
      <c r="F84" s="159">
        <v>2.5868151045521008</v>
      </c>
      <c r="G84" s="159">
        <v>2.7938520448957513</v>
      </c>
      <c r="H84" s="159">
        <v>2.6778199516861867</v>
      </c>
      <c r="I84" s="159">
        <v>2.6848170271586445</v>
      </c>
      <c r="J84" s="159">
        <v>2.3415191067592667</v>
      </c>
      <c r="K84" s="159">
        <v>1.9319130360998573</v>
      </c>
      <c r="L84" s="159">
        <v>2.6368556877468556</v>
      </c>
      <c r="M84" s="159">
        <v>2.3725000642575593</v>
      </c>
      <c r="N84" s="159">
        <v>2.3431515451881348</v>
      </c>
      <c r="O84" s="159">
        <v>2.3069549345837492</v>
      </c>
      <c r="P84" s="159">
        <v>2.1429188475597689</v>
      </c>
      <c r="Q84" s="159">
        <v>2.3754360009722575</v>
      </c>
    </row>
    <row r="85" spans="1:17" x14ac:dyDescent="0.25">
      <c r="A85" s="76" t="s">
        <v>80</v>
      </c>
      <c r="B85" s="159">
        <v>1.777567136958405</v>
      </c>
      <c r="C85" s="159">
        <v>1.5754166447872231</v>
      </c>
      <c r="D85" s="159">
        <v>1.3852217624831058</v>
      </c>
      <c r="E85" s="159">
        <v>1.3698963512153559</v>
      </c>
      <c r="F85" s="159">
        <v>1.1422236604956144</v>
      </c>
      <c r="G85" s="159">
        <v>1.2336420581387202</v>
      </c>
      <c r="H85" s="159">
        <v>1.1824073943208186</v>
      </c>
      <c r="I85" s="159">
        <v>1.1854969947893059</v>
      </c>
      <c r="J85" s="159">
        <v>1.0339117475139681</v>
      </c>
      <c r="K85" s="159">
        <v>0.85304774043185994</v>
      </c>
      <c r="L85" s="159">
        <v>1.1643193788983197</v>
      </c>
      <c r="M85" s="159">
        <v>1.0475915743470059</v>
      </c>
      <c r="N85" s="159">
        <v>1.034632560452811</v>
      </c>
      <c r="O85" s="159">
        <v>1.0186497308376137</v>
      </c>
      <c r="P85" s="159">
        <v>0.94621861682247022</v>
      </c>
      <c r="Q85" s="159">
        <v>1.0488879547397694</v>
      </c>
    </row>
    <row r="86" spans="1:17" x14ac:dyDescent="0.25">
      <c r="A86" s="129" t="s">
        <v>79</v>
      </c>
      <c r="B86" s="158">
        <v>6.1577272336423547</v>
      </c>
      <c r="C86" s="158">
        <v>5.4574512412167469</v>
      </c>
      <c r="D86" s="158">
        <v>4.7985910597287784</v>
      </c>
      <c r="E86" s="158">
        <v>4.7455018118640426</v>
      </c>
      <c r="F86" s="158">
        <v>3.9568135542714451</v>
      </c>
      <c r="G86" s="158">
        <v>4.2734989525997076</v>
      </c>
      <c r="H86" s="158">
        <v>4.0960153132262667</v>
      </c>
      <c r="I86" s="158">
        <v>4.1067180971326076</v>
      </c>
      <c r="J86" s="158">
        <v>3.5816067885589491</v>
      </c>
      <c r="K86" s="158">
        <v>2.9550699906853954</v>
      </c>
      <c r="L86" s="158">
        <v>4.0333560398554456</v>
      </c>
      <c r="M86" s="158">
        <v>3.6289955146947435</v>
      </c>
      <c r="N86" s="158">
        <v>3.5841037797395305</v>
      </c>
      <c r="O86" s="158">
        <v>3.5287371479280472</v>
      </c>
      <c r="P86" s="158">
        <v>3.277826206754106</v>
      </c>
      <c r="Q86" s="158">
        <v>3.6334863475210852</v>
      </c>
    </row>
    <row r="87" spans="1:17" x14ac:dyDescent="0.25">
      <c r="A87" s="92" t="s">
        <v>125</v>
      </c>
      <c r="B87" s="91">
        <v>0.2339777510335467</v>
      </c>
      <c r="C87" s="91">
        <v>0.21997492348826067</v>
      </c>
      <c r="D87" s="91">
        <v>7.4422709766160111E-2</v>
      </c>
      <c r="E87" s="91">
        <v>8.4123717664509712E-2</v>
      </c>
      <c r="F87" s="91">
        <v>6.9104429214270319E-2</v>
      </c>
      <c r="G87" s="91">
        <v>6.9361606246686247E-2</v>
      </c>
      <c r="H87" s="91">
        <v>6.4369989875924197E-2</v>
      </c>
      <c r="I87" s="91">
        <v>6.2758418374714631E-2</v>
      </c>
      <c r="J87" s="91">
        <v>5.2420903994464974E-2</v>
      </c>
      <c r="K87" s="91">
        <v>3.8348321323767837E-2</v>
      </c>
      <c r="L87" s="91">
        <v>1.168764203643332E-2</v>
      </c>
      <c r="M87" s="91">
        <v>3.8770146723486082E-2</v>
      </c>
      <c r="N87" s="91">
        <v>4.150729146132838E-2</v>
      </c>
      <c r="O87" s="91">
        <v>3.0239196970304128E-2</v>
      </c>
      <c r="P87" s="91">
        <v>3.6993607946493152E-2</v>
      </c>
      <c r="Q87" s="91">
        <v>3.8839636150339384E-2</v>
      </c>
    </row>
    <row r="88" spans="1:17" x14ac:dyDescent="0.25">
      <c r="A88" s="92" t="s">
        <v>26</v>
      </c>
      <c r="B88" s="91">
        <v>0.21392348169441078</v>
      </c>
      <c r="C88" s="91">
        <v>0.45848288430041706</v>
      </c>
      <c r="D88" s="91">
        <v>0.60715771802198049</v>
      </c>
      <c r="E88" s="91">
        <v>0.73375676921315913</v>
      </c>
      <c r="F88" s="91">
        <v>0.48864035234988529</v>
      </c>
      <c r="G88" s="91">
        <v>0.6390903688879741</v>
      </c>
      <c r="H88" s="91">
        <v>0.65757003281926441</v>
      </c>
      <c r="I88" s="91">
        <v>0.66290883775903675</v>
      </c>
      <c r="J88" s="91">
        <v>0.6860036868791648</v>
      </c>
      <c r="K88" s="91">
        <v>0.73024680700044631</v>
      </c>
      <c r="L88" s="91">
        <v>1.0310259360134195</v>
      </c>
      <c r="M88" s="91">
        <v>1.0653382294408806</v>
      </c>
      <c r="N88" s="91">
        <v>1.0806046640706835</v>
      </c>
      <c r="O88" s="91">
        <v>0.91625559579192517</v>
      </c>
      <c r="P88" s="91">
        <v>0.87768509992887556</v>
      </c>
      <c r="Q88" s="91">
        <v>1.1187696910096072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5.7098260009143971</v>
      </c>
      <c r="C90" s="157">
        <v>4.7789934334280693</v>
      </c>
      <c r="D90" s="157">
        <v>4.1170106319406381</v>
      </c>
      <c r="E90" s="157">
        <v>3.9276213249863736</v>
      </c>
      <c r="F90" s="157">
        <v>3.3990687727072895</v>
      </c>
      <c r="G90" s="157">
        <v>3.5650469774650468</v>
      </c>
      <c r="H90" s="157">
        <v>3.3740752905310778</v>
      </c>
      <c r="I90" s="157">
        <v>3.381050840998856</v>
      </c>
      <c r="J90" s="157">
        <v>2.8431821976853193</v>
      </c>
      <c r="K90" s="157">
        <v>2.1864748623611812</v>
      </c>
      <c r="L90" s="157">
        <v>2.9906424618055927</v>
      </c>
      <c r="M90" s="157">
        <v>2.5248871385303766</v>
      </c>
      <c r="N90" s="157">
        <v>2.4619918242075189</v>
      </c>
      <c r="O90" s="157">
        <v>2.582242355165818</v>
      </c>
      <c r="P90" s="157">
        <v>2.3631474988787371</v>
      </c>
      <c r="Q90" s="157">
        <v>2.4758770203611387</v>
      </c>
    </row>
    <row r="91" spans="1:17" x14ac:dyDescent="0.25">
      <c r="A91" s="243" t="s">
        <v>235</v>
      </c>
      <c r="B91" s="242">
        <v>20.435074838837462</v>
      </c>
      <c r="C91" s="242">
        <v>18.111134240287459</v>
      </c>
      <c r="D91" s="242">
        <v>15.924636429296783</v>
      </c>
      <c r="E91" s="242">
        <v>15.748454095768547</v>
      </c>
      <c r="F91" s="242">
        <v>13.131107961895752</v>
      </c>
      <c r="G91" s="242">
        <v>14.182062245782914</v>
      </c>
      <c r="H91" s="242">
        <v>13.593063851464603</v>
      </c>
      <c r="I91" s="242">
        <v>13.628582181817897</v>
      </c>
      <c r="J91" s="242">
        <v>11.885944276261423</v>
      </c>
      <c r="K91" s="242">
        <v>9.8067150626188475</v>
      </c>
      <c r="L91" s="242">
        <v>13.385122367196795</v>
      </c>
      <c r="M91" s="242">
        <v>12.043208820200842</v>
      </c>
      <c r="N91" s="242">
        <v>11.894230807916854</v>
      </c>
      <c r="O91" s="242">
        <v>11.710490732770205</v>
      </c>
      <c r="P91" s="242">
        <v>10.877816002918662</v>
      </c>
      <c r="Q91" s="242">
        <v>12.058112128095617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0.99999999999999989</v>
      </c>
      <c r="D95" s="77">
        <f t="shared" si="0"/>
        <v>0.99999999999999989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1.0000000000000002</v>
      </c>
      <c r="I95" s="77">
        <f t="shared" si="0"/>
        <v>0.99999999999999989</v>
      </c>
      <c r="J95" s="77">
        <f t="shared" si="0"/>
        <v>1</v>
      </c>
      <c r="K95" s="77">
        <f t="shared" si="0"/>
        <v>0.99999999999999989</v>
      </c>
      <c r="L95" s="77">
        <f t="shared" si="0"/>
        <v>0.99999999999999978</v>
      </c>
      <c r="M95" s="77">
        <f t="shared" si="0"/>
        <v>0.99999999999999989</v>
      </c>
      <c r="N95" s="77">
        <f t="shared" si="0"/>
        <v>0.99999999999999989</v>
      </c>
      <c r="O95" s="77">
        <f t="shared" si="0"/>
        <v>1.0000000000000002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3.9774462013242827E-3</v>
      </c>
      <c r="C96" s="240">
        <f t="shared" si="1"/>
        <v>3.9774462013242827E-3</v>
      </c>
      <c r="D96" s="240">
        <f t="shared" si="1"/>
        <v>3.9774462013242827E-3</v>
      </c>
      <c r="E96" s="240">
        <f t="shared" si="1"/>
        <v>3.9774462013242827E-3</v>
      </c>
      <c r="F96" s="240">
        <f t="shared" si="1"/>
        <v>3.9774462013242827E-3</v>
      </c>
      <c r="G96" s="240">
        <f t="shared" si="1"/>
        <v>3.9774462013242827E-3</v>
      </c>
      <c r="H96" s="240">
        <f t="shared" si="1"/>
        <v>3.9774462013242827E-3</v>
      </c>
      <c r="I96" s="240">
        <f t="shared" si="1"/>
        <v>3.9774462013242827E-3</v>
      </c>
      <c r="J96" s="240">
        <f t="shared" si="1"/>
        <v>3.9774462013242827E-3</v>
      </c>
      <c r="K96" s="240">
        <f t="shared" si="1"/>
        <v>3.9774462013242818E-3</v>
      </c>
      <c r="L96" s="240">
        <f t="shared" si="1"/>
        <v>3.9774462013242818E-3</v>
      </c>
      <c r="M96" s="240">
        <f t="shared" si="1"/>
        <v>3.9774462013242818E-3</v>
      </c>
      <c r="N96" s="240">
        <f t="shared" si="1"/>
        <v>3.9774462013242818E-3</v>
      </c>
      <c r="O96" s="240">
        <f t="shared" si="1"/>
        <v>3.9774462013242836E-3</v>
      </c>
      <c r="P96" s="240">
        <f t="shared" si="1"/>
        <v>3.9774462013242827E-3</v>
      </c>
      <c r="Q96" s="240">
        <f t="shared" si="1"/>
        <v>3.9774462013242827E-3</v>
      </c>
    </row>
    <row r="97" spans="1:17" x14ac:dyDescent="0.25">
      <c r="A97" s="76" t="s">
        <v>82</v>
      </c>
      <c r="B97" s="239">
        <f t="shared" ref="B97:Q97" si="2">IF(B$7=0,0,B$7/B$5)</f>
        <v>5.5684246818539949E-3</v>
      </c>
      <c r="C97" s="239">
        <f t="shared" si="2"/>
        <v>5.5684246818539958E-3</v>
      </c>
      <c r="D97" s="239">
        <f t="shared" si="2"/>
        <v>5.5684246818539949E-3</v>
      </c>
      <c r="E97" s="239">
        <f t="shared" si="2"/>
        <v>5.5684246818539949E-3</v>
      </c>
      <c r="F97" s="239">
        <f t="shared" si="2"/>
        <v>5.5684246818539949E-3</v>
      </c>
      <c r="G97" s="239">
        <f t="shared" si="2"/>
        <v>5.5684246818539949E-3</v>
      </c>
      <c r="H97" s="239">
        <f t="shared" si="2"/>
        <v>5.5684246818539958E-3</v>
      </c>
      <c r="I97" s="239">
        <f t="shared" si="2"/>
        <v>5.5684246818539949E-3</v>
      </c>
      <c r="J97" s="239">
        <f t="shared" si="2"/>
        <v>5.568424681853994E-3</v>
      </c>
      <c r="K97" s="239">
        <f t="shared" si="2"/>
        <v>5.568424681853994E-3</v>
      </c>
      <c r="L97" s="239">
        <f t="shared" si="2"/>
        <v>5.568424681853994E-3</v>
      </c>
      <c r="M97" s="239">
        <f t="shared" si="2"/>
        <v>5.5684246818539949E-3</v>
      </c>
      <c r="N97" s="239">
        <f t="shared" si="2"/>
        <v>5.568424681853994E-3</v>
      </c>
      <c r="O97" s="239">
        <f t="shared" si="2"/>
        <v>5.5684246818539958E-3</v>
      </c>
      <c r="P97" s="239">
        <f t="shared" si="2"/>
        <v>5.5684246818539949E-3</v>
      </c>
      <c r="Q97" s="239">
        <f t="shared" si="2"/>
        <v>5.5684246818539949E-3</v>
      </c>
    </row>
    <row r="98" spans="1:17" x14ac:dyDescent="0.25">
      <c r="A98" s="76" t="s">
        <v>81</v>
      </c>
      <c r="B98" s="239">
        <f t="shared" ref="B98:Q98" si="3">IF(B$8=0,0,B$8/B$5)</f>
        <v>3.1819569610594262E-2</v>
      </c>
      <c r="C98" s="239">
        <f t="shared" si="3"/>
        <v>3.1819569610594262E-2</v>
      </c>
      <c r="D98" s="239">
        <f t="shared" si="3"/>
        <v>3.1819569610594262E-2</v>
      </c>
      <c r="E98" s="239">
        <f t="shared" si="3"/>
        <v>3.1819569610594262E-2</v>
      </c>
      <c r="F98" s="239">
        <f t="shared" si="3"/>
        <v>3.1819569610594262E-2</v>
      </c>
      <c r="G98" s="239">
        <f t="shared" si="3"/>
        <v>3.1819569610594262E-2</v>
      </c>
      <c r="H98" s="239">
        <f t="shared" si="3"/>
        <v>3.1819569610594262E-2</v>
      </c>
      <c r="I98" s="239">
        <f t="shared" si="3"/>
        <v>3.1819569610594262E-2</v>
      </c>
      <c r="J98" s="239">
        <f t="shared" si="3"/>
        <v>3.1819569610594262E-2</v>
      </c>
      <c r="K98" s="239">
        <f t="shared" si="3"/>
        <v>3.1819569610594255E-2</v>
      </c>
      <c r="L98" s="239">
        <f t="shared" si="3"/>
        <v>3.1819569610594255E-2</v>
      </c>
      <c r="M98" s="239">
        <f t="shared" si="3"/>
        <v>3.1819569610594255E-2</v>
      </c>
      <c r="N98" s="239">
        <f t="shared" si="3"/>
        <v>3.1819569610594255E-2</v>
      </c>
      <c r="O98" s="239">
        <f t="shared" si="3"/>
        <v>3.1819569610594269E-2</v>
      </c>
      <c r="P98" s="239">
        <f t="shared" si="3"/>
        <v>3.1819569610594262E-2</v>
      </c>
      <c r="Q98" s="239">
        <f t="shared" si="3"/>
        <v>3.1819569610594262E-2</v>
      </c>
    </row>
    <row r="99" spans="1:17" x14ac:dyDescent="0.25">
      <c r="A99" s="76" t="s">
        <v>80</v>
      </c>
      <c r="B99" s="239">
        <f t="shared" ref="B99:Q99" si="4">IF(B$9=0,0,B$9/B$5)</f>
        <v>1.5909784805297131E-2</v>
      </c>
      <c r="C99" s="239">
        <f t="shared" si="4"/>
        <v>1.5909784805297131E-2</v>
      </c>
      <c r="D99" s="239">
        <f t="shared" si="4"/>
        <v>1.5909784805297131E-2</v>
      </c>
      <c r="E99" s="239">
        <f t="shared" si="4"/>
        <v>1.5909784805297131E-2</v>
      </c>
      <c r="F99" s="239">
        <f t="shared" si="4"/>
        <v>1.5909784805297131E-2</v>
      </c>
      <c r="G99" s="239">
        <f t="shared" si="4"/>
        <v>1.5909784805297131E-2</v>
      </c>
      <c r="H99" s="239">
        <f t="shared" si="4"/>
        <v>1.5909784805297131E-2</v>
      </c>
      <c r="I99" s="239">
        <f t="shared" si="4"/>
        <v>1.5909784805297131E-2</v>
      </c>
      <c r="J99" s="239">
        <f t="shared" si="4"/>
        <v>1.5909784805297131E-2</v>
      </c>
      <c r="K99" s="239">
        <f t="shared" si="4"/>
        <v>1.5909784805297127E-2</v>
      </c>
      <c r="L99" s="239">
        <f t="shared" si="4"/>
        <v>1.5909784805297127E-2</v>
      </c>
      <c r="M99" s="239">
        <f t="shared" si="4"/>
        <v>1.5909784805297127E-2</v>
      </c>
      <c r="N99" s="239">
        <f t="shared" si="4"/>
        <v>1.5909784805297127E-2</v>
      </c>
      <c r="O99" s="239">
        <f t="shared" si="4"/>
        <v>1.5909784805297134E-2</v>
      </c>
      <c r="P99" s="239">
        <f t="shared" si="4"/>
        <v>1.5909784805297131E-2</v>
      </c>
      <c r="Q99" s="239">
        <f t="shared" si="4"/>
        <v>1.5909784805297131E-2</v>
      </c>
    </row>
    <row r="100" spans="1:17" x14ac:dyDescent="0.25">
      <c r="A100" s="129" t="s">
        <v>79</v>
      </c>
      <c r="B100" s="238">
        <f t="shared" ref="B100:Q100" si="5">IF(B$10=0,0,B$10/B$5)</f>
        <v>9.545870883178275E-3</v>
      </c>
      <c r="C100" s="238">
        <f t="shared" si="5"/>
        <v>9.545870883178275E-3</v>
      </c>
      <c r="D100" s="238">
        <f t="shared" si="5"/>
        <v>9.5458708831782767E-3</v>
      </c>
      <c r="E100" s="238">
        <f t="shared" si="5"/>
        <v>9.5458708831782767E-3</v>
      </c>
      <c r="F100" s="238">
        <f t="shared" si="5"/>
        <v>9.5458708831782785E-3</v>
      </c>
      <c r="G100" s="238">
        <f t="shared" si="5"/>
        <v>9.5458708831782767E-3</v>
      </c>
      <c r="H100" s="238">
        <f t="shared" si="5"/>
        <v>9.5458708831782767E-3</v>
      </c>
      <c r="I100" s="238">
        <f t="shared" si="5"/>
        <v>9.545870883178275E-3</v>
      </c>
      <c r="J100" s="238">
        <f t="shared" si="5"/>
        <v>9.5458708831782767E-3</v>
      </c>
      <c r="K100" s="238">
        <f t="shared" si="5"/>
        <v>9.545870883178275E-3</v>
      </c>
      <c r="L100" s="238">
        <f t="shared" si="5"/>
        <v>9.545870883178275E-3</v>
      </c>
      <c r="M100" s="238">
        <f t="shared" si="5"/>
        <v>9.545870883178275E-3</v>
      </c>
      <c r="N100" s="238">
        <f t="shared" si="5"/>
        <v>9.545870883178275E-3</v>
      </c>
      <c r="O100" s="238">
        <f t="shared" si="5"/>
        <v>9.5458708831782767E-3</v>
      </c>
      <c r="P100" s="238">
        <f t="shared" si="5"/>
        <v>9.5458708831782767E-3</v>
      </c>
      <c r="Q100" s="238">
        <f t="shared" si="5"/>
        <v>9.5458708831782767E-3</v>
      </c>
    </row>
    <row r="101" spans="1:17" x14ac:dyDescent="0.25">
      <c r="A101" s="127" t="s">
        <v>241</v>
      </c>
      <c r="B101" s="236">
        <f t="shared" ref="B101:Q101" si="6">IF(B$15=0,0,B$15/B$5)</f>
        <v>1.5353942311996504E-2</v>
      </c>
      <c r="C101" s="236">
        <f t="shared" si="6"/>
        <v>1.7694764318828358E-2</v>
      </c>
      <c r="D101" s="236">
        <f t="shared" si="6"/>
        <v>1.7438098674566822E-2</v>
      </c>
      <c r="E101" s="236">
        <f t="shared" si="6"/>
        <v>2.0034749096723516E-2</v>
      </c>
      <c r="F101" s="236">
        <f t="shared" si="6"/>
        <v>2.5531422330237977E-2</v>
      </c>
      <c r="G101" s="236">
        <f t="shared" si="6"/>
        <v>2.4659752480294828E-2</v>
      </c>
      <c r="H101" s="236">
        <f t="shared" si="6"/>
        <v>2.5299900287585969E-2</v>
      </c>
      <c r="I101" s="236">
        <f t="shared" si="6"/>
        <v>2.5851483793263914E-2</v>
      </c>
      <c r="J101" s="236">
        <f t="shared" si="6"/>
        <v>2.5547327711064036E-2</v>
      </c>
      <c r="K101" s="236">
        <f t="shared" si="6"/>
        <v>2.8365252605391134E-2</v>
      </c>
      <c r="L101" s="236">
        <f t="shared" si="6"/>
        <v>3.0182975337676051E-2</v>
      </c>
      <c r="M101" s="236">
        <f t="shared" si="6"/>
        <v>3.0639259339335676E-2</v>
      </c>
      <c r="N101" s="236">
        <f t="shared" si="6"/>
        <v>2.5957539108874522E-2</v>
      </c>
      <c r="O101" s="236">
        <f t="shared" si="6"/>
        <v>2.7402712823893748E-2</v>
      </c>
      <c r="P101" s="236">
        <f t="shared" si="6"/>
        <v>3.0070803885172651E-2</v>
      </c>
      <c r="Q101" s="236">
        <f t="shared" si="6"/>
        <v>2.8730117349452092E-2</v>
      </c>
    </row>
    <row r="102" spans="1:17" x14ac:dyDescent="0.25">
      <c r="A102" s="127" t="s">
        <v>240</v>
      </c>
      <c r="B102" s="237">
        <f t="shared" ref="B102:Q102" si="7">IF(B$16=0,0,B$16/B$5)</f>
        <v>0.883705089701319</v>
      </c>
      <c r="C102" s="237">
        <f t="shared" si="7"/>
        <v>0.87616244101263863</v>
      </c>
      <c r="D102" s="237">
        <f t="shared" si="7"/>
        <v>0.87698947475525901</v>
      </c>
      <c r="E102" s="237">
        <f t="shared" si="7"/>
        <v>0.86862249006164305</v>
      </c>
      <c r="F102" s="237">
        <f t="shared" si="7"/>
        <v>0.85091098742031879</v>
      </c>
      <c r="G102" s="237">
        <f t="shared" si="7"/>
        <v>0.85371970138124675</v>
      </c>
      <c r="H102" s="237">
        <f t="shared" si="7"/>
        <v>0.85165700289108648</v>
      </c>
      <c r="I102" s="237">
        <f t="shared" si="7"/>
        <v>0.84987967826167965</v>
      </c>
      <c r="J102" s="237">
        <f t="shared" si="7"/>
        <v>0.85085973674876825</v>
      </c>
      <c r="K102" s="237">
        <f t="shared" si="7"/>
        <v>0.84177975653371417</v>
      </c>
      <c r="L102" s="237">
        <f t="shared" si="7"/>
        <v>0.83592264995190724</v>
      </c>
      <c r="M102" s="237">
        <f t="shared" si="7"/>
        <v>0.83445240150211508</v>
      </c>
      <c r="N102" s="237">
        <f t="shared" si="7"/>
        <v>0.84953794446693431</v>
      </c>
      <c r="O102" s="237">
        <f t="shared" si="7"/>
        <v>0.84488127360742815</v>
      </c>
      <c r="P102" s="237">
        <f t="shared" si="7"/>
        <v>0.83628409129886261</v>
      </c>
      <c r="Q102" s="237">
        <f t="shared" si="7"/>
        <v>0.84060408124729558</v>
      </c>
    </row>
    <row r="103" spans="1:17" x14ac:dyDescent="0.25">
      <c r="A103" s="142" t="s">
        <v>249</v>
      </c>
      <c r="B103" s="235">
        <f t="shared" ref="B103:Q103" si="8">IF(B$17=0,0,B$17/B$5)</f>
        <v>0.85656069631543041</v>
      </c>
      <c r="C103" s="235">
        <f t="shared" si="8"/>
        <v>0.84487968419482906</v>
      </c>
      <c r="D103" s="235">
        <f t="shared" si="8"/>
        <v>0.84616047978407538</v>
      </c>
      <c r="E103" s="235">
        <f t="shared" si="8"/>
        <v>0.83320284995760763</v>
      </c>
      <c r="F103" s="235">
        <f t="shared" si="8"/>
        <v>0.80577372186658858</v>
      </c>
      <c r="G103" s="235">
        <f t="shared" si="8"/>
        <v>0.81012346996902096</v>
      </c>
      <c r="H103" s="235">
        <f t="shared" si="8"/>
        <v>0.80692904755069084</v>
      </c>
      <c r="I103" s="235">
        <f t="shared" si="8"/>
        <v>0.80417657273776466</v>
      </c>
      <c r="J103" s="235">
        <f t="shared" si="8"/>
        <v>0.80569435190780081</v>
      </c>
      <c r="K103" s="235">
        <f t="shared" si="8"/>
        <v>0.79163253313238302</v>
      </c>
      <c r="L103" s="235">
        <f t="shared" si="8"/>
        <v>0.78256185573540749</v>
      </c>
      <c r="M103" s="235">
        <f t="shared" si="8"/>
        <v>0.78028493808072596</v>
      </c>
      <c r="N103" s="235">
        <f t="shared" si="8"/>
        <v>0.80364734265385129</v>
      </c>
      <c r="O103" s="235">
        <f t="shared" si="8"/>
        <v>0.79643573423926672</v>
      </c>
      <c r="P103" s="235">
        <f t="shared" si="8"/>
        <v>0.78312160615318971</v>
      </c>
      <c r="Q103" s="235">
        <f t="shared" si="8"/>
        <v>0.78981180969193476</v>
      </c>
    </row>
    <row r="104" spans="1:17" x14ac:dyDescent="0.25">
      <c r="A104" s="142" t="s">
        <v>248</v>
      </c>
      <c r="B104" s="235">
        <f t="shared" ref="B104:Q104" si="9">IF(B$28=0,0,B$28/B$5)</f>
        <v>2.7144393385888609E-2</v>
      </c>
      <c r="C104" s="235">
        <f t="shared" si="9"/>
        <v>3.1282756817809489E-2</v>
      </c>
      <c r="D104" s="235">
        <f t="shared" si="9"/>
        <v>3.0828994971183681E-2</v>
      </c>
      <c r="E104" s="235">
        <f t="shared" si="9"/>
        <v>3.5419640104035546E-2</v>
      </c>
      <c r="F104" s="235">
        <f t="shared" si="9"/>
        <v>4.5137265553730203E-2</v>
      </c>
      <c r="G104" s="235">
        <f t="shared" si="9"/>
        <v>4.3596231412225822E-2</v>
      </c>
      <c r="H104" s="235">
        <f t="shared" si="9"/>
        <v>4.4727955340395593E-2</v>
      </c>
      <c r="I104" s="235">
        <f t="shared" si="9"/>
        <v>4.5703105523914996E-2</v>
      </c>
      <c r="J104" s="235">
        <f t="shared" si="9"/>
        <v>4.5165384840967431E-2</v>
      </c>
      <c r="K104" s="235">
        <f t="shared" si="9"/>
        <v>5.0147223401331084E-2</v>
      </c>
      <c r="L104" s="235">
        <f t="shared" si="9"/>
        <v>5.3360794216499682E-2</v>
      </c>
      <c r="M104" s="235">
        <f t="shared" si="9"/>
        <v>5.416746342138911E-2</v>
      </c>
      <c r="N104" s="235">
        <f t="shared" si="9"/>
        <v>4.5890601813082993E-2</v>
      </c>
      <c r="O104" s="235">
        <f t="shared" si="9"/>
        <v>4.8445539368161449E-2</v>
      </c>
      <c r="P104" s="235">
        <f t="shared" si="9"/>
        <v>5.3162485145672976E-2</v>
      </c>
      <c r="Q104" s="235">
        <f t="shared" si="9"/>
        <v>5.0792271555360813E-2</v>
      </c>
    </row>
    <row r="105" spans="1:17" x14ac:dyDescent="0.25">
      <c r="A105" s="72" t="s">
        <v>239</v>
      </c>
      <c r="B105" s="277">
        <f t="shared" ref="B105:Q105" si="10">IF(B$29=0,0,B$29/B$5)</f>
        <v>3.4119871804436534E-2</v>
      </c>
      <c r="C105" s="277">
        <f t="shared" si="10"/>
        <v>3.9321698486285077E-2</v>
      </c>
      <c r="D105" s="277">
        <f t="shared" si="10"/>
        <v>3.8751330387926108E-2</v>
      </c>
      <c r="E105" s="277">
        <f t="shared" si="10"/>
        <v>4.4521664659385403E-2</v>
      </c>
      <c r="F105" s="277">
        <f t="shared" si="10"/>
        <v>5.6736494067195269E-2</v>
      </c>
      <c r="G105" s="277">
        <f t="shared" si="10"/>
        <v>5.47994499562105E-2</v>
      </c>
      <c r="H105" s="277">
        <f t="shared" si="10"/>
        <v>5.62220006390797E-2</v>
      </c>
      <c r="I105" s="277">
        <f t="shared" si="10"/>
        <v>5.7447741762808459E-2</v>
      </c>
      <c r="J105" s="277">
        <f t="shared" si="10"/>
        <v>5.6771839357919844E-2</v>
      </c>
      <c r="K105" s="277">
        <f t="shared" si="10"/>
        <v>6.3033894678646687E-2</v>
      </c>
      <c r="L105" s="277">
        <f t="shared" si="10"/>
        <v>6.7073278528168717E-2</v>
      </c>
      <c r="M105" s="277">
        <f t="shared" si="10"/>
        <v>6.8087242976301227E-2</v>
      </c>
      <c r="N105" s="277">
        <f t="shared" si="10"/>
        <v>5.7683420241943145E-2</v>
      </c>
      <c r="O105" s="277">
        <f t="shared" si="10"/>
        <v>6.0894917386430304E-2</v>
      </c>
      <c r="P105" s="277">
        <f t="shared" si="10"/>
        <v>6.6824008633716708E-2</v>
      </c>
      <c r="Q105" s="277">
        <f t="shared" si="10"/>
        <v>6.3844705221004383E-2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</v>
      </c>
      <c r="D107" s="77">
        <f t="shared" si="11"/>
        <v>1</v>
      </c>
      <c r="E107" s="77">
        <f t="shared" si="11"/>
        <v>1.0000000000000002</v>
      </c>
      <c r="F107" s="77">
        <f t="shared" si="11"/>
        <v>1</v>
      </c>
      <c r="G107" s="77">
        <f t="shared" si="11"/>
        <v>1</v>
      </c>
      <c r="H107" s="77">
        <f t="shared" si="11"/>
        <v>0.99999999999999989</v>
      </c>
      <c r="I107" s="77">
        <f t="shared" si="11"/>
        <v>1</v>
      </c>
      <c r="J107" s="77">
        <f t="shared" si="11"/>
        <v>0.99999999999999989</v>
      </c>
      <c r="K107" s="77">
        <f t="shared" si="11"/>
        <v>1.0000000000000002</v>
      </c>
      <c r="L107" s="77">
        <f t="shared" si="11"/>
        <v>1</v>
      </c>
      <c r="M107" s="77">
        <f t="shared" si="11"/>
        <v>1</v>
      </c>
      <c r="N107" s="77">
        <f t="shared" si="11"/>
        <v>1</v>
      </c>
      <c r="O107" s="77">
        <f t="shared" si="11"/>
        <v>1.0000000000000002</v>
      </c>
      <c r="P107" s="77">
        <f t="shared" si="11"/>
        <v>1.0000000000000004</v>
      </c>
      <c r="Q107" s="77">
        <f t="shared" si="11"/>
        <v>0.99999999999999978</v>
      </c>
    </row>
    <row r="108" spans="1:17" x14ac:dyDescent="0.25">
      <c r="A108" s="132" t="s">
        <v>83</v>
      </c>
      <c r="B108" s="203">
        <f t="shared" ref="B108:Q108" si="12">IF(B$32=0,0,B$32/B$31)</f>
        <v>4.6774936957664822E-3</v>
      </c>
      <c r="C108" s="203">
        <f t="shared" si="12"/>
        <v>4.6774936957664813E-3</v>
      </c>
      <c r="D108" s="203">
        <f t="shared" si="12"/>
        <v>4.6774936957664805E-3</v>
      </c>
      <c r="E108" s="203">
        <f t="shared" si="12"/>
        <v>4.6774936957664796E-3</v>
      </c>
      <c r="F108" s="203">
        <f t="shared" si="12"/>
        <v>4.6774936957664813E-3</v>
      </c>
      <c r="G108" s="203">
        <f t="shared" si="12"/>
        <v>4.6774936957664787E-3</v>
      </c>
      <c r="H108" s="203">
        <f t="shared" si="12"/>
        <v>4.6774936957664787E-3</v>
      </c>
      <c r="I108" s="203">
        <f t="shared" si="12"/>
        <v>4.6774936957664822E-3</v>
      </c>
      <c r="J108" s="203">
        <f t="shared" si="12"/>
        <v>4.6774936957664805E-3</v>
      </c>
      <c r="K108" s="203">
        <f t="shared" si="12"/>
        <v>4.6774936957664805E-3</v>
      </c>
      <c r="L108" s="203">
        <f t="shared" si="12"/>
        <v>4.6774936957664787E-3</v>
      </c>
      <c r="M108" s="203">
        <f t="shared" si="12"/>
        <v>4.6774936957664822E-3</v>
      </c>
      <c r="N108" s="203">
        <f t="shared" si="12"/>
        <v>4.6774936957664805E-3</v>
      </c>
      <c r="O108" s="203">
        <f t="shared" si="12"/>
        <v>4.6774936957664805E-3</v>
      </c>
      <c r="P108" s="203">
        <f t="shared" si="12"/>
        <v>4.6774936957664839E-3</v>
      </c>
      <c r="Q108" s="203">
        <f t="shared" si="12"/>
        <v>4.6774936957664787E-3</v>
      </c>
    </row>
    <row r="109" spans="1:17" x14ac:dyDescent="0.25">
      <c r="A109" s="76" t="s">
        <v>82</v>
      </c>
      <c r="B109" s="202">
        <f t="shared" ref="B109:Q109" si="13">IF(B$33=0,0,B$33/B$31)</f>
        <v>6.6377150396404886E-3</v>
      </c>
      <c r="C109" s="202">
        <f t="shared" si="13"/>
        <v>6.6377150396404868E-3</v>
      </c>
      <c r="D109" s="202">
        <f t="shared" si="13"/>
        <v>6.637715039640486E-3</v>
      </c>
      <c r="E109" s="202">
        <f t="shared" si="13"/>
        <v>6.6377150396404851E-3</v>
      </c>
      <c r="F109" s="202">
        <f t="shared" si="13"/>
        <v>6.6377150396404868E-3</v>
      </c>
      <c r="G109" s="202">
        <f t="shared" si="13"/>
        <v>6.6377150396404834E-3</v>
      </c>
      <c r="H109" s="202">
        <f t="shared" si="13"/>
        <v>6.6377150396404834E-3</v>
      </c>
      <c r="I109" s="202">
        <f t="shared" si="13"/>
        <v>6.6377150396404877E-3</v>
      </c>
      <c r="J109" s="202">
        <f t="shared" si="13"/>
        <v>6.6377150396404842E-3</v>
      </c>
      <c r="K109" s="202">
        <f t="shared" si="13"/>
        <v>6.6377150396404868E-3</v>
      </c>
      <c r="L109" s="202">
        <f t="shared" si="13"/>
        <v>6.6377150396404834E-3</v>
      </c>
      <c r="M109" s="202">
        <f t="shared" si="13"/>
        <v>6.6377150396404877E-3</v>
      </c>
      <c r="N109" s="202">
        <f t="shared" si="13"/>
        <v>6.637715039640486E-3</v>
      </c>
      <c r="O109" s="202">
        <f t="shared" si="13"/>
        <v>6.637715039640486E-3</v>
      </c>
      <c r="P109" s="202">
        <f t="shared" si="13"/>
        <v>6.6377150396404912E-3</v>
      </c>
      <c r="Q109" s="202">
        <f t="shared" si="13"/>
        <v>6.6377150396404834E-3</v>
      </c>
    </row>
    <row r="110" spans="1:17" x14ac:dyDescent="0.25">
      <c r="A110" s="76" t="s">
        <v>81</v>
      </c>
      <c r="B110" s="202">
        <f t="shared" ref="B110:Q110" si="14">IF(B$34=0,0,B$34/B$31)</f>
        <v>2.3619627463012143E-2</v>
      </c>
      <c r="C110" s="202">
        <f t="shared" si="14"/>
        <v>2.3619627463012143E-2</v>
      </c>
      <c r="D110" s="202">
        <f t="shared" si="14"/>
        <v>2.361962746301214E-2</v>
      </c>
      <c r="E110" s="202">
        <f t="shared" si="14"/>
        <v>2.3619627463012136E-2</v>
      </c>
      <c r="F110" s="202">
        <f t="shared" si="14"/>
        <v>2.3619627463012143E-2</v>
      </c>
      <c r="G110" s="202">
        <f t="shared" si="14"/>
        <v>2.3619627463012129E-2</v>
      </c>
      <c r="H110" s="202">
        <f t="shared" si="14"/>
        <v>2.3619627463012129E-2</v>
      </c>
      <c r="I110" s="202">
        <f t="shared" si="14"/>
        <v>2.3619627463012147E-2</v>
      </c>
      <c r="J110" s="202">
        <f t="shared" si="14"/>
        <v>2.361962746301214E-2</v>
      </c>
      <c r="K110" s="202">
        <f t="shared" si="14"/>
        <v>2.3619627463012143E-2</v>
      </c>
      <c r="L110" s="202">
        <f t="shared" si="14"/>
        <v>2.3619627463012133E-2</v>
      </c>
      <c r="M110" s="202">
        <f t="shared" si="14"/>
        <v>2.3619627463012143E-2</v>
      </c>
      <c r="N110" s="202">
        <f t="shared" si="14"/>
        <v>2.3619627463012136E-2</v>
      </c>
      <c r="O110" s="202">
        <f t="shared" si="14"/>
        <v>2.361962746301214E-2</v>
      </c>
      <c r="P110" s="202">
        <f t="shared" si="14"/>
        <v>2.3619627463012161E-2</v>
      </c>
      <c r="Q110" s="202">
        <f t="shared" si="14"/>
        <v>2.3619627463012129E-2</v>
      </c>
    </row>
    <row r="111" spans="1:17" x14ac:dyDescent="0.25">
      <c r="A111" s="76" t="s">
        <v>80</v>
      </c>
      <c r="B111" s="202">
        <f t="shared" ref="B111:Q111" si="15">IF(B$35=0,0,B$35/B$31)</f>
        <v>1.8709974783065929E-2</v>
      </c>
      <c r="C111" s="202">
        <f t="shared" si="15"/>
        <v>1.8709974783065925E-2</v>
      </c>
      <c r="D111" s="202">
        <f t="shared" si="15"/>
        <v>1.8709974783065922E-2</v>
      </c>
      <c r="E111" s="202">
        <f t="shared" si="15"/>
        <v>1.8709974783065918E-2</v>
      </c>
      <c r="F111" s="202">
        <f t="shared" si="15"/>
        <v>1.8709974783065925E-2</v>
      </c>
      <c r="G111" s="202">
        <f t="shared" si="15"/>
        <v>1.8709974783065915E-2</v>
      </c>
      <c r="H111" s="202">
        <f t="shared" si="15"/>
        <v>1.8709974783065915E-2</v>
      </c>
      <c r="I111" s="202">
        <f t="shared" si="15"/>
        <v>1.8709974783065929E-2</v>
      </c>
      <c r="J111" s="202">
        <f t="shared" si="15"/>
        <v>1.8709974783065922E-2</v>
      </c>
      <c r="K111" s="202">
        <f t="shared" si="15"/>
        <v>1.8709974783065922E-2</v>
      </c>
      <c r="L111" s="202">
        <f t="shared" si="15"/>
        <v>1.8709974783065915E-2</v>
      </c>
      <c r="M111" s="202">
        <f t="shared" si="15"/>
        <v>1.8709974783065929E-2</v>
      </c>
      <c r="N111" s="202">
        <f t="shared" si="15"/>
        <v>1.8709974783065922E-2</v>
      </c>
      <c r="O111" s="202">
        <f t="shared" si="15"/>
        <v>1.8709974783065922E-2</v>
      </c>
      <c r="P111" s="202">
        <f t="shared" si="15"/>
        <v>1.8709974783065936E-2</v>
      </c>
      <c r="Q111" s="202">
        <f t="shared" si="15"/>
        <v>1.8709974783065915E-2</v>
      </c>
    </row>
    <row r="112" spans="1:17" x14ac:dyDescent="0.25">
      <c r="A112" s="129" t="s">
        <v>79</v>
      </c>
      <c r="B112" s="201">
        <f t="shared" ref="B112:Q112" si="16">IF(B$36=0,0,B$36/B$31)</f>
        <v>1.1225984869839556E-2</v>
      </c>
      <c r="C112" s="201">
        <f t="shared" si="16"/>
        <v>1.1225984869839554E-2</v>
      </c>
      <c r="D112" s="201">
        <f t="shared" si="16"/>
        <v>1.1225984869839552E-2</v>
      </c>
      <c r="E112" s="201">
        <f t="shared" si="16"/>
        <v>1.1225984869839551E-2</v>
      </c>
      <c r="F112" s="201">
        <f t="shared" si="16"/>
        <v>1.1225984869839554E-2</v>
      </c>
      <c r="G112" s="201">
        <f t="shared" si="16"/>
        <v>1.1225984869839547E-2</v>
      </c>
      <c r="H112" s="201">
        <f t="shared" si="16"/>
        <v>1.1225984869839549E-2</v>
      </c>
      <c r="I112" s="201">
        <f t="shared" si="16"/>
        <v>1.1225984869839556E-2</v>
      </c>
      <c r="J112" s="201">
        <f t="shared" si="16"/>
        <v>1.1225984869839552E-2</v>
      </c>
      <c r="K112" s="201">
        <f t="shared" si="16"/>
        <v>1.1225984869839552E-2</v>
      </c>
      <c r="L112" s="201">
        <f t="shared" si="16"/>
        <v>1.1225984869839549E-2</v>
      </c>
      <c r="M112" s="201">
        <f t="shared" si="16"/>
        <v>1.1225984869839556E-2</v>
      </c>
      <c r="N112" s="201">
        <f t="shared" si="16"/>
        <v>1.1225984869839554E-2</v>
      </c>
      <c r="O112" s="201">
        <f t="shared" si="16"/>
        <v>1.1225984869839551E-2</v>
      </c>
      <c r="P112" s="201">
        <f t="shared" si="16"/>
        <v>1.1225984869839561E-2</v>
      </c>
      <c r="Q112" s="201">
        <f t="shared" si="16"/>
        <v>1.1225984869839551E-2</v>
      </c>
    </row>
    <row r="113" spans="1:17" x14ac:dyDescent="0.25">
      <c r="A113" s="127" t="s">
        <v>238</v>
      </c>
      <c r="B113" s="200">
        <f t="shared" ref="B113:Q113" si="17">IF(B$41=0,0,B$41/B$31)</f>
        <v>2.7326613094738911E-2</v>
      </c>
      <c r="C113" s="200">
        <f t="shared" si="17"/>
        <v>2.9325573326502131E-2</v>
      </c>
      <c r="D113" s="200">
        <f t="shared" si="17"/>
        <v>2.9106392024275261E-2</v>
      </c>
      <c r="E113" s="200">
        <f t="shared" si="17"/>
        <v>3.132381860115005E-2</v>
      </c>
      <c r="F113" s="200">
        <f t="shared" si="17"/>
        <v>3.6017738586832222E-2</v>
      </c>
      <c r="G113" s="200">
        <f t="shared" si="17"/>
        <v>3.5273370428903952E-2</v>
      </c>
      <c r="H113" s="200">
        <f t="shared" si="17"/>
        <v>3.582002882731726E-2</v>
      </c>
      <c r="I113" s="200">
        <f t="shared" si="17"/>
        <v>3.6291057162290502E-2</v>
      </c>
      <c r="J113" s="200">
        <f t="shared" si="17"/>
        <v>3.6031321090606333E-2</v>
      </c>
      <c r="K113" s="200">
        <f t="shared" si="17"/>
        <v>3.8437706447295265E-2</v>
      </c>
      <c r="L113" s="200">
        <f t="shared" si="17"/>
        <v>3.9989962639182031E-2</v>
      </c>
      <c r="M113" s="200">
        <f t="shared" si="17"/>
        <v>4.0379609340659268E-2</v>
      </c>
      <c r="N113" s="200">
        <f t="shared" si="17"/>
        <v>3.6381623791301179E-2</v>
      </c>
      <c r="O113" s="200">
        <f t="shared" si="17"/>
        <v>3.7615739318189456E-2</v>
      </c>
      <c r="P113" s="200">
        <f t="shared" si="17"/>
        <v>3.9894173095150497E-2</v>
      </c>
      <c r="Q113" s="200">
        <f t="shared" si="17"/>
        <v>3.8749285077033763E-2</v>
      </c>
    </row>
    <row r="114" spans="1:17" x14ac:dyDescent="0.25">
      <c r="A114" s="142" t="s">
        <v>247</v>
      </c>
      <c r="B114" s="199">
        <f t="shared" ref="B114:Q114" si="18">IF(B$42=0,0,B$42/B$31)</f>
        <v>2.7064312560253323E-2</v>
      </c>
      <c r="C114" s="199">
        <f t="shared" si="18"/>
        <v>2.6695233562802272E-2</v>
      </c>
      <c r="D114" s="199">
        <f t="shared" si="18"/>
        <v>2.6735702209451918E-2</v>
      </c>
      <c r="E114" s="199">
        <f t="shared" si="18"/>
        <v>2.6326286571806957E-2</v>
      </c>
      <c r="F114" s="199">
        <f t="shared" si="18"/>
        <v>2.5459622365634708E-2</v>
      </c>
      <c r="G114" s="199">
        <f t="shared" si="18"/>
        <v>2.5597059143564155E-2</v>
      </c>
      <c r="H114" s="199">
        <f t="shared" si="18"/>
        <v>2.5496126603522268E-2</v>
      </c>
      <c r="I114" s="199">
        <f t="shared" si="18"/>
        <v>2.5409158057134725E-2</v>
      </c>
      <c r="J114" s="199">
        <f t="shared" si="18"/>
        <v>2.5457114553425055E-2</v>
      </c>
      <c r="K114" s="199">
        <f t="shared" si="18"/>
        <v>2.5012810419298186E-2</v>
      </c>
      <c r="L114" s="199">
        <f t="shared" si="18"/>
        <v>2.4726208840144509E-2</v>
      </c>
      <c r="M114" s="199">
        <f t="shared" si="18"/>
        <v>2.4654266231354097E-2</v>
      </c>
      <c r="N114" s="199">
        <f t="shared" si="18"/>
        <v>2.5392436243410445E-2</v>
      </c>
      <c r="O114" s="199">
        <f t="shared" si="18"/>
        <v>2.5164574721122476E-2</v>
      </c>
      <c r="P114" s="199">
        <f t="shared" si="18"/>
        <v>2.4743894989331321E-2</v>
      </c>
      <c r="Q114" s="199">
        <f t="shared" si="18"/>
        <v>2.4955281947013564E-2</v>
      </c>
    </row>
    <row r="115" spans="1:17" x14ac:dyDescent="0.25">
      <c r="A115" s="142" t="s">
        <v>246</v>
      </c>
      <c r="B115" s="199">
        <f t="shared" ref="B115:Q115" si="19">IF(B$53=0,0,B$53/B$31)</f>
        <v>2.6230053448558918E-4</v>
      </c>
      <c r="C115" s="199">
        <f t="shared" si="19"/>
        <v>2.6303397636998579E-3</v>
      </c>
      <c r="D115" s="199">
        <f t="shared" si="19"/>
        <v>2.3706898148233443E-3</v>
      </c>
      <c r="E115" s="199">
        <f t="shared" si="19"/>
        <v>4.9975320293430938E-3</v>
      </c>
      <c r="F115" s="199">
        <f t="shared" si="19"/>
        <v>1.0558116221197516E-2</v>
      </c>
      <c r="G115" s="199">
        <f t="shared" si="19"/>
        <v>9.6763112853397986E-3</v>
      </c>
      <c r="H115" s="199">
        <f t="shared" si="19"/>
        <v>1.0323902223794992E-2</v>
      </c>
      <c r="I115" s="199">
        <f t="shared" si="19"/>
        <v>1.0881899105155773E-2</v>
      </c>
      <c r="J115" s="199">
        <f t="shared" si="19"/>
        <v>1.0574206537181274E-2</v>
      </c>
      <c r="K115" s="199">
        <f t="shared" si="19"/>
        <v>1.3424896027997084E-2</v>
      </c>
      <c r="L115" s="199">
        <f t="shared" si="19"/>
        <v>1.5263753799037516E-2</v>
      </c>
      <c r="M115" s="199">
        <f t="shared" si="19"/>
        <v>1.5725343109305172E-2</v>
      </c>
      <c r="N115" s="199">
        <f t="shared" si="19"/>
        <v>1.0989187547890735E-2</v>
      </c>
      <c r="O115" s="199">
        <f t="shared" si="19"/>
        <v>1.2451164597066978E-2</v>
      </c>
      <c r="P115" s="199">
        <f t="shared" si="19"/>
        <v>1.5150278105819174E-2</v>
      </c>
      <c r="Q115" s="199">
        <f t="shared" si="19"/>
        <v>1.3794003130020197E-2</v>
      </c>
    </row>
    <row r="116" spans="1:17" x14ac:dyDescent="0.25">
      <c r="A116" s="127" t="s">
        <v>237</v>
      </c>
      <c r="B116" s="200">
        <f t="shared" ref="B116:Q116" si="20">IF(B$54=0,0,B$54/B$31)</f>
        <v>0.81287099972731325</v>
      </c>
      <c r="C116" s="200">
        <f t="shared" si="20"/>
        <v>0.81029956563825267</v>
      </c>
      <c r="D116" s="200">
        <f t="shared" si="20"/>
        <v>0.81058151735658857</v>
      </c>
      <c r="E116" s="200">
        <f t="shared" si="20"/>
        <v>0.80772905125988459</v>
      </c>
      <c r="F116" s="200">
        <f t="shared" si="20"/>
        <v>0.80169085916845961</v>
      </c>
      <c r="G116" s="200">
        <f t="shared" si="20"/>
        <v>0.80264840380876479</v>
      </c>
      <c r="H116" s="200">
        <f t="shared" si="20"/>
        <v>0.80194519019880139</v>
      </c>
      <c r="I116" s="200">
        <f t="shared" si="20"/>
        <v>0.80133926602971728</v>
      </c>
      <c r="J116" s="200">
        <f t="shared" si="20"/>
        <v>0.80167338682825773</v>
      </c>
      <c r="K116" s="200">
        <f t="shared" si="20"/>
        <v>0.79857784683737598</v>
      </c>
      <c r="L116" s="200">
        <f t="shared" si="20"/>
        <v>0.79658104648920081</v>
      </c>
      <c r="M116" s="200">
        <f t="shared" si="20"/>
        <v>0.79607981049913557</v>
      </c>
      <c r="N116" s="200">
        <f t="shared" si="20"/>
        <v>0.80122276240274726</v>
      </c>
      <c r="O116" s="200">
        <f t="shared" si="20"/>
        <v>0.79963521369354662</v>
      </c>
      <c r="P116" s="200">
        <f t="shared" si="20"/>
        <v>0.79670426879997247</v>
      </c>
      <c r="Q116" s="200">
        <f t="shared" si="20"/>
        <v>0.79817703650748451</v>
      </c>
    </row>
    <row r="117" spans="1:17" x14ac:dyDescent="0.25">
      <c r="A117" s="142" t="s">
        <v>245</v>
      </c>
      <c r="B117" s="199">
        <f t="shared" ref="B117:Q117" si="21">IF(B$55=0,0,B$55/B$31)</f>
        <v>0.81192937680759958</v>
      </c>
      <c r="C117" s="199">
        <f t="shared" si="21"/>
        <v>0.80085700688406813</v>
      </c>
      <c r="D117" s="199">
        <f t="shared" si="21"/>
        <v>0.8020710662835574</v>
      </c>
      <c r="E117" s="199">
        <f t="shared" si="21"/>
        <v>0.78978859715420902</v>
      </c>
      <c r="F117" s="199">
        <f t="shared" si="21"/>
        <v>0.76378867096904124</v>
      </c>
      <c r="G117" s="199">
        <f t="shared" si="21"/>
        <v>0.7679117743069247</v>
      </c>
      <c r="H117" s="199">
        <f t="shared" si="21"/>
        <v>0.7648837981056682</v>
      </c>
      <c r="I117" s="199">
        <f t="shared" si="21"/>
        <v>0.76227474171404197</v>
      </c>
      <c r="J117" s="199">
        <f t="shared" si="21"/>
        <v>0.76371343660275182</v>
      </c>
      <c r="K117" s="199">
        <f t="shared" si="21"/>
        <v>0.75038431257894567</v>
      </c>
      <c r="L117" s="199">
        <f t="shared" si="21"/>
        <v>0.74178626520433544</v>
      </c>
      <c r="M117" s="199">
        <f t="shared" si="21"/>
        <v>0.73962798694062293</v>
      </c>
      <c r="N117" s="199">
        <f t="shared" si="21"/>
        <v>0.76177308730231352</v>
      </c>
      <c r="O117" s="199">
        <f t="shared" si="21"/>
        <v>0.75493724163367459</v>
      </c>
      <c r="P117" s="199">
        <f t="shared" si="21"/>
        <v>0.74231684967993972</v>
      </c>
      <c r="Q117" s="199">
        <f t="shared" si="21"/>
        <v>0.74865845841040668</v>
      </c>
    </row>
    <row r="118" spans="1:17" x14ac:dyDescent="0.25">
      <c r="A118" s="142" t="s">
        <v>244</v>
      </c>
      <c r="B118" s="199">
        <f t="shared" ref="B118:Q118" si="22">IF(B$66=0,0,B$66/B$31)</f>
        <v>9.4162291971370399E-4</v>
      </c>
      <c r="C118" s="199">
        <f t="shared" si="22"/>
        <v>9.4425587541845171E-3</v>
      </c>
      <c r="D118" s="199">
        <f t="shared" si="22"/>
        <v>8.510451073031158E-3</v>
      </c>
      <c r="E118" s="199">
        <f t="shared" si="22"/>
        <v>1.7940454105675584E-2</v>
      </c>
      <c r="F118" s="199">
        <f t="shared" si="22"/>
        <v>3.790218819941845E-2</v>
      </c>
      <c r="G118" s="199">
        <f t="shared" si="22"/>
        <v>3.4736629501840047E-2</v>
      </c>
      <c r="H118" s="199">
        <f t="shared" si="22"/>
        <v>3.7061392093133257E-2</v>
      </c>
      <c r="I118" s="199">
        <f t="shared" si="22"/>
        <v>3.9064524315675322E-2</v>
      </c>
      <c r="J118" s="199">
        <f t="shared" si="22"/>
        <v>3.7959950225505953E-2</v>
      </c>
      <c r="K118" s="199">
        <f t="shared" si="22"/>
        <v>4.8193534258430239E-2</v>
      </c>
      <c r="L118" s="199">
        <f t="shared" si="22"/>
        <v>5.4794781284865417E-2</v>
      </c>
      <c r="M118" s="199">
        <f t="shared" si="22"/>
        <v>5.6451823558512616E-2</v>
      </c>
      <c r="N118" s="199">
        <f t="shared" si="22"/>
        <v>3.9449675100433658E-2</v>
      </c>
      <c r="O118" s="199">
        <f t="shared" si="22"/>
        <v>4.4697972059872054E-2</v>
      </c>
      <c r="P118" s="199">
        <f t="shared" si="22"/>
        <v>5.4387419120032796E-2</v>
      </c>
      <c r="Q118" s="199">
        <f t="shared" si="22"/>
        <v>4.9518578097077735E-2</v>
      </c>
    </row>
    <row r="119" spans="1:17" x14ac:dyDescent="0.25">
      <c r="A119" s="127" t="s">
        <v>236</v>
      </c>
      <c r="B119" s="200">
        <f t="shared" ref="B119:Q119" si="23">IF(B$67=0,0,B$67/B$31)</f>
        <v>9.4931591326623335E-2</v>
      </c>
      <c r="C119" s="200">
        <f t="shared" si="23"/>
        <v>9.5504065183920572E-2</v>
      </c>
      <c r="D119" s="200">
        <f t="shared" si="23"/>
        <v>9.5441294767811519E-2</v>
      </c>
      <c r="E119" s="200">
        <f t="shared" si="23"/>
        <v>9.6076334287640855E-2</v>
      </c>
      <c r="F119" s="200">
        <f t="shared" si="23"/>
        <v>9.7420606393383513E-2</v>
      </c>
      <c r="G119" s="200">
        <f t="shared" si="23"/>
        <v>9.7207429911006671E-2</v>
      </c>
      <c r="H119" s="200">
        <f t="shared" si="23"/>
        <v>9.736398512255659E-2</v>
      </c>
      <c r="I119" s="200">
        <f t="shared" si="23"/>
        <v>9.7498880956667602E-2</v>
      </c>
      <c r="J119" s="200">
        <f t="shared" si="23"/>
        <v>9.7424496229811322E-2</v>
      </c>
      <c r="K119" s="200">
        <f t="shared" si="23"/>
        <v>9.811365086400442E-2</v>
      </c>
      <c r="L119" s="200">
        <f t="shared" si="23"/>
        <v>9.8558195020292658E-2</v>
      </c>
      <c r="M119" s="200">
        <f t="shared" si="23"/>
        <v>9.8669784308880487E-2</v>
      </c>
      <c r="N119" s="200">
        <f t="shared" si="23"/>
        <v>9.7524817954626988E-2</v>
      </c>
      <c r="O119" s="200">
        <f t="shared" si="23"/>
        <v>9.7878251136939473E-2</v>
      </c>
      <c r="P119" s="200">
        <f t="shared" si="23"/>
        <v>9.8530762253552728E-2</v>
      </c>
      <c r="Q119" s="200">
        <f t="shared" si="23"/>
        <v>9.8202882564157087E-2</v>
      </c>
    </row>
    <row r="120" spans="1:17" x14ac:dyDescent="0.25">
      <c r="A120" s="142" t="s">
        <v>243</v>
      </c>
      <c r="B120" s="199">
        <f t="shared" ref="B120:Q120" si="24">IF(B$68=0,0,B$68/B$31)</f>
        <v>9.4725093960886617E-2</v>
      </c>
      <c r="C120" s="199">
        <f t="shared" si="24"/>
        <v>9.3433317469807972E-2</v>
      </c>
      <c r="D120" s="199">
        <f t="shared" si="24"/>
        <v>9.3574957733081721E-2</v>
      </c>
      <c r="E120" s="199">
        <f t="shared" si="24"/>
        <v>9.2142003001324357E-2</v>
      </c>
      <c r="F120" s="199">
        <f t="shared" si="24"/>
        <v>8.9108678279721493E-2</v>
      </c>
      <c r="G120" s="199">
        <f t="shared" si="24"/>
        <v>8.9589707002474553E-2</v>
      </c>
      <c r="H120" s="199">
        <f t="shared" si="24"/>
        <v>8.9236443112327937E-2</v>
      </c>
      <c r="I120" s="199">
        <f t="shared" si="24"/>
        <v>8.893205319997155E-2</v>
      </c>
      <c r="J120" s="199">
        <f t="shared" si="24"/>
        <v>8.9099900936987692E-2</v>
      </c>
      <c r="K120" s="199">
        <f t="shared" si="24"/>
        <v>8.7544836467543644E-2</v>
      </c>
      <c r="L120" s="199">
        <f t="shared" si="24"/>
        <v>8.6541730940505768E-2</v>
      </c>
      <c r="M120" s="199">
        <f t="shared" si="24"/>
        <v>8.6289931809739331E-2</v>
      </c>
      <c r="N120" s="199">
        <f t="shared" si="24"/>
        <v>8.8873526851936571E-2</v>
      </c>
      <c r="O120" s="199">
        <f t="shared" si="24"/>
        <v>8.8076011523928688E-2</v>
      </c>
      <c r="P120" s="199">
        <f t="shared" si="24"/>
        <v>8.6603632462659633E-2</v>
      </c>
      <c r="Q120" s="199">
        <f t="shared" si="24"/>
        <v>8.7343486814547469E-2</v>
      </c>
    </row>
    <row r="121" spans="1:17" x14ac:dyDescent="0.25">
      <c r="A121" s="140" t="s">
        <v>242</v>
      </c>
      <c r="B121" s="198">
        <f t="shared" ref="B121:Q121" si="25">IF(B$79=0,0,B$79/B$31)</f>
        <v>2.0649736573671526E-4</v>
      </c>
      <c r="C121" s="198">
        <f t="shared" si="25"/>
        <v>2.0707477141125984E-3</v>
      </c>
      <c r="D121" s="198">
        <f t="shared" si="25"/>
        <v>1.8663370347297996E-3</v>
      </c>
      <c r="E121" s="198">
        <f t="shared" si="25"/>
        <v>3.9343312863165071E-3</v>
      </c>
      <c r="F121" s="198">
        <f t="shared" si="25"/>
        <v>8.3119281136620222E-3</v>
      </c>
      <c r="G121" s="198">
        <f t="shared" si="25"/>
        <v>7.6177229085321249E-3</v>
      </c>
      <c r="H121" s="198">
        <f t="shared" si="25"/>
        <v>8.127542010228651E-3</v>
      </c>
      <c r="I121" s="198">
        <f t="shared" si="25"/>
        <v>8.5668277566960521E-3</v>
      </c>
      <c r="J121" s="198">
        <f t="shared" si="25"/>
        <v>8.3245952928236357E-3</v>
      </c>
      <c r="K121" s="198">
        <f t="shared" si="25"/>
        <v>1.0568814396460775E-2</v>
      </c>
      <c r="L121" s="198">
        <f t="shared" si="25"/>
        <v>1.2016464079786888E-2</v>
      </c>
      <c r="M121" s="198">
        <f t="shared" si="25"/>
        <v>1.2379852499141157E-2</v>
      </c>
      <c r="N121" s="198">
        <f t="shared" si="25"/>
        <v>8.6512911026904275E-3</v>
      </c>
      <c r="O121" s="198">
        <f t="shared" si="25"/>
        <v>9.8022396130107974E-3</v>
      </c>
      <c r="P121" s="198">
        <f t="shared" si="25"/>
        <v>1.192712979089309E-2</v>
      </c>
      <c r="Q121" s="198">
        <f t="shared" si="25"/>
        <v>1.0859395749609625E-2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3.4525210204743056E-2</v>
      </c>
      <c r="C124" s="203">
        <f t="shared" si="27"/>
        <v>3.4525210204743063E-2</v>
      </c>
      <c r="D124" s="203">
        <f t="shared" si="27"/>
        <v>3.4525210204743056E-2</v>
      </c>
      <c r="E124" s="203">
        <f t="shared" si="27"/>
        <v>3.4525210204743056E-2</v>
      </c>
      <c r="F124" s="203">
        <f t="shared" si="27"/>
        <v>3.4525210204743056E-2</v>
      </c>
      <c r="G124" s="203">
        <f t="shared" si="27"/>
        <v>3.4525210204743056E-2</v>
      </c>
      <c r="H124" s="203">
        <f t="shared" si="27"/>
        <v>3.4525210204743056E-2</v>
      </c>
      <c r="I124" s="203">
        <f t="shared" si="27"/>
        <v>3.4525210204743056E-2</v>
      </c>
      <c r="J124" s="203">
        <f t="shared" si="27"/>
        <v>3.4525210204743056E-2</v>
      </c>
      <c r="K124" s="203">
        <f t="shared" si="27"/>
        <v>3.4525210204743056E-2</v>
      </c>
      <c r="L124" s="203">
        <f t="shared" si="27"/>
        <v>3.4525210204743056E-2</v>
      </c>
      <c r="M124" s="203">
        <f t="shared" si="27"/>
        <v>3.4525210204743056E-2</v>
      </c>
      <c r="N124" s="203">
        <f t="shared" si="27"/>
        <v>3.4525210204743056E-2</v>
      </c>
      <c r="O124" s="203">
        <f t="shared" si="27"/>
        <v>3.4525210204743056E-2</v>
      </c>
      <c r="P124" s="203">
        <f t="shared" si="27"/>
        <v>3.4525210204743056E-2</v>
      </c>
      <c r="Q124" s="203">
        <f t="shared" si="27"/>
        <v>3.4525210204743056E-2</v>
      </c>
    </row>
    <row r="125" spans="1:17" x14ac:dyDescent="0.25">
      <c r="A125" s="76" t="s">
        <v>82</v>
      </c>
      <c r="B125" s="202">
        <f t="shared" ref="B125:Q125" si="28">IF(B$83=0,0,B$83/B$81)</f>
        <v>1.5223444739353763E-2</v>
      </c>
      <c r="C125" s="202">
        <f t="shared" si="28"/>
        <v>1.5223444739353767E-2</v>
      </c>
      <c r="D125" s="202">
        <f t="shared" si="28"/>
        <v>1.5223444739353767E-2</v>
      </c>
      <c r="E125" s="202">
        <f t="shared" si="28"/>
        <v>1.5223444739353765E-2</v>
      </c>
      <c r="F125" s="202">
        <f t="shared" si="28"/>
        <v>1.5223444739353765E-2</v>
      </c>
      <c r="G125" s="202">
        <f t="shared" si="28"/>
        <v>1.5223444739353767E-2</v>
      </c>
      <c r="H125" s="202">
        <f t="shared" si="28"/>
        <v>1.5223444739353765E-2</v>
      </c>
      <c r="I125" s="202">
        <f t="shared" si="28"/>
        <v>1.5223444739353765E-2</v>
      </c>
      <c r="J125" s="202">
        <f t="shared" si="28"/>
        <v>1.5223444739353763E-2</v>
      </c>
      <c r="K125" s="202">
        <f t="shared" si="28"/>
        <v>1.5223444739353765E-2</v>
      </c>
      <c r="L125" s="202">
        <f t="shared" si="28"/>
        <v>1.5223444739353767E-2</v>
      </c>
      <c r="M125" s="202">
        <f t="shared" si="28"/>
        <v>1.5223444739353765E-2</v>
      </c>
      <c r="N125" s="202">
        <f t="shared" si="28"/>
        <v>1.5223444739353765E-2</v>
      </c>
      <c r="O125" s="202">
        <f t="shared" si="28"/>
        <v>1.5223444739353765E-2</v>
      </c>
      <c r="P125" s="202">
        <f t="shared" si="28"/>
        <v>1.5223444739353763E-2</v>
      </c>
      <c r="Q125" s="202">
        <f t="shared" si="28"/>
        <v>1.5223444739353765E-2</v>
      </c>
    </row>
    <row r="126" spans="1:17" x14ac:dyDescent="0.25">
      <c r="A126" s="76" t="s">
        <v>81</v>
      </c>
      <c r="B126" s="202">
        <f t="shared" ref="B126:Q126" si="29">IF(B$84=0,0,B$84/B$81)</f>
        <v>0.1180827795847675</v>
      </c>
      <c r="C126" s="202">
        <f t="shared" si="29"/>
        <v>0.11808277958476752</v>
      </c>
      <c r="D126" s="202">
        <f t="shared" si="29"/>
        <v>0.11808277958476751</v>
      </c>
      <c r="E126" s="202">
        <f t="shared" si="29"/>
        <v>0.11808277958476751</v>
      </c>
      <c r="F126" s="202">
        <f t="shared" si="29"/>
        <v>0.11808277958476751</v>
      </c>
      <c r="G126" s="202">
        <f t="shared" si="29"/>
        <v>0.11808277958476751</v>
      </c>
      <c r="H126" s="202">
        <f t="shared" si="29"/>
        <v>0.1180827795847675</v>
      </c>
      <c r="I126" s="202">
        <f t="shared" si="29"/>
        <v>0.11808277958476751</v>
      </c>
      <c r="J126" s="202">
        <f t="shared" si="29"/>
        <v>0.11808277958476751</v>
      </c>
      <c r="K126" s="202">
        <f t="shared" si="29"/>
        <v>0.11808277958476751</v>
      </c>
      <c r="L126" s="202">
        <f t="shared" si="29"/>
        <v>0.11808277958476751</v>
      </c>
      <c r="M126" s="202">
        <f t="shared" si="29"/>
        <v>0.1180827795847675</v>
      </c>
      <c r="N126" s="202">
        <f t="shared" si="29"/>
        <v>0.1180827795847675</v>
      </c>
      <c r="O126" s="202">
        <f t="shared" si="29"/>
        <v>0.1180827795847675</v>
      </c>
      <c r="P126" s="202">
        <f t="shared" si="29"/>
        <v>0.11808277958476751</v>
      </c>
      <c r="Q126" s="202">
        <f t="shared" si="29"/>
        <v>0.11808277958476751</v>
      </c>
    </row>
    <row r="127" spans="1:17" x14ac:dyDescent="0.25">
      <c r="A127" s="76" t="s">
        <v>80</v>
      </c>
      <c r="B127" s="202">
        <f t="shared" ref="B127:Q127" si="30">IF(B$85=0,0,B$85/B$81)</f>
        <v>5.2140156635649255E-2</v>
      </c>
      <c r="C127" s="202">
        <f t="shared" si="30"/>
        <v>5.2140156635649262E-2</v>
      </c>
      <c r="D127" s="202">
        <f t="shared" si="30"/>
        <v>5.2140156635649255E-2</v>
      </c>
      <c r="E127" s="202">
        <f t="shared" si="30"/>
        <v>5.2140156635649255E-2</v>
      </c>
      <c r="F127" s="202">
        <f t="shared" si="30"/>
        <v>5.2140156635649262E-2</v>
      </c>
      <c r="G127" s="202">
        <f t="shared" si="30"/>
        <v>5.2140156635649255E-2</v>
      </c>
      <c r="H127" s="202">
        <f t="shared" si="30"/>
        <v>5.2140156635649255E-2</v>
      </c>
      <c r="I127" s="202">
        <f t="shared" si="30"/>
        <v>5.2140156635649249E-2</v>
      </c>
      <c r="J127" s="202">
        <f t="shared" si="30"/>
        <v>5.2140156635649255E-2</v>
      </c>
      <c r="K127" s="202">
        <f t="shared" si="30"/>
        <v>5.2140156635649255E-2</v>
      </c>
      <c r="L127" s="202">
        <f t="shared" si="30"/>
        <v>5.2140156635649255E-2</v>
      </c>
      <c r="M127" s="202">
        <f t="shared" si="30"/>
        <v>5.2140156635649262E-2</v>
      </c>
      <c r="N127" s="202">
        <f t="shared" si="30"/>
        <v>5.2140156635649249E-2</v>
      </c>
      <c r="O127" s="202">
        <f t="shared" si="30"/>
        <v>5.2140156635649262E-2</v>
      </c>
      <c r="P127" s="202">
        <f t="shared" si="30"/>
        <v>5.2140156635649255E-2</v>
      </c>
      <c r="Q127" s="202">
        <f t="shared" si="30"/>
        <v>5.2140156635649255E-2</v>
      </c>
    </row>
    <row r="128" spans="1:17" x14ac:dyDescent="0.25">
      <c r="A128" s="129" t="s">
        <v>79</v>
      </c>
      <c r="B128" s="201">
        <f t="shared" ref="B128:Q128" si="31">IF(B$86=0,0,B$86/B$81)</f>
        <v>0.18062038603565186</v>
      </c>
      <c r="C128" s="201">
        <f t="shared" si="31"/>
        <v>0.18062038603565186</v>
      </c>
      <c r="D128" s="201">
        <f t="shared" si="31"/>
        <v>0.18062038603565189</v>
      </c>
      <c r="E128" s="201">
        <f t="shared" si="31"/>
        <v>0.18062038603565186</v>
      </c>
      <c r="F128" s="201">
        <f t="shared" si="31"/>
        <v>0.18062038603565186</v>
      </c>
      <c r="G128" s="201">
        <f t="shared" si="31"/>
        <v>0.18062038603565192</v>
      </c>
      <c r="H128" s="201">
        <f t="shared" si="31"/>
        <v>0.18062038603565186</v>
      </c>
      <c r="I128" s="201">
        <f t="shared" si="31"/>
        <v>0.18062038603565186</v>
      </c>
      <c r="J128" s="201">
        <f t="shared" si="31"/>
        <v>0.18062038603565184</v>
      </c>
      <c r="K128" s="201">
        <f t="shared" si="31"/>
        <v>0.18062038603565189</v>
      </c>
      <c r="L128" s="201">
        <f t="shared" si="31"/>
        <v>0.18062038603565186</v>
      </c>
      <c r="M128" s="201">
        <f t="shared" si="31"/>
        <v>0.18062038603565189</v>
      </c>
      <c r="N128" s="201">
        <f t="shared" si="31"/>
        <v>0.18062038603565186</v>
      </c>
      <c r="O128" s="201">
        <f t="shared" si="31"/>
        <v>0.18062038603565184</v>
      </c>
      <c r="P128" s="201">
        <f t="shared" si="31"/>
        <v>0.18062038603565186</v>
      </c>
      <c r="Q128" s="201">
        <f t="shared" si="31"/>
        <v>0.18062038603565186</v>
      </c>
    </row>
    <row r="129" spans="1:17" x14ac:dyDescent="0.25">
      <c r="A129" s="72" t="s">
        <v>235</v>
      </c>
      <c r="B129" s="276">
        <f t="shared" ref="B129:Q129" si="32">IF(B$91=0,0,B$91/B$81)</f>
        <v>0.59940802279983452</v>
      </c>
      <c r="C129" s="276">
        <f t="shared" si="32"/>
        <v>0.59940802279983452</v>
      </c>
      <c r="D129" s="276">
        <f t="shared" si="32"/>
        <v>0.59940802279983452</v>
      </c>
      <c r="E129" s="276">
        <f t="shared" si="32"/>
        <v>0.59940802279983452</v>
      </c>
      <c r="F129" s="276">
        <f t="shared" si="32"/>
        <v>0.59940802279983452</v>
      </c>
      <c r="G129" s="276">
        <f t="shared" si="32"/>
        <v>0.59940802279983452</v>
      </c>
      <c r="H129" s="276">
        <f t="shared" si="32"/>
        <v>0.59940802279983452</v>
      </c>
      <c r="I129" s="276">
        <f t="shared" si="32"/>
        <v>0.59940802279983452</v>
      </c>
      <c r="J129" s="276">
        <f t="shared" si="32"/>
        <v>0.59940802279983452</v>
      </c>
      <c r="K129" s="276">
        <f t="shared" si="32"/>
        <v>0.59940802279983452</v>
      </c>
      <c r="L129" s="276">
        <f t="shared" si="32"/>
        <v>0.59940802279983452</v>
      </c>
      <c r="M129" s="276">
        <f t="shared" si="32"/>
        <v>0.59940802279983452</v>
      </c>
      <c r="N129" s="276">
        <f t="shared" si="32"/>
        <v>0.59940802279983452</v>
      </c>
      <c r="O129" s="276">
        <f t="shared" si="32"/>
        <v>0.59940802279983452</v>
      </c>
      <c r="P129" s="276">
        <f t="shared" si="32"/>
        <v>0.59940802279983452</v>
      </c>
      <c r="Q129" s="276">
        <f t="shared" si="32"/>
        <v>0.59940802279983452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464.51308734470064</v>
      </c>
      <c r="C133" s="230">
        <f t="shared" si="33"/>
        <v>435.59199596097022</v>
      </c>
      <c r="D133" s="230">
        <f t="shared" si="33"/>
        <v>396.44855637670065</v>
      </c>
      <c r="E133" s="230">
        <f t="shared" si="33"/>
        <v>409.61983439303856</v>
      </c>
      <c r="F133" s="230">
        <f t="shared" si="33"/>
        <v>360.91347865953441</v>
      </c>
      <c r="G133" s="230">
        <f t="shared" si="33"/>
        <v>389.22021477271409</v>
      </c>
      <c r="H133" s="230">
        <f t="shared" si="33"/>
        <v>373.23184660394094</v>
      </c>
      <c r="I133" s="230">
        <f t="shared" si="33"/>
        <v>374.25135305471031</v>
      </c>
      <c r="J133" s="230">
        <f t="shared" si="33"/>
        <v>395.66204196987252</v>
      </c>
      <c r="K133" s="230">
        <f t="shared" si="33"/>
        <v>369.51893235168041</v>
      </c>
      <c r="L133" s="230">
        <f t="shared" si="33"/>
        <v>433.49626536516081</v>
      </c>
      <c r="M133" s="230">
        <f t="shared" si="33"/>
        <v>345.37339310300189</v>
      </c>
      <c r="N133" s="230">
        <f t="shared" si="33"/>
        <v>374.07318340117763</v>
      </c>
      <c r="O133" s="230">
        <f t="shared" si="33"/>
        <v>348.88057145809967</v>
      </c>
      <c r="P133" s="230">
        <f t="shared" si="33"/>
        <v>322.41940611986405</v>
      </c>
      <c r="Q133" s="230">
        <f t="shared" si="33"/>
        <v>328.31556449955212</v>
      </c>
    </row>
    <row r="134" spans="1:17" x14ac:dyDescent="0.25">
      <c r="A134" s="132" t="s">
        <v>83</v>
      </c>
      <c r="B134" s="229">
        <f>IF(B$6=0,0,B$6/PPA!B$10*1000)</f>
        <v>1.8475758147245942</v>
      </c>
      <c r="C134" s="229">
        <f>IF(C$6=0,0,C$6/PPA!C$10*1000)</f>
        <v>1.7325437296622233</v>
      </c>
      <c r="D134" s="229">
        <f>IF(D$6=0,0,D$6/PPA!D$10*1000)</f>
        <v>1.576852804581004</v>
      </c>
      <c r="E134" s="229">
        <f>IF(E$6=0,0,E$6/PPA!E$10*1000)</f>
        <v>1.6292408542936729</v>
      </c>
      <c r="F134" s="229">
        <f>IF(F$6=0,0,F$6/PPA!F$10*1000)</f>
        <v>1.4355139447010978</v>
      </c>
      <c r="G134" s="229">
        <f>IF(G$6=0,0,G$6/PPA!G$10*1000)</f>
        <v>1.548102464726353</v>
      </c>
      <c r="H134" s="229">
        <f>IF(H$6=0,0,H$6/PPA!H$10*1000)</f>
        <v>1.4845095904880923</v>
      </c>
      <c r="I134" s="229">
        <f>IF(I$6=0,0,I$6/PPA!I$10*1000)</f>
        <v>1.488564622547931</v>
      </c>
      <c r="J134" s="229">
        <f>IF(J$6=0,0,J$6/PPA!J$10*1000)</f>
        <v>1.5737244858412782</v>
      </c>
      <c r="K134" s="229">
        <f>IF(K$6=0,0,K$6/PPA!K$10*1000)</f>
        <v>1.4697416737995956</v>
      </c>
      <c r="L134" s="229">
        <f>IF(L$6=0,0,L$6/PPA!L$10*1000)</f>
        <v>1.7242080739649217</v>
      </c>
      <c r="M134" s="229">
        <f>IF(M$6=0,0,M$6/PPA!M$10*1000)</f>
        <v>1.3737040904360129</v>
      </c>
      <c r="N134" s="229">
        <f>IF(N$6=0,0,N$6/PPA!N$10*1000)</f>
        <v>1.4878559623362955</v>
      </c>
      <c r="O134" s="229">
        <f>IF(O$6=0,0,O$6/PPA!O$10*1000)</f>
        <v>1.3876537036618632</v>
      </c>
      <c r="P134" s="229">
        <f>IF(P$6=0,0,P$6/PPA!P$10*1000)</f>
        <v>1.2824058421046847</v>
      </c>
      <c r="Q134" s="229">
        <f>IF(Q$6=0,0,Q$6/PPA!Q$10*1000)</f>
        <v>1.3058574948543811</v>
      </c>
    </row>
    <row r="135" spans="1:17" x14ac:dyDescent="0.25">
      <c r="A135" s="76" t="s">
        <v>82</v>
      </c>
      <c r="B135" s="228">
        <f>IF(B$7=0,0,B$7/PPA!B$10*1000)</f>
        <v>2.5866061406144314</v>
      </c>
      <c r="C135" s="228">
        <f>IF(C$7=0,0,C$7/PPA!C$10*1000)</f>
        <v>2.4255612215271127</v>
      </c>
      <c r="D135" s="228">
        <f>IF(D$7=0,0,D$7/PPA!D$10*1000)</f>
        <v>2.2075939264134052</v>
      </c>
      <c r="E135" s="228">
        <f>IF(E$7=0,0,E$7/PPA!E$10*1000)</f>
        <v>2.2809371960111422</v>
      </c>
      <c r="F135" s="228">
        <f>IF(F$7=0,0,F$7/PPA!F$10*1000)</f>
        <v>2.0097195225815367</v>
      </c>
      <c r="G135" s="228">
        <f>IF(G$7=0,0,G$7/PPA!G$10*1000)</f>
        <v>2.1673434506168938</v>
      </c>
      <c r="H135" s="228">
        <f>IF(H$7=0,0,H$7/PPA!H$10*1000)</f>
        <v>2.0783134266833287</v>
      </c>
      <c r="I135" s="228">
        <f>IF(I$7=0,0,I$7/PPA!I$10*1000)</f>
        <v>2.0839904715671032</v>
      </c>
      <c r="J135" s="228">
        <f>IF(J$7=0,0,J$7/PPA!J$10*1000)</f>
        <v>2.203214280177789</v>
      </c>
      <c r="K135" s="228">
        <f>IF(K$7=0,0,K$7/PPA!K$10*1000)</f>
        <v>2.0576383433194336</v>
      </c>
      <c r="L135" s="228">
        <f>IF(L$7=0,0,L$7/PPA!L$10*1000)</f>
        <v>2.4138913035508898</v>
      </c>
      <c r="M135" s="228">
        <f>IF(M$7=0,0,M$7/PPA!M$10*1000)</f>
        <v>1.9231857266104182</v>
      </c>
      <c r="N135" s="228">
        <f>IF(N$7=0,0,N$7/PPA!N$10*1000)</f>
        <v>2.0829983472708133</v>
      </c>
      <c r="O135" s="228">
        <f>IF(O$7=0,0,O$7/PPA!O$10*1000)</f>
        <v>1.9427151851266085</v>
      </c>
      <c r="P135" s="228">
        <f>IF(P$7=0,0,P$7/PPA!P$10*1000)</f>
        <v>1.7953681789465581</v>
      </c>
      <c r="Q135" s="228">
        <f>IF(Q$7=0,0,Q$7/PPA!Q$10*1000)</f>
        <v>1.8282004927961333</v>
      </c>
    </row>
    <row r="136" spans="1:17" x14ac:dyDescent="0.25">
      <c r="A136" s="76" t="s">
        <v>81</v>
      </c>
      <c r="B136" s="228">
        <f>IF(B$8=0,0,B$8/PPA!B$10*1000)</f>
        <v>14.780606517796754</v>
      </c>
      <c r="C136" s="228">
        <f>IF(C$8=0,0,C$8/PPA!C$10*1000)</f>
        <v>13.860349837297786</v>
      </c>
      <c r="D136" s="228">
        <f>IF(D$8=0,0,D$8/PPA!D$10*1000)</f>
        <v>12.614822436648032</v>
      </c>
      <c r="E136" s="228">
        <f>IF(E$8=0,0,E$8/PPA!E$10*1000)</f>
        <v>13.033926834349383</v>
      </c>
      <c r="F136" s="228">
        <f>IF(F$8=0,0,F$8/PPA!F$10*1000)</f>
        <v>11.484111557608783</v>
      </c>
      <c r="G136" s="228">
        <f>IF(G$8=0,0,G$8/PPA!G$10*1000)</f>
        <v>12.384819717810824</v>
      </c>
      <c r="H136" s="228">
        <f>IF(H$8=0,0,H$8/PPA!H$10*1000)</f>
        <v>11.876076723904738</v>
      </c>
      <c r="I136" s="228">
        <f>IF(I$8=0,0,I$8/PPA!I$10*1000)</f>
        <v>11.908516980383448</v>
      </c>
      <c r="J136" s="228">
        <f>IF(J$8=0,0,J$8/PPA!J$10*1000)</f>
        <v>12.589795886730226</v>
      </c>
      <c r="K136" s="228">
        <f>IF(K$8=0,0,K$8/PPA!K$10*1000)</f>
        <v>11.757933390396765</v>
      </c>
      <c r="L136" s="228">
        <f>IF(L$8=0,0,L$8/PPA!L$10*1000)</f>
        <v>13.793664591719374</v>
      </c>
      <c r="M136" s="228">
        <f>IF(M$8=0,0,M$8/PPA!M$10*1000)</f>
        <v>10.989632723488103</v>
      </c>
      <c r="N136" s="228">
        <f>IF(N$8=0,0,N$8/PPA!N$10*1000)</f>
        <v>11.902847698690364</v>
      </c>
      <c r="O136" s="228">
        <f>IF(O$8=0,0,O$8/PPA!O$10*1000)</f>
        <v>11.101229629294906</v>
      </c>
      <c r="P136" s="228">
        <f>IF(P$8=0,0,P$8/PPA!P$10*1000)</f>
        <v>10.259246736837477</v>
      </c>
      <c r="Q136" s="228">
        <f>IF(Q$8=0,0,Q$8/PPA!Q$10*1000)</f>
        <v>10.446859958835049</v>
      </c>
    </row>
    <row r="137" spans="1:17" x14ac:dyDescent="0.25">
      <c r="A137" s="76" t="s">
        <v>80</v>
      </c>
      <c r="B137" s="228">
        <f>IF(B$9=0,0,B$9/PPA!B$10*1000)</f>
        <v>7.3903032588983768</v>
      </c>
      <c r="C137" s="228">
        <f>IF(C$9=0,0,C$9/PPA!C$10*1000)</f>
        <v>6.930174918648893</v>
      </c>
      <c r="D137" s="228">
        <f>IF(D$9=0,0,D$9/PPA!D$10*1000)</f>
        <v>6.3074112183240159</v>
      </c>
      <c r="E137" s="228">
        <f>IF(E$9=0,0,E$9/PPA!E$10*1000)</f>
        <v>6.5169634171746917</v>
      </c>
      <c r="F137" s="228">
        <f>IF(F$9=0,0,F$9/PPA!F$10*1000)</f>
        <v>5.7420557788043913</v>
      </c>
      <c r="G137" s="228">
        <f>IF(G$9=0,0,G$9/PPA!G$10*1000)</f>
        <v>6.1924098589054122</v>
      </c>
      <c r="H137" s="228">
        <f>IF(H$9=0,0,H$9/PPA!H$10*1000)</f>
        <v>5.9380383619523691</v>
      </c>
      <c r="I137" s="228">
        <f>IF(I$9=0,0,I$9/PPA!I$10*1000)</f>
        <v>5.9542584901917239</v>
      </c>
      <c r="J137" s="228">
        <f>IF(J$9=0,0,J$9/PPA!J$10*1000)</f>
        <v>6.2948979433651129</v>
      </c>
      <c r="K137" s="228">
        <f>IF(K$9=0,0,K$9/PPA!K$10*1000)</f>
        <v>5.8789666951983826</v>
      </c>
      <c r="L137" s="228">
        <f>IF(L$9=0,0,L$9/PPA!L$10*1000)</f>
        <v>6.8968322958596868</v>
      </c>
      <c r="M137" s="228">
        <f>IF(M$9=0,0,M$9/PPA!M$10*1000)</f>
        <v>5.4948163617440517</v>
      </c>
      <c r="N137" s="228">
        <f>IF(N$9=0,0,N$9/PPA!N$10*1000)</f>
        <v>5.9514238493451819</v>
      </c>
      <c r="O137" s="228">
        <f>IF(O$9=0,0,O$9/PPA!O$10*1000)</f>
        <v>5.550614814647453</v>
      </c>
      <c r="P137" s="228">
        <f>IF(P$9=0,0,P$9/PPA!P$10*1000)</f>
        <v>5.1296233684187387</v>
      </c>
      <c r="Q137" s="228">
        <f>IF(Q$9=0,0,Q$9/PPA!Q$10*1000)</f>
        <v>5.2234299794175243</v>
      </c>
    </row>
    <row r="138" spans="1:17" x14ac:dyDescent="0.25">
      <c r="A138" s="129" t="s">
        <v>79</v>
      </c>
      <c r="B138" s="227">
        <f>IF(B$10=0,0,B$10/PPA!B$10*1000)</f>
        <v>4.4341819553390245</v>
      </c>
      <c r="C138" s="227">
        <f>IF(C$10=0,0,C$10/PPA!C$10*1000)</f>
        <v>4.1581049511893351</v>
      </c>
      <c r="D138" s="227">
        <f>IF(D$10=0,0,D$10/PPA!D$10*1000)</f>
        <v>3.7844467309944085</v>
      </c>
      <c r="E138" s="227">
        <f>IF(E$10=0,0,E$10/PPA!E$10*1000)</f>
        <v>3.9101780503048142</v>
      </c>
      <c r="F138" s="227">
        <f>IF(F$10=0,0,F$10/PPA!F$10*1000)</f>
        <v>3.4452334672826344</v>
      </c>
      <c r="G138" s="227">
        <f>IF(G$10=0,0,G$10/PPA!G$10*1000)</f>
        <v>3.7154459153432464</v>
      </c>
      <c r="H138" s="227">
        <f>IF(H$10=0,0,H$10/PPA!H$10*1000)</f>
        <v>3.5628230171714206</v>
      </c>
      <c r="I138" s="227">
        <f>IF(I$10=0,0,I$10/PPA!I$10*1000)</f>
        <v>3.5725550941150335</v>
      </c>
      <c r="J138" s="227">
        <f>IF(J$10=0,0,J$10/PPA!J$10*1000)</f>
        <v>3.7769387660190672</v>
      </c>
      <c r="K138" s="227">
        <f>IF(K$10=0,0,K$10/PPA!K$10*1000)</f>
        <v>3.5273800171190293</v>
      </c>
      <c r="L138" s="227">
        <f>IF(L$10=0,0,L$10/PPA!L$10*1000)</f>
        <v>4.138099377515811</v>
      </c>
      <c r="M138" s="227">
        <f>IF(M$10=0,0,M$10/PPA!M$10*1000)</f>
        <v>3.2968898170464307</v>
      </c>
      <c r="N138" s="227">
        <f>IF(N$10=0,0,N$10/PPA!N$10*1000)</f>
        <v>3.5708543096071086</v>
      </c>
      <c r="O138" s="227">
        <f>IF(O$10=0,0,O$10/PPA!O$10*1000)</f>
        <v>3.3303688887884704</v>
      </c>
      <c r="P138" s="227">
        <f>IF(P$10=0,0,P$10/PPA!P$10*1000)</f>
        <v>3.0777740210512423</v>
      </c>
      <c r="Q138" s="227">
        <f>IF(Q$10=0,0,Q$10/PPA!Q$10*1000)</f>
        <v>3.1340579876505141</v>
      </c>
    </row>
    <row r="139" spans="1:17" x14ac:dyDescent="0.25">
      <c r="A139" s="127" t="s">
        <v>241</v>
      </c>
      <c r="B139" s="225">
        <f>IF(B$15=0,0,B$15/PPA!B$10*1000)</f>
        <v>7.1321071462579271</v>
      </c>
      <c r="C139" s="225">
        <f>IF(C$15=0,0,C$15/PPA!C$10*1000)</f>
        <v>7.7076977076974025</v>
      </c>
      <c r="D139" s="225">
        <f>IF(D$15=0,0,D$15/PPA!D$10*1000)</f>
        <v>6.913309045486475</v>
      </c>
      <c r="E139" s="225">
        <f>IF(E$15=0,0,E$15/PPA!E$10*1000)</f>
        <v>8.206630607105966</v>
      </c>
      <c r="F139" s="225">
        <f>IF(F$15=0,0,F$15/PPA!F$10*1000)</f>
        <v>9.2146344483319051</v>
      </c>
      <c r="G139" s="225">
        <f>IF(G$15=0,0,G$15/PPA!G$10*1000)</f>
        <v>9.5980741566223209</v>
      </c>
      <c r="H139" s="225">
        <f>IF(H$15=0,0,H$15/PPA!H$10*1000)</f>
        <v>9.4427285032312867</v>
      </c>
      <c r="I139" s="225">
        <f>IF(I$15=0,0,I$15/PPA!I$10*1000)</f>
        <v>9.6749527881009367</v>
      </c>
      <c r="J139" s="225">
        <f>IF(J$15=0,0,J$15/PPA!J$10*1000)</f>
        <v>10.108107849033106</v>
      </c>
      <c r="K139" s="225">
        <f>IF(K$15=0,0,K$15/PPA!K$10*1000)</f>
        <v>10.481497858629854</v>
      </c>
      <c r="L139" s="225">
        <f>IF(L$15=0,0,L$15/PPA!L$10*1000)</f>
        <v>13.08420708649132</v>
      </c>
      <c r="M139" s="225">
        <f>IF(M$15=0,0,M$15/PPA!M$10*1000)</f>
        <v>10.581984960189203</v>
      </c>
      <c r="N139" s="225">
        <f>IF(N$15=0,0,N$15/PPA!N$10*1000)</f>
        <v>9.7100192877172606</v>
      </c>
      <c r="O139" s="225">
        <f>IF(O$15=0,0,O$15/PPA!O$10*1000)</f>
        <v>9.5602741095022452</v>
      </c>
      <c r="P139" s="225">
        <f>IF(P$15=0,0,P$15/PPA!P$10*1000)</f>
        <v>9.6954107302042676</v>
      </c>
      <c r="Q139" s="225">
        <f>IF(Q$15=0,0,Q$15/PPA!Q$10*1000)</f>
        <v>9.4325446957237382</v>
      </c>
    </row>
    <row r="140" spans="1:17" x14ac:dyDescent="0.25">
      <c r="A140" s="127" t="s">
        <v>240</v>
      </c>
      <c r="B140" s="226">
        <f>IF(B$16=0,0,B$16/PPA!B$10*1000)</f>
        <v>410.49257951938529</v>
      </c>
      <c r="C140" s="226">
        <f>IF(C$16=0,0,C$16/PPA!C$10*1000)</f>
        <v>381.64934646673112</v>
      </c>
      <c r="D140" s="226">
        <f>IF(D$16=0,0,D$16/PPA!D$10*1000)</f>
        <v>347.68121122428346</v>
      </c>
      <c r="E140" s="226">
        <f>IF(E$16=0,0,E$16/PPA!E$10*1000)</f>
        <v>355.80500052911901</v>
      </c>
      <c r="F140" s="226">
        <f>IF(F$16=0,0,F$16/PPA!F$10*1000)</f>
        <v>307.10524449948656</v>
      </c>
      <c r="G140" s="226">
        <f>IF(G$16=0,0,G$16/PPA!G$10*1000)</f>
        <v>332.28496552730621</v>
      </c>
      <c r="H140" s="226">
        <f>IF(H$16=0,0,H$16/PPA!H$10*1000)</f>
        <v>317.86551586221805</v>
      </c>
      <c r="I140" s="226">
        <f>IF(I$16=0,0,I$16/PPA!I$10*1000)</f>
        <v>318.06861952313551</v>
      </c>
      <c r="J140" s="226">
        <f>IF(J$16=0,0,J$16/PPA!J$10*1000)</f>
        <v>336.65290087196581</v>
      </c>
      <c r="K140" s="226">
        <f>IF(K$16=0,0,K$16/PPA!K$10*1000)</f>
        <v>311.05355690959556</v>
      </c>
      <c r="L140" s="226">
        <f>IF(L$16=0,0,L$16/PPA!L$10*1000)</f>
        <v>362.36934688830041</v>
      </c>
      <c r="M140" s="226">
        <f>IF(M$16=0,0,M$16/PPA!M$10*1000)</f>
        <v>288.19765728973397</v>
      </c>
      <c r="N140" s="226">
        <f>IF(N$16=0,0,N$16/PPA!N$10*1000)</f>
        <v>317.78936330683899</v>
      </c>
      <c r="O140" s="226">
        <f>IF(O$16=0,0,O$16/PPA!O$10*1000)</f>
        <v>294.76266155040656</v>
      </c>
      <c r="P140" s="226">
        <f>IF(P$16=0,0,P$16/PPA!P$10*1000)</f>
        <v>269.6342200640695</v>
      </c>
      <c r="Q140" s="226">
        <f>IF(Q$16=0,0,Q$16/PPA!Q$10*1000)</f>
        <v>275.98340345533325</v>
      </c>
    </row>
    <row r="141" spans="1:17" x14ac:dyDescent="0.25">
      <c r="A141" s="72" t="s">
        <v>239</v>
      </c>
      <c r="B141" s="258">
        <f>IF(B$29=0,0,B$29/PPA!B$10*1000)</f>
        <v>15.849126991684216</v>
      </c>
      <c r="C141" s="258">
        <f>IF(C$29=0,0,C$29/PPA!C$10*1000)</f>
        <v>17.128217128216381</v>
      </c>
      <c r="D141" s="258">
        <f>IF(D$29=0,0,D$29/PPA!D$10*1000)</f>
        <v>15.362908989969878</v>
      </c>
      <c r="E141" s="258">
        <f>IF(E$29=0,0,E$29/PPA!E$10*1000)</f>
        <v>18.236956904679847</v>
      </c>
      <c r="F141" s="258">
        <f>IF(F$29=0,0,F$29/PPA!F$10*1000)</f>
        <v>20.47696544073748</v>
      </c>
      <c r="G141" s="258">
        <f>IF(G$29=0,0,G$29/PPA!G$10*1000)</f>
        <v>21.329053681382845</v>
      </c>
      <c r="H141" s="258">
        <f>IF(H$29=0,0,H$29/PPA!H$10*1000)</f>
        <v>20.983841118291661</v>
      </c>
      <c r="I141" s="258">
        <f>IF(I$29=0,0,I$29/PPA!I$10*1000)</f>
        <v>21.499895084668662</v>
      </c>
      <c r="J141" s="258">
        <f>IF(J$29=0,0,J$29/PPA!J$10*1000)</f>
        <v>22.46246188674014</v>
      </c>
      <c r="K141" s="258">
        <f>IF(K$29=0,0,K$29/PPA!K$10*1000)</f>
        <v>23.292217463621796</v>
      </c>
      <c r="L141" s="258">
        <f>IF(L$29=0,0,L$29/PPA!L$10*1000)</f>
        <v>29.076015747758369</v>
      </c>
      <c r="M141" s="258">
        <f>IF(M$29=0,0,M$29/PPA!M$10*1000)</f>
        <v>23.515522133753688</v>
      </c>
      <c r="N141" s="258">
        <f>IF(N$29=0,0,N$29/PPA!N$10*1000)</f>
        <v>21.577820639371602</v>
      </c>
      <c r="O141" s="258">
        <f>IF(O$29=0,0,O$29/PPA!O$10*1000)</f>
        <v>21.24505357667157</v>
      </c>
      <c r="P141" s="258">
        <f>IF(P$29=0,0,P$29/PPA!P$10*1000)</f>
        <v>21.545357178231615</v>
      </c>
      <c r="Q141" s="258">
        <f>IF(Q$29=0,0,Q$29/PPA!Q$10*1000)</f>
        <v>20.961210434941556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299.95779161718491</v>
      </c>
      <c r="C143" s="230">
        <f t="shared" si="34"/>
        <v>269.38499685779772</v>
      </c>
      <c r="D143" s="230">
        <f t="shared" si="34"/>
        <v>248.60169290888322</v>
      </c>
      <c r="E143" s="230">
        <f t="shared" si="34"/>
        <v>256.86102935990039</v>
      </c>
      <c r="F143" s="230">
        <f t="shared" si="34"/>
        <v>223.7585314214565</v>
      </c>
      <c r="G143" s="230">
        <f t="shared" si="34"/>
        <v>241.30809406329624</v>
      </c>
      <c r="H143" s="230">
        <f t="shared" si="34"/>
        <v>233.88137840099131</v>
      </c>
      <c r="I143" s="230">
        <f t="shared" si="34"/>
        <v>234.51754381038279</v>
      </c>
      <c r="J143" s="230">
        <f t="shared" si="34"/>
        <v>247.93414774431167</v>
      </c>
      <c r="K143" s="230">
        <f t="shared" si="34"/>
        <v>238.29442406389708</v>
      </c>
      <c r="L143" s="230">
        <f t="shared" si="34"/>
        <v>279.55196295795838</v>
      </c>
      <c r="M143" s="230">
        <f t="shared" si="34"/>
        <v>212.98611717943288</v>
      </c>
      <c r="N143" s="230">
        <f t="shared" si="34"/>
        <v>230.68480799215979</v>
      </c>
      <c r="O143" s="230">
        <f t="shared" si="34"/>
        <v>220.81819359198411</v>
      </c>
      <c r="P143" s="230">
        <f t="shared" si="34"/>
        <v>204.07003617551464</v>
      </c>
      <c r="Q143" s="230">
        <f t="shared" si="34"/>
        <v>206.09177016940149</v>
      </c>
    </row>
    <row r="144" spans="1:17" x14ac:dyDescent="0.25">
      <c r="A144" s="132" t="s">
        <v>83</v>
      </c>
      <c r="B144" s="229">
        <f>IF(B$32=0,0,B$32/PPA!B$11*1000)</f>
        <v>1.4030506792854183</v>
      </c>
      <c r="C144" s="229">
        <f>IF(C$32=0,0,C$32/PPA!C$11*1000)</f>
        <v>1.2600466245364224</v>
      </c>
      <c r="D144" s="229">
        <f>IF(D$32=0,0,D$32/PPA!D$11*1000)</f>
        <v>1.1628328513381758</v>
      </c>
      <c r="E144" s="229">
        <f>IF(E$32=0,0,E$32/PPA!E$11*1000)</f>
        <v>1.2014658455190226</v>
      </c>
      <c r="F144" s="229">
        <f>IF(F$32=0,0,F$32/PPA!F$11*1000)</f>
        <v>1.0466291200978286</v>
      </c>
      <c r="G144" s="229">
        <f>IF(G$32=0,0,G$32/PPA!G$11*1000)</f>
        <v>1.1287170887184927</v>
      </c>
      <c r="H144" s="229">
        <f>IF(H$32=0,0,H$32/PPA!H$11*1000)</f>
        <v>1.0939786730278114</v>
      </c>
      <c r="I144" s="229">
        <f>IF(I$32=0,0,I$32/PPA!I$11*1000)</f>
        <v>1.0969543327197053</v>
      </c>
      <c r="J144" s="229">
        <f>IF(J$32=0,0,J$32/PPA!J$11*1000)</f>
        <v>1.159710413039253</v>
      </c>
      <c r="K144" s="229">
        <f>IF(K$32=0,0,K$32/PPA!K$11*1000)</f>
        <v>1.1146206662951825</v>
      </c>
      <c r="L144" s="229">
        <f>IF(L$32=0,0,L$32/PPA!L$11*1000)</f>
        <v>1.3076025443749946</v>
      </c>
      <c r="M144" s="229">
        <f>IF(M$32=0,0,M$32/PPA!M$11*1000)</f>
        <v>0.99624122039257845</v>
      </c>
      <c r="N144" s="229">
        <f>IF(N$32=0,0,N$32/PPA!N$11*1000)</f>
        <v>1.0790267350924283</v>
      </c>
      <c r="O144" s="229">
        <f>IF(O$32=0,0,O$32/PPA!O$11*1000)</f>
        <v>1.0328757084370477</v>
      </c>
      <c r="P144" s="229">
        <f>IF(P$32=0,0,P$32/PPA!P$11*1000)</f>
        <v>0.95453630770580788</v>
      </c>
      <c r="Q144" s="229">
        <f>IF(Q$32=0,0,Q$32/PPA!Q$11*1000)</f>
        <v>0.96399295571672972</v>
      </c>
    </row>
    <row r="145" spans="1:17" x14ac:dyDescent="0.25">
      <c r="A145" s="76" t="s">
        <v>82</v>
      </c>
      <c r="B145" s="228">
        <f>IF(B$33=0,0,B$33/PPA!B$11*1000)</f>
        <v>1.9910343446747358</v>
      </c>
      <c r="C145" s="228">
        <f>IF(C$33=0,0,C$33/PPA!C$11*1000)</f>
        <v>1.7881008450965092</v>
      </c>
      <c r="D145" s="228">
        <f>IF(D$33=0,0,D$33/PPA!D$11*1000)</f>
        <v>1.6501471959013798</v>
      </c>
      <c r="E145" s="228">
        <f>IF(E$33=0,0,E$33/PPA!E$11*1000)</f>
        <v>1.7049703176797468</v>
      </c>
      <c r="F145" s="228">
        <f>IF(F$33=0,0,F$33/PPA!F$11*1000)</f>
        <v>1.4852453692640701</v>
      </c>
      <c r="G145" s="228">
        <f>IF(G$33=0,0,G$33/PPA!G$11*1000)</f>
        <v>1.6017343651509224</v>
      </c>
      <c r="H145" s="228">
        <f>IF(H$33=0,0,H$33/PPA!H$11*1000)</f>
        <v>1.5524379429041073</v>
      </c>
      <c r="I145" s="228">
        <f>IF(I$33=0,0,I$33/PPA!I$11*1000)</f>
        <v>1.5566606276097248</v>
      </c>
      <c r="J145" s="228">
        <f>IF(J$33=0,0,J$33/PPA!J$11*1000)</f>
        <v>1.6457162213228635</v>
      </c>
      <c r="K145" s="228">
        <f>IF(K$33=0,0,K$33/PPA!K$11*1000)</f>
        <v>1.5817304824713971</v>
      </c>
      <c r="L145" s="228">
        <f>IF(L$33=0,0,L$33/PPA!L$11*1000)</f>
        <v>1.8555862688870595</v>
      </c>
      <c r="M145" s="228">
        <f>IF(M$33=0,0,M$33/PPA!M$11*1000)</f>
        <v>1.4137411532365529</v>
      </c>
      <c r="N145" s="228">
        <f>IF(N$33=0,0,N$33/PPA!N$11*1000)</f>
        <v>1.5312200194261367</v>
      </c>
      <c r="O145" s="228">
        <f>IF(O$33=0,0,O$33/PPA!O$11*1000)</f>
        <v>1.4657282446317568</v>
      </c>
      <c r="P145" s="228">
        <f>IF(P$33=0,0,P$33/PPA!P$11*1000)</f>
        <v>1.3545587482621924</v>
      </c>
      <c r="Q145" s="228">
        <f>IF(Q$33=0,0,Q$33/PPA!Q$11*1000)</f>
        <v>1.3679784423995665</v>
      </c>
    </row>
    <row r="146" spans="1:17" x14ac:dyDescent="0.25">
      <c r="A146" s="76" t="s">
        <v>81</v>
      </c>
      <c r="B146" s="228">
        <f>IF(B$34=0,0,B$34/PPA!B$11*1000)</f>
        <v>7.084891292625735</v>
      </c>
      <c r="C146" s="228">
        <f>IF(C$34=0,0,C$34/PPA!C$11*1000)</f>
        <v>6.3627732699058797</v>
      </c>
      <c r="D146" s="228">
        <f>IF(D$34=0,0,D$34/PPA!D$11*1000)</f>
        <v>5.8718793731819687</v>
      </c>
      <c r="E146" s="228">
        <f>IF(E$34=0,0,E$34/PPA!E$11*1000)</f>
        <v>6.0669618232466691</v>
      </c>
      <c r="F146" s="228">
        <f>IF(F$34=0,0,F$34/PPA!F$11*1000)</f>
        <v>5.2850931538454979</v>
      </c>
      <c r="G146" s="228">
        <f>IF(G$34=0,0,G$34/PPA!G$11*1000)</f>
        <v>5.6996072855845483</v>
      </c>
      <c r="H146" s="228">
        <f>IF(H$34=0,0,H$34/PPA!H$11*1000)</f>
        <v>5.5241910283671878</v>
      </c>
      <c r="I146" s="228">
        <f>IF(I$34=0,0,I$34/PPA!I$11*1000)</f>
        <v>5.539217018341871</v>
      </c>
      <c r="J146" s="228">
        <f>IF(J$34=0,0,J$34/PPA!J$11*1000)</f>
        <v>5.8561122050800538</v>
      </c>
      <c r="K146" s="228">
        <f>IF(K$34=0,0,K$34/PPA!K$11*1000)</f>
        <v>5.6284255229022833</v>
      </c>
      <c r="L146" s="228">
        <f>IF(L$34=0,0,L$34/PPA!L$11*1000)</f>
        <v>6.602913221620744</v>
      </c>
      <c r="M146" s="228">
        <f>IF(M$34=0,0,M$34/PPA!M$11*1000)</f>
        <v>5.0306527425716556</v>
      </c>
      <c r="N146" s="228">
        <f>IF(N$34=0,0,N$34/PPA!N$11*1000)</f>
        <v>5.4486892261512985</v>
      </c>
      <c r="O146" s="228">
        <f>IF(O$34=0,0,O$34/PPA!O$11*1000)</f>
        <v>5.2156434696979579</v>
      </c>
      <c r="P146" s="228">
        <f>IF(P$34=0,0,P$34/PPA!P$11*1000)</f>
        <v>4.8200582308290691</v>
      </c>
      <c r="Q146" s="228">
        <f>IF(Q$34=0,0,Q$34/PPA!Q$11*1000)</f>
        <v>4.8678108345939801</v>
      </c>
    </row>
    <row r="147" spans="1:17" x14ac:dyDescent="0.25">
      <c r="A147" s="76" t="s">
        <v>80</v>
      </c>
      <c r="B147" s="228">
        <f>IF(B$35=0,0,B$35/PPA!B$11*1000)</f>
        <v>5.6122027171416731</v>
      </c>
      <c r="C147" s="228">
        <f>IF(C$35=0,0,C$35/PPA!C$11*1000)</f>
        <v>5.0401864981456894</v>
      </c>
      <c r="D147" s="228">
        <f>IF(D$35=0,0,D$35/PPA!D$11*1000)</f>
        <v>4.6513314053527033</v>
      </c>
      <c r="E147" s="228">
        <f>IF(E$35=0,0,E$35/PPA!E$11*1000)</f>
        <v>4.8058633820760903</v>
      </c>
      <c r="F147" s="228">
        <f>IF(F$35=0,0,F$35/PPA!F$11*1000)</f>
        <v>4.1865164803913144</v>
      </c>
      <c r="G147" s="228">
        <f>IF(G$35=0,0,G$35/PPA!G$11*1000)</f>
        <v>4.514868354873971</v>
      </c>
      <c r="H147" s="228">
        <f>IF(H$35=0,0,H$35/PPA!H$11*1000)</f>
        <v>4.3759146921112455</v>
      </c>
      <c r="I147" s="228">
        <f>IF(I$35=0,0,I$35/PPA!I$11*1000)</f>
        <v>4.3878173308788213</v>
      </c>
      <c r="J147" s="228">
        <f>IF(J$35=0,0,J$35/PPA!J$11*1000)</f>
        <v>4.6388416521570122</v>
      </c>
      <c r="K147" s="228">
        <f>IF(K$35=0,0,K$35/PPA!K$11*1000)</f>
        <v>4.4584826651807301</v>
      </c>
      <c r="L147" s="228">
        <f>IF(L$35=0,0,L$35/PPA!L$11*1000)</f>
        <v>5.2304101774999783</v>
      </c>
      <c r="M147" s="228">
        <f>IF(M$35=0,0,M$35/PPA!M$11*1000)</f>
        <v>3.9849648815703138</v>
      </c>
      <c r="N147" s="228">
        <f>IF(N$35=0,0,N$35/PPA!N$11*1000)</f>
        <v>4.3161069403697132</v>
      </c>
      <c r="O147" s="228">
        <f>IF(O$35=0,0,O$35/PPA!O$11*1000)</f>
        <v>4.1315028337481907</v>
      </c>
      <c r="P147" s="228">
        <f>IF(P$35=0,0,P$35/PPA!P$11*1000)</f>
        <v>3.8181452308232315</v>
      </c>
      <c r="Q147" s="228">
        <f>IF(Q$35=0,0,Q$35/PPA!Q$11*1000)</f>
        <v>3.8559718228669189</v>
      </c>
    </row>
    <row r="148" spans="1:17" x14ac:dyDescent="0.25">
      <c r="A148" s="129" t="s">
        <v>79</v>
      </c>
      <c r="B148" s="227">
        <f>IF(B$36=0,0,B$36/PPA!B$11*1000)</f>
        <v>3.3673216302850038</v>
      </c>
      <c r="C148" s="227">
        <f>IF(C$36=0,0,C$36/PPA!C$11*1000)</f>
        <v>3.0241118988874134</v>
      </c>
      <c r="D148" s="227">
        <f>IF(D$36=0,0,D$36/PPA!D$11*1000)</f>
        <v>2.790798843211622</v>
      </c>
      <c r="E148" s="227">
        <f>IF(E$36=0,0,E$36/PPA!E$11*1000)</f>
        <v>2.8835180292456539</v>
      </c>
      <c r="F148" s="227">
        <f>IF(F$36=0,0,F$36/PPA!F$11*1000)</f>
        <v>2.5119098882347886</v>
      </c>
      <c r="G148" s="227">
        <f>IF(G$36=0,0,G$36/PPA!G$11*1000)</f>
        <v>2.708921012924383</v>
      </c>
      <c r="H148" s="227">
        <f>IF(H$36=0,0,H$36/PPA!H$11*1000)</f>
        <v>2.6255488152667472</v>
      </c>
      <c r="I148" s="227">
        <f>IF(I$36=0,0,I$36/PPA!I$11*1000)</f>
        <v>2.6326903985272927</v>
      </c>
      <c r="J148" s="227">
        <f>IF(J$36=0,0,J$36/PPA!J$11*1000)</f>
        <v>2.7833049912942074</v>
      </c>
      <c r="K148" s="227">
        <f>IF(K$36=0,0,K$36/PPA!K$11*1000)</f>
        <v>2.6750895991084387</v>
      </c>
      <c r="L148" s="227">
        <f>IF(L$36=0,0,L$36/PPA!L$11*1000)</f>
        <v>3.1382461064999867</v>
      </c>
      <c r="M148" s="227">
        <f>IF(M$36=0,0,M$36/PPA!M$11*1000)</f>
        <v>2.3909789289421881</v>
      </c>
      <c r="N148" s="227">
        <f>IF(N$36=0,0,N$36/PPA!N$11*1000)</f>
        <v>2.5896641642218281</v>
      </c>
      <c r="O148" s="227">
        <f>IF(O$36=0,0,O$36/PPA!O$11*1000)</f>
        <v>2.478901700248914</v>
      </c>
      <c r="P148" s="227">
        <f>IF(P$36=0,0,P$36/PPA!P$11*1000)</f>
        <v>2.2908871384939387</v>
      </c>
      <c r="Q148" s="227">
        <f>IF(Q$36=0,0,Q$36/PPA!Q$11*1000)</f>
        <v>2.3135830937201516</v>
      </c>
    </row>
    <row r="149" spans="1:17" x14ac:dyDescent="0.25">
      <c r="A149" s="127" t="s">
        <v>238</v>
      </c>
      <c r="B149" s="225">
        <f>IF(B$41=0,0,B$41/PPA!B$11*1000)</f>
        <v>8.1968305162751314</v>
      </c>
      <c r="C149" s="225">
        <f>IF(C$41=0,0,C$41/PPA!C$11*1000)</f>
        <v>7.8998694784128931</v>
      </c>
      <c r="D149" s="225">
        <f>IF(D$41=0,0,D$41/PPA!D$11*1000)</f>
        <v>7.2358983317044467</v>
      </c>
      <c r="E149" s="225">
        <f>IF(E$41=0,0,E$41/PPA!E$11*1000)</f>
        <v>8.0458682893741962</v>
      </c>
      <c r="F149" s="225">
        <f>IF(F$41=0,0,F$41/PPA!F$11*1000)</f>
        <v>8.0592762913115035</v>
      </c>
      <c r="G149" s="225">
        <f>IF(G$41=0,0,G$41/PPA!G$11*1000)</f>
        <v>8.5117497893874479</v>
      </c>
      <c r="H149" s="225">
        <f>IF(H$41=0,0,H$41/PPA!H$11*1000)</f>
        <v>8.3776377164962064</v>
      </c>
      <c r="I149" s="225">
        <f>IF(I$41=0,0,I$41/PPA!I$11*1000)</f>
        <v>8.5108895879825699</v>
      </c>
      <c r="J149" s="225">
        <f>IF(J$41=0,0,J$41/PPA!J$11*1000)</f>
        <v>8.9333948867011248</v>
      </c>
      <c r="K149" s="225">
        <f>IF(K$41=0,0,K$41/PPA!K$11*1000)</f>
        <v>9.1594911201953657</v>
      </c>
      <c r="L149" s="225">
        <f>IF(L$41=0,0,L$41/PPA!L$11*1000)</f>
        <v>11.179272554398754</v>
      </c>
      <c r="M149" s="225">
        <f>IF(M$41=0,0,M$41/PPA!M$11*1000)</f>
        <v>8.6002962066893769</v>
      </c>
      <c r="N149" s="225">
        <f>IF(N$41=0,0,N$41/PPA!N$11*1000)</f>
        <v>8.3926878987393039</v>
      </c>
      <c r="O149" s="225">
        <f>IF(O$41=0,0,O$41/PPA!O$11*1000)</f>
        <v>8.3062396068695659</v>
      </c>
      <c r="P149" s="225">
        <f>IF(P$41=0,0,P$41/PPA!P$11*1000)</f>
        <v>8.1412053467196017</v>
      </c>
      <c r="Q149" s="225">
        <f>IF(Q$41=0,0,Q$41/PPA!Q$11*1000)</f>
        <v>7.9859087543246616</v>
      </c>
    </row>
    <row r="150" spans="1:17" x14ac:dyDescent="0.25">
      <c r="A150" s="127" t="s">
        <v>237</v>
      </c>
      <c r="B150" s="226">
        <f>IF(B$54=0,0,B$54/PPA!B$11*1000)</f>
        <v>243.82698994785821</v>
      </c>
      <c r="C150" s="226">
        <f>IF(C$54=0,0,C$54/PPA!C$11*1000)</f>
        <v>218.28254594333558</v>
      </c>
      <c r="D150" s="226">
        <f>IF(D$54=0,0,D$54/PPA!D$11*1000)</f>
        <v>201.51193745549924</v>
      </c>
      <c r="E150" s="226">
        <f>IF(E$54=0,0,E$54/PPA!E$11*1000)</f>
        <v>207.47411555050965</v>
      </c>
      <c r="F150" s="226">
        <f>IF(F$54=0,0,F$54/PPA!F$11*1000)</f>
        <v>179.38516930154023</v>
      </c>
      <c r="G150" s="226">
        <f>IF(G$54=0,0,G$54/PPA!G$11*1000)</f>
        <v>193.68555652604002</v>
      </c>
      <c r="H150" s="226">
        <f>IF(H$54=0,0,H$54/PPA!H$11*1000)</f>
        <v>187.56004648574086</v>
      </c>
      <c r="I150" s="226">
        <f>IF(I$54=0,0,I$54/PPA!I$11*1000)</f>
        <v>187.92811642810423</v>
      </c>
      <c r="J150" s="226">
        <f>IF(J$54=0,0,J$54/PPA!J$11*1000)</f>
        <v>198.76220793255999</v>
      </c>
      <c r="K150" s="226">
        <f>IF(K$54=0,0,K$54/PPA!K$11*1000)</f>
        <v>190.29664808229947</v>
      </c>
      <c r="L150" s="226">
        <f>IF(L$54=0,0,L$54/PPA!L$11*1000)</f>
        <v>222.68579520116077</v>
      </c>
      <c r="M150" s="226">
        <f>IF(M$54=0,0,M$54/PPA!M$11*1000)</f>
        <v>169.55394780314961</v>
      </c>
      <c r="N150" s="226">
        <f>IF(N$54=0,0,N$54/PPA!N$11*1000)</f>
        <v>184.82991910382563</v>
      </c>
      <c r="O150" s="226">
        <f>IF(O$54=0,0,O$54/PPA!O$11*1000)</f>
        <v>176.57400342034913</v>
      </c>
      <c r="P150" s="226">
        <f>IF(P$54=0,0,P$54/PPA!P$11*1000)</f>
        <v>162.58346895519728</v>
      </c>
      <c r="Q150" s="226">
        <f>IF(Q$54=0,0,Q$54/PPA!Q$11*1000)</f>
        <v>164.49771836239449</v>
      </c>
    </row>
    <row r="151" spans="1:17" x14ac:dyDescent="0.25">
      <c r="A151" s="72" t="s">
        <v>236</v>
      </c>
      <c r="B151" s="258">
        <f>IF(B$67=0,0,B$67/PPA!B$11*1000)</f>
        <v>28.475470489039036</v>
      </c>
      <c r="C151" s="258">
        <f>IF(C$67=0,0,C$67/PPA!C$11*1000)</f>
        <v>25.727362299477353</v>
      </c>
      <c r="D151" s="258">
        <f>IF(D$67=0,0,D$67/PPA!D$11*1000)</f>
        <v>23.726867452693682</v>
      </c>
      <c r="E151" s="258">
        <f>IF(E$67=0,0,E$67/PPA!E$11*1000)</f>
        <v>24.678266122249319</v>
      </c>
      <c r="F151" s="258">
        <f>IF(F$67=0,0,F$67/PPA!F$11*1000)</f>
        <v>21.798691816771246</v>
      </c>
      <c r="G151" s="258">
        <f>IF(G$67=0,0,G$67/PPA!G$11*1000)</f>
        <v>23.456939640616479</v>
      </c>
      <c r="H151" s="258">
        <f>IF(H$67=0,0,H$67/PPA!H$11*1000)</f>
        <v>22.771623047077149</v>
      </c>
      <c r="I151" s="258">
        <f>IF(I$67=0,0,I$67/PPA!I$11*1000)</f>
        <v>22.865198086218591</v>
      </c>
      <c r="J151" s="258">
        <f>IF(J$67=0,0,J$67/PPA!J$11*1000)</f>
        <v>24.154859442157179</v>
      </c>
      <c r="K151" s="258">
        <f>IF(K$67=0,0,K$67/PPA!K$11*1000)</f>
        <v>23.379935925444208</v>
      </c>
      <c r="L151" s="258">
        <f>IF(L$67=0,0,L$67/PPA!L$11*1000)</f>
        <v>27.552136883516088</v>
      </c>
      <c r="M151" s="258">
        <f>IF(M$67=0,0,M$67/PPA!M$11*1000)</f>
        <v>21.015294242880586</v>
      </c>
      <c r="N151" s="258">
        <f>IF(N$67=0,0,N$67/PPA!N$11*1000)</f>
        <v>22.497493904333467</v>
      </c>
      <c r="O151" s="258">
        <f>IF(O$67=0,0,O$67/PPA!O$11*1000)</f>
        <v>21.613298608001536</v>
      </c>
      <c r="P151" s="258">
        <f>IF(P$67=0,0,P$67/PPA!P$11*1000)</f>
        <v>20.107176217483527</v>
      </c>
      <c r="Q151" s="258">
        <f>IF(Q$67=0,0,Q$67/PPA!Q$11*1000)</f>
        <v>20.238805903384989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230.75730761422091</v>
      </c>
      <c r="C153" s="230">
        <f t="shared" si="35"/>
        <v>216.3901059942981</v>
      </c>
      <c r="D153" s="230">
        <f t="shared" si="35"/>
        <v>202.33791503430135</v>
      </c>
      <c r="E153" s="230">
        <f t="shared" si="35"/>
        <v>209.06022210112539</v>
      </c>
      <c r="F153" s="230">
        <f t="shared" si="35"/>
        <v>186.42318789147799</v>
      </c>
      <c r="G153" s="230">
        <f t="shared" si="35"/>
        <v>201.04450933566744</v>
      </c>
      <c r="H153" s="230">
        <f t="shared" si="35"/>
        <v>191.11732377922675</v>
      </c>
      <c r="I153" s="230">
        <f t="shared" si="35"/>
        <v>190.2349533944776</v>
      </c>
      <c r="J153" s="230">
        <f t="shared" si="35"/>
        <v>201.11817766253847</v>
      </c>
      <c r="K153" s="230">
        <f t="shared" si="35"/>
        <v>193.29866721021219</v>
      </c>
      <c r="L153" s="230">
        <f t="shared" si="35"/>
        <v>226.76578383253278</v>
      </c>
      <c r="M153" s="230">
        <f t="shared" si="35"/>
        <v>173.92152550317621</v>
      </c>
      <c r="N153" s="230">
        <f t="shared" si="35"/>
        <v>188.3740322971525</v>
      </c>
      <c r="O153" s="230">
        <f t="shared" si="35"/>
        <v>182.70197013985216</v>
      </c>
      <c r="P153" s="230">
        <f t="shared" si="35"/>
        <v>160.1692147867214</v>
      </c>
      <c r="Q153" s="230">
        <f t="shared" si="35"/>
        <v>160.73248840998988</v>
      </c>
    </row>
    <row r="154" spans="1:17" x14ac:dyDescent="0.25">
      <c r="A154" s="132" t="s">
        <v>83</v>
      </c>
      <c r="B154" s="275">
        <f>IF(B$82=0,0,B$82/PPA!B$12*1000)</f>
        <v>7.9669445516615323</v>
      </c>
      <c r="C154" s="275">
        <f>IF(C$82=0,0,C$82/PPA!C$12*1000)</f>
        <v>7.4709138956797734</v>
      </c>
      <c r="D154" s="275">
        <f>IF(D$82=0,0,D$82/PPA!D$12*1000)</f>
        <v>6.9857590489486947</v>
      </c>
      <c r="E154" s="275">
        <f>IF(E$82=0,0,E$82/PPA!E$12*1000)</f>
        <v>7.2178481134916241</v>
      </c>
      <c r="F154" s="275">
        <f>IF(F$82=0,0,F$82/PPA!F$12*1000)</f>
        <v>6.4362997489915879</v>
      </c>
      <c r="G154" s="275">
        <f>IF(G$82=0,0,G$82/PPA!G$12*1000)</f>
        <v>6.941103945323345</v>
      </c>
      <c r="H154" s="275">
        <f>IF(H$82=0,0,H$82/PPA!H$12*1000)</f>
        <v>6.5983657772457427</v>
      </c>
      <c r="I154" s="275">
        <f>IF(I$82=0,0,I$82/PPA!I$12*1000)</f>
        <v>6.567901754233838</v>
      </c>
      <c r="J154" s="275">
        <f>IF(J$82=0,0,J$82/PPA!J$12*1000)</f>
        <v>6.9436473597940012</v>
      </c>
      <c r="K154" s="275">
        <f>IF(K$82=0,0,K$82/PPA!K$12*1000)</f>
        <v>6.67367711772925</v>
      </c>
      <c r="L154" s="275">
        <f>IF(L$82=0,0,L$82/PPA!L$12*1000)</f>
        <v>7.829136354061518</v>
      </c>
      <c r="M154" s="275">
        <f>IF(M$82=0,0,M$82/PPA!M$12*1000)</f>
        <v>6.0046772271267388</v>
      </c>
      <c r="N154" s="275">
        <f>IF(N$82=0,0,N$82/PPA!N$12*1000)</f>
        <v>6.503653062174247</v>
      </c>
      <c r="O154" s="275">
        <f>IF(O$82=0,0,O$82/PPA!O$12*1000)</f>
        <v>6.3078239238990861</v>
      </c>
      <c r="P154" s="275">
        <f>IF(P$82=0,0,P$82/PPA!P$12*1000)</f>
        <v>5.5298758088401962</v>
      </c>
      <c r="Q154" s="275">
        <f>IF(Q$82=0,0,Q$82/PPA!Q$12*1000)</f>
        <v>5.5493229490863287</v>
      </c>
    </row>
    <row r="155" spans="1:17" x14ac:dyDescent="0.25">
      <c r="A155" s="76" t="s">
        <v>82</v>
      </c>
      <c r="B155" s="274">
        <f>IF(B$83=0,0,B$83/PPA!B$12*1000)</f>
        <v>3.5129211206671496</v>
      </c>
      <c r="C155" s="274">
        <f>IF(C$83=0,0,C$83/PPA!C$12*1000)</f>
        <v>3.2942028207471012</v>
      </c>
      <c r="D155" s="274">
        <f>IF(D$83=0,0,D$83/PPA!D$12*1000)</f>
        <v>3.0802800682007438</v>
      </c>
      <c r="E155" s="274">
        <f>IF(E$83=0,0,E$83/PPA!E$12*1000)</f>
        <v>3.1826167383535071</v>
      </c>
      <c r="F155" s="274">
        <f>IF(F$83=0,0,F$83/PPA!F$12*1000)</f>
        <v>2.8380030990000789</v>
      </c>
      <c r="G155" s="274">
        <f>IF(G$83=0,0,G$83/PPA!G$12*1000)</f>
        <v>3.0605899780220254</v>
      </c>
      <c r="H155" s="274">
        <f>IF(H$83=0,0,H$83/PPA!H$12*1000)</f>
        <v>2.9094640172862403</v>
      </c>
      <c r="I155" s="274">
        <f>IF(I$83=0,0,I$83/PPA!I$12*1000)</f>
        <v>2.8960313004943683</v>
      </c>
      <c r="J155" s="274">
        <f>IF(J$83=0,0,J$83/PPA!J$12*1000)</f>
        <v>3.061711463725187</v>
      </c>
      <c r="K155" s="274">
        <f>IF(K$83=0,0,K$83/PPA!K$12*1000)</f>
        <v>2.942671578465399</v>
      </c>
      <c r="L155" s="274">
        <f>IF(L$83=0,0,L$83/PPA!L$12*1000)</f>
        <v>3.4521563789508045</v>
      </c>
      <c r="M155" s="274">
        <f>IF(M$83=0,0,M$83/PPA!M$12*1000)</f>
        <v>2.6476847324817094</v>
      </c>
      <c r="N155" s="274">
        <f>IF(N$83=0,0,N$83/PPA!N$12*1000)</f>
        <v>2.8677016710049421</v>
      </c>
      <c r="O155" s="274">
        <f>IF(O$83=0,0,O$83/PPA!O$12*1000)</f>
        <v>2.7813533461951017</v>
      </c>
      <c r="P155" s="274">
        <f>IF(P$83=0,0,P$83/PPA!P$12*1000)</f>
        <v>2.4383271902513375</v>
      </c>
      <c r="Q155" s="274">
        <f>IF(Q$83=0,0,Q$83/PPA!Q$12*1000)</f>
        <v>2.4469021551283001</v>
      </c>
    </row>
    <row r="156" spans="1:17" x14ac:dyDescent="0.25">
      <c r="A156" s="76" t="s">
        <v>81</v>
      </c>
      <c r="B156" s="274">
        <f>IF(B$84=0,0,B$84/PPA!B$12*1000)</f>
        <v>27.24846429258444</v>
      </c>
      <c r="C156" s="274">
        <f>IF(C$84=0,0,C$84/PPA!C$12*1000)</f>
        <v>25.551945190449185</v>
      </c>
      <c r="D156" s="274">
        <f>IF(D$84=0,0,D$84/PPA!D$12*1000)</f>
        <v>23.89262342263682</v>
      </c>
      <c r="E156" s="274">
        <f>IF(E$84=0,0,E$84/PPA!E$12*1000)</f>
        <v>24.68641212630973</v>
      </c>
      <c r="F156" s="274">
        <f>IF(F$84=0,0,F$84/PPA!F$12*1000)</f>
        <v>22.013368205279093</v>
      </c>
      <c r="G156" s="274">
        <f>IF(G$84=0,0,G$84/PPA!G$12*1000)</f>
        <v>23.739894482611351</v>
      </c>
      <c r="H156" s="274">
        <f>IF(H$84=0,0,H$84/PPA!H$12*1000)</f>
        <v>22.567664818653082</v>
      </c>
      <c r="I156" s="274">
        <f>IF(I$84=0,0,I$84/PPA!I$12*1000)</f>
        <v>22.46347207099862</v>
      </c>
      <c r="J156" s="274">
        <f>IF(J$84=0,0,J$84/PPA!J$12*1000)</f>
        <v>23.748593443415647</v>
      </c>
      <c r="K156" s="274">
        <f>IF(K$84=0,0,K$84/PPA!K$12*1000)</f>
        <v>22.825243914212813</v>
      </c>
      <c r="L156" s="274">
        <f>IF(L$84=0,0,L$84/PPA!L$12*1000)</f>
        <v>26.777134069664005</v>
      </c>
      <c r="M156" s="274">
        <f>IF(M$84=0,0,M$84/PPA!M$12*1000)</f>
        <v>20.537137161038075</v>
      </c>
      <c r="N156" s="274">
        <f>IF(N$84=0,0,N$84/PPA!N$12*1000)</f>
        <v>22.24372933523853</v>
      </c>
      <c r="O156" s="274">
        <f>IF(O$84=0,0,O$84/PPA!O$12*1000)</f>
        <v>21.573956469726941</v>
      </c>
      <c r="P156" s="274">
        <f>IF(P$84=0,0,P$84/PPA!P$12*1000)</f>
        <v>18.913226085925711</v>
      </c>
      <c r="Q156" s="274">
        <f>IF(Q$84=0,0,Q$84/PPA!Q$12*1000)</f>
        <v>18.979739001028033</v>
      </c>
    </row>
    <row r="157" spans="1:17" x14ac:dyDescent="0.25">
      <c r="A157" s="76" t="s">
        <v>80</v>
      </c>
      <c r="B157" s="274">
        <f>IF(B$85=0,0,B$85/PPA!B$12*1000)</f>
        <v>12.031722163826176</v>
      </c>
      <c r="C157" s="274">
        <f>IF(C$85=0,0,C$85/PPA!C$12*1000)</f>
        <v>11.282614020947449</v>
      </c>
      <c r="D157" s="274">
        <f>IF(D$85=0,0,D$85/PPA!D$12*1000)</f>
        <v>10.549930583219162</v>
      </c>
      <c r="E157" s="274">
        <f>IF(E$85=0,0,E$85/PPA!E$12*1000)</f>
        <v>10.9004327266363</v>
      </c>
      <c r="F157" s="274">
        <f>IF(F$85=0,0,F$85/PPA!F$12*1000)</f>
        <v>9.7201342171787353</v>
      </c>
      <c r="G157" s="274">
        <f>IF(G$85=0,0,G$85/PPA!G$12*1000)</f>
        <v>10.482492207498948</v>
      </c>
      <c r="H157" s="274">
        <f>IF(H$85=0,0,H$85/PPA!H$12*1000)</f>
        <v>9.9648871976349778</v>
      </c>
      <c r="I157" s="274">
        <f>IF(I$85=0,0,I$85/PPA!I$12*1000)</f>
        <v>9.9188802675634964</v>
      </c>
      <c r="J157" s="274">
        <f>IF(J$85=0,0,J$85/PPA!J$12*1000)</f>
        <v>10.486333285601091</v>
      </c>
      <c r="K157" s="274">
        <f>IF(K$85=0,0,K$85/PPA!K$12*1000)</f>
        <v>10.078622785802702</v>
      </c>
      <c r="L157" s="274">
        <f>IF(L$85=0,0,L$85/PPA!L$12*1000)</f>
        <v>11.823603488634038</v>
      </c>
      <c r="M157" s="274">
        <f>IF(M$85=0,0,M$85/PPA!M$12*1000)</f>
        <v>9.0682955820466749</v>
      </c>
      <c r="N157" s="274">
        <f>IF(N$85=0,0,N$85/PPA!N$12*1000)</f>
        <v>9.8218515500623802</v>
      </c>
      <c r="O157" s="274">
        <f>IF(O$85=0,0,O$85/PPA!O$12*1000)</f>
        <v>9.5261093407336084</v>
      </c>
      <c r="P157" s="274">
        <f>IF(P$85=0,0,P$85/PPA!P$12*1000)</f>
        <v>8.3512479471886021</v>
      </c>
      <c r="Q157" s="274">
        <f>IF(Q$85=0,0,Q$85/PPA!Q$12*1000)</f>
        <v>8.3806171221345522</v>
      </c>
    </row>
    <row r="158" spans="1:17" x14ac:dyDescent="0.25">
      <c r="A158" s="129" t="s">
        <v>79</v>
      </c>
      <c r="B158" s="273">
        <f>IF(B$86=0,0,B$86/PPA!B$12*1000)</f>
        <v>41.679473981828245</v>
      </c>
      <c r="C158" s="273">
        <f>IF(C$86=0,0,C$86/PPA!C$12*1000)</f>
        <v>39.084464478985744</v>
      </c>
      <c r="D158" s="273">
        <f>IF(D$86=0,0,D$86/PPA!D$12*1000)</f>
        <v>36.54635232314444</v>
      </c>
      <c r="E158" s="273">
        <f>IF(E$86=0,0,E$86/PPA!E$12*1000)</f>
        <v>37.760538020604386</v>
      </c>
      <c r="F158" s="273">
        <f>IF(F$86=0,0,F$86/PPA!F$12*1000)</f>
        <v>33.671828162955613</v>
      </c>
      <c r="G158" s="273">
        <f>IF(G$86=0,0,G$86/PPA!G$12*1000)</f>
        <v>36.312736886556472</v>
      </c>
      <c r="H158" s="273">
        <f>IF(H$86=0,0,H$86/PPA!H$12*1000)</f>
        <v>34.519684799104603</v>
      </c>
      <c r="I158" s="273">
        <f>IF(I$86=0,0,I$86/PPA!I$12*1000)</f>
        <v>34.360310719584788</v>
      </c>
      <c r="J158" s="273">
        <f>IF(J$86=0,0,J$86/PPA!J$12*1000)</f>
        <v>36.326042888194515</v>
      </c>
      <c r="K158" s="273">
        <f>IF(K$86=0,0,K$86/PPA!K$12*1000)</f>
        <v>34.913679891685533</v>
      </c>
      <c r="L158" s="273">
        <f>IF(L$86=0,0,L$86/PPA!L$12*1000)</f>
        <v>40.958523415509248</v>
      </c>
      <c r="M158" s="273">
        <f>IF(M$86=0,0,M$86/PPA!M$12*1000)</f>
        <v>31.413773076293165</v>
      </c>
      <c r="N158" s="273">
        <f>IF(N$86=0,0,N$86/PPA!N$12*1000)</f>
        <v>34.02419043260403</v>
      </c>
      <c r="O158" s="273">
        <f>IF(O$86=0,0,O$86/PPA!O$12*1000)</f>
        <v>32.999700376134236</v>
      </c>
      <c r="P158" s="273">
        <f>IF(P$86=0,0,P$86/PPA!P$12*1000)</f>
        <v>28.929825405804863</v>
      </c>
      <c r="Q158" s="273">
        <f>IF(Q$86=0,0,Q$86/PPA!Q$12*1000)</f>
        <v>29.031564105083312</v>
      </c>
    </row>
    <row r="159" spans="1:17" x14ac:dyDescent="0.25">
      <c r="A159" s="72" t="s">
        <v>235</v>
      </c>
      <c r="B159" s="272">
        <f>IF(B$91=0,0,B$91/PPA!B$12*1000)</f>
        <v>138.31778150365338</v>
      </c>
      <c r="C159" s="272">
        <f>IF(C$91=0,0,C$91/PPA!C$12*1000)</f>
        <v>129.70596558748883</v>
      </c>
      <c r="D159" s="272">
        <f>IF(D$91=0,0,D$91/PPA!D$12*1000)</f>
        <v>121.28296958815147</v>
      </c>
      <c r="E159" s="272">
        <f>IF(E$91=0,0,E$91/PPA!E$12*1000)</f>
        <v>125.31237437572985</v>
      </c>
      <c r="F159" s="272">
        <f>IF(F$91=0,0,F$91/PPA!F$12*1000)</f>
        <v>111.74355445807286</v>
      </c>
      <c r="G159" s="272">
        <f>IF(G$91=0,0,G$91/PPA!G$12*1000)</f>
        <v>120.50769183565528</v>
      </c>
      <c r="H159" s="272">
        <f>IF(H$91=0,0,H$91/PPA!H$12*1000)</f>
        <v>114.5572571693021</v>
      </c>
      <c r="I159" s="272">
        <f>IF(I$91=0,0,I$91/PPA!I$12*1000)</f>
        <v>114.02835728160248</v>
      </c>
      <c r="J159" s="272">
        <f>IF(J$91=0,0,J$91/PPA!J$12*1000)</f>
        <v>120.55184922180803</v>
      </c>
      <c r="K159" s="272">
        <f>IF(K$91=0,0,K$91/PPA!K$12*1000)</f>
        <v>115.86477192231649</v>
      </c>
      <c r="L159" s="272">
        <f>IF(L$91=0,0,L$91/PPA!L$12*1000)</f>
        <v>135.92523012571317</v>
      </c>
      <c r="M159" s="272">
        <f>IF(M$91=0,0,M$91/PPA!M$12*1000)</f>
        <v>104.24995772418985</v>
      </c>
      <c r="N159" s="272">
        <f>IF(N$91=0,0,N$91/PPA!N$12*1000)</f>
        <v>112.91290624606835</v>
      </c>
      <c r="O159" s="272">
        <f>IF(O$91=0,0,O$91/PPA!O$12*1000)</f>
        <v>109.51302668316319</v>
      </c>
      <c r="P159" s="272">
        <f>IF(P$91=0,0,P$91/PPA!P$12*1000)</f>
        <v>96.006712348710693</v>
      </c>
      <c r="Q159" s="272">
        <f>IF(Q$91=0,0,Q$91/PPA!Q$12*1000)</f>
        <v>96.344343077529359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456.64289710864267</v>
      </c>
      <c r="C5" s="96">
        <v>436.02229974442423</v>
      </c>
      <c r="D5" s="96">
        <v>427.42377501483605</v>
      </c>
      <c r="E5" s="96">
        <v>443.1266343358451</v>
      </c>
      <c r="F5" s="96">
        <v>396.76728812907027</v>
      </c>
      <c r="G5" s="96">
        <v>436.80456933638516</v>
      </c>
      <c r="H5" s="96">
        <v>439.57887719254961</v>
      </c>
      <c r="I5" s="96">
        <v>452.27447429004371</v>
      </c>
      <c r="J5" s="96">
        <v>461.99919897727381</v>
      </c>
      <c r="K5" s="96">
        <v>480.05999955509884</v>
      </c>
      <c r="L5" s="96">
        <v>506.53556249931563</v>
      </c>
      <c r="M5" s="96">
        <v>503.95387284656994</v>
      </c>
      <c r="N5" s="96">
        <v>527.88058000667831</v>
      </c>
      <c r="O5" s="96">
        <v>590.94543767522316</v>
      </c>
      <c r="P5" s="96">
        <v>546.59561277445243</v>
      </c>
      <c r="Q5" s="96">
        <v>563.8430485124685</v>
      </c>
    </row>
    <row r="6" spans="1:17" x14ac:dyDescent="0.25">
      <c r="A6" s="132" t="s">
        <v>83</v>
      </c>
      <c r="B6" s="160">
        <v>1.4335965163517457</v>
      </c>
      <c r="C6" s="160">
        <v>1.3685888705505802</v>
      </c>
      <c r="D6" s="160">
        <v>1.3416768198314162</v>
      </c>
      <c r="E6" s="160">
        <v>1.390563402188367</v>
      </c>
      <c r="F6" s="160">
        <v>1.2439985019213609</v>
      </c>
      <c r="G6" s="160">
        <v>1.3697880751951828</v>
      </c>
      <c r="H6" s="160">
        <v>1.3783987367026607</v>
      </c>
      <c r="I6" s="160">
        <v>1.4180973625553861</v>
      </c>
      <c r="J6" s="160">
        <v>1.4487638869588797</v>
      </c>
      <c r="K6" s="160">
        <v>1.5050024106638051</v>
      </c>
      <c r="L6" s="160">
        <v>1.5875663513998952</v>
      </c>
      <c r="M6" s="160">
        <v>1.5795748304210853</v>
      </c>
      <c r="N6" s="160">
        <v>1.6557224699390032</v>
      </c>
      <c r="O6" s="160">
        <v>1.8529186758563718</v>
      </c>
      <c r="P6" s="160">
        <v>1.7132566448454336</v>
      </c>
      <c r="Q6" s="160">
        <v>1.7678405584043613</v>
      </c>
    </row>
    <row r="7" spans="1:17" x14ac:dyDescent="0.25">
      <c r="A7" s="76" t="s">
        <v>82</v>
      </c>
      <c r="B7" s="159">
        <v>0.52359927888587887</v>
      </c>
      <c r="C7" s="159">
        <v>0.49985622700529858</v>
      </c>
      <c r="D7" s="159">
        <v>0.49002701063293036</v>
      </c>
      <c r="E7" s="159">
        <v>0.50788208978339766</v>
      </c>
      <c r="F7" s="159">
        <v>0.45435149368158889</v>
      </c>
      <c r="G7" s="159">
        <v>0.50029421822527465</v>
      </c>
      <c r="H7" s="159">
        <v>0.50343913111019101</v>
      </c>
      <c r="I7" s="159">
        <v>0.51793844917643783</v>
      </c>
      <c r="J7" s="159">
        <v>0.52913892984199329</v>
      </c>
      <c r="K7" s="159">
        <v>0.54967919352262895</v>
      </c>
      <c r="L7" s="159">
        <v>0.57983441456167484</v>
      </c>
      <c r="M7" s="159">
        <v>0.57691563331885021</v>
      </c>
      <c r="N7" s="159">
        <v>0.60472739812552545</v>
      </c>
      <c r="O7" s="159">
        <v>0.67675030697028427</v>
      </c>
      <c r="P7" s="159">
        <v>0.62574087866115302</v>
      </c>
      <c r="Q7" s="159">
        <v>0.64567682120303016</v>
      </c>
    </row>
    <row r="8" spans="1:17" x14ac:dyDescent="0.25">
      <c r="A8" s="76" t="s">
        <v>81</v>
      </c>
      <c r="B8" s="159">
        <v>16.505565368516464</v>
      </c>
      <c r="C8" s="159">
        <v>15.757106555324684</v>
      </c>
      <c r="D8" s="159">
        <v>15.447257439984753</v>
      </c>
      <c r="E8" s="159">
        <v>16.010108054877037</v>
      </c>
      <c r="F8" s="159">
        <v>14.322648219076479</v>
      </c>
      <c r="G8" s="159">
        <v>15.770913474095719</v>
      </c>
      <c r="H8" s="159">
        <v>15.870051435688657</v>
      </c>
      <c r="I8" s="159">
        <v>16.327117462690403</v>
      </c>
      <c r="J8" s="159">
        <v>16.680193322873979</v>
      </c>
      <c r="K8" s="159">
        <v>17.327689754856628</v>
      </c>
      <c r="L8" s="159">
        <v>18.278281155824772</v>
      </c>
      <c r="M8" s="159">
        <v>18.18627160473763</v>
      </c>
      <c r="N8" s="159">
        <v>19.062989584577387</v>
      </c>
      <c r="O8" s="159">
        <v>21.333387726640087</v>
      </c>
      <c r="P8" s="159">
        <v>19.725403362798893</v>
      </c>
      <c r="Q8" s="159">
        <v>20.353849611823733</v>
      </c>
    </row>
    <row r="9" spans="1:17" x14ac:dyDescent="0.25">
      <c r="A9" s="76" t="s">
        <v>80</v>
      </c>
      <c r="B9" s="159">
        <v>5.7762084513222023</v>
      </c>
      <c r="C9" s="159">
        <v>5.5142813966772666</v>
      </c>
      <c r="D9" s="159">
        <v>5.4058480871418633</v>
      </c>
      <c r="E9" s="159">
        <v>5.6028205873855743</v>
      </c>
      <c r="F9" s="159">
        <v>5.0122852408405763</v>
      </c>
      <c r="G9" s="159">
        <v>5.5191131997152967</v>
      </c>
      <c r="H9" s="159">
        <v>5.5538070450223023</v>
      </c>
      <c r="I9" s="159">
        <v>5.7137596785149798</v>
      </c>
      <c r="J9" s="159">
        <v>5.837320412244245</v>
      </c>
      <c r="K9" s="159">
        <v>6.0639151564481075</v>
      </c>
      <c r="L9" s="159">
        <v>6.3965795615402143</v>
      </c>
      <c r="M9" s="159">
        <v>6.3643803405668047</v>
      </c>
      <c r="N9" s="159">
        <v>6.6711923576962562</v>
      </c>
      <c r="O9" s="159">
        <v>7.4657299965622137</v>
      </c>
      <c r="P9" s="159">
        <v>6.903007504806193</v>
      </c>
      <c r="Q9" s="159">
        <v>7.1229355383980097</v>
      </c>
    </row>
    <row r="10" spans="1:17" x14ac:dyDescent="0.25">
      <c r="A10" s="129" t="s">
        <v>79</v>
      </c>
      <c r="B10" s="158">
        <v>6.0000584876349512</v>
      </c>
      <c r="C10" s="158">
        <v>5.6675509534732882</v>
      </c>
      <c r="D10" s="158">
        <v>5.5473274744285677</v>
      </c>
      <c r="E10" s="158">
        <v>5.7129696994330121</v>
      </c>
      <c r="F10" s="158">
        <v>5.1437737589793615</v>
      </c>
      <c r="G10" s="158">
        <v>5.635876587017294</v>
      </c>
      <c r="H10" s="158">
        <v>5.6594001519127337</v>
      </c>
      <c r="I10" s="158">
        <v>5.8220665622402112</v>
      </c>
      <c r="J10" s="158">
        <v>5.9123816725383769</v>
      </c>
      <c r="K10" s="158">
        <v>6.0744857199833451</v>
      </c>
      <c r="L10" s="158">
        <v>6.4152223988991066</v>
      </c>
      <c r="M10" s="158">
        <v>6.3180460991185878</v>
      </c>
      <c r="N10" s="158">
        <v>6.6098232120229161</v>
      </c>
      <c r="O10" s="158">
        <v>7.4688276473550879</v>
      </c>
      <c r="P10" s="158">
        <v>6.8887053388306736</v>
      </c>
      <c r="Q10" s="158">
        <v>7.0497439632292078</v>
      </c>
    </row>
    <row r="11" spans="1:17" x14ac:dyDescent="0.25">
      <c r="A11" s="92" t="s">
        <v>125</v>
      </c>
      <c r="B11" s="91">
        <v>0.16784242441215316</v>
      </c>
      <c r="C11" s="91">
        <v>0.1699718522396983</v>
      </c>
      <c r="D11" s="91">
        <v>6.411510338455742E-2</v>
      </c>
      <c r="E11" s="91">
        <v>7.5953501658655706E-2</v>
      </c>
      <c r="F11" s="91">
        <v>6.6942333466898513E-2</v>
      </c>
      <c r="G11" s="91">
        <v>6.8503003444594257E-2</v>
      </c>
      <c r="H11" s="91">
        <v>6.6744798717087897E-2</v>
      </c>
      <c r="I11" s="91">
        <v>6.6773453656129772E-2</v>
      </c>
      <c r="J11" s="91">
        <v>6.5334851067733679E-2</v>
      </c>
      <c r="K11" s="91">
        <v>6.017782316055393E-2</v>
      </c>
      <c r="L11" s="91">
        <v>1.4174668754018379E-2</v>
      </c>
      <c r="M11" s="91">
        <v>5.1996236461184231E-2</v>
      </c>
      <c r="N11" s="91">
        <v>5.9081573463402044E-2</v>
      </c>
      <c r="O11" s="91">
        <v>4.8924680163257149E-2</v>
      </c>
      <c r="P11" s="91">
        <v>5.9577720605854138E-2</v>
      </c>
      <c r="Q11" s="91">
        <v>5.8225792125354378E-2</v>
      </c>
    </row>
    <row r="12" spans="1:17" x14ac:dyDescent="0.25">
      <c r="A12" s="92" t="s">
        <v>26</v>
      </c>
      <c r="B12" s="91">
        <v>0.17024751966062859</v>
      </c>
      <c r="C12" s="91">
        <v>0.39302675226301526</v>
      </c>
      <c r="D12" s="91">
        <v>0.58029862475981342</v>
      </c>
      <c r="E12" s="91">
        <v>0.73498185542138073</v>
      </c>
      <c r="F12" s="91">
        <v>0.52514525352487074</v>
      </c>
      <c r="G12" s="91">
        <v>0.70024158316075646</v>
      </c>
      <c r="H12" s="91">
        <v>0.75643419510301046</v>
      </c>
      <c r="I12" s="91">
        <v>0.78249363141432915</v>
      </c>
      <c r="J12" s="91">
        <v>0.94855387483084197</v>
      </c>
      <c r="K12" s="91">
        <v>1.2713201662466107</v>
      </c>
      <c r="L12" s="91">
        <v>1.3872373094437076</v>
      </c>
      <c r="M12" s="91">
        <v>1.5851016960574851</v>
      </c>
      <c r="N12" s="91">
        <v>1.7064346035830711</v>
      </c>
      <c r="O12" s="91">
        <v>1.6446350234813716</v>
      </c>
      <c r="P12" s="91">
        <v>1.568162530485359</v>
      </c>
      <c r="Q12" s="91">
        <v>1.8606988887524252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5.6619685435621694</v>
      </c>
      <c r="C14" s="157">
        <v>5.1045523489705751</v>
      </c>
      <c r="D14" s="157">
        <v>4.902913746284197</v>
      </c>
      <c r="E14" s="157">
        <v>4.9020343423529757</v>
      </c>
      <c r="F14" s="157">
        <v>4.5516861719875923</v>
      </c>
      <c r="G14" s="157">
        <v>4.8671320004119432</v>
      </c>
      <c r="H14" s="157">
        <v>4.8362211580926351</v>
      </c>
      <c r="I14" s="157">
        <v>4.9727994771697519</v>
      </c>
      <c r="J14" s="157">
        <v>4.8984929466398013</v>
      </c>
      <c r="K14" s="157">
        <v>4.7429877305761803</v>
      </c>
      <c r="L14" s="157">
        <v>5.0138104207013807</v>
      </c>
      <c r="M14" s="157">
        <v>4.6809481665999186</v>
      </c>
      <c r="N14" s="157">
        <v>4.8443070349764428</v>
      </c>
      <c r="O14" s="157">
        <v>5.7752679437104586</v>
      </c>
      <c r="P14" s="157">
        <v>5.2609650877394607</v>
      </c>
      <c r="Q14" s="157">
        <v>5.1308192823514283</v>
      </c>
    </row>
    <row r="15" spans="1:17" x14ac:dyDescent="0.25">
      <c r="A15" s="156" t="s">
        <v>241</v>
      </c>
      <c r="B15" s="155">
        <v>6.8814348036290252</v>
      </c>
      <c r="C15" s="155">
        <v>7.5709424440877804</v>
      </c>
      <c r="D15" s="155">
        <v>7.3144083989126667</v>
      </c>
      <c r="E15" s="155">
        <v>8.7097734997212033</v>
      </c>
      <c r="F15" s="155">
        <v>9.9294918813423259</v>
      </c>
      <c r="G15" s="155">
        <v>10.56025127980037</v>
      </c>
      <c r="H15" s="155">
        <v>10.902493440283223</v>
      </c>
      <c r="I15" s="155">
        <v>11.461030880133761</v>
      </c>
      <c r="J15" s="155">
        <v>11.571116041827455</v>
      </c>
      <c r="K15" s="155">
        <v>13.346150230929815</v>
      </c>
      <c r="L15" s="155">
        <v>14.980492530551773</v>
      </c>
      <c r="M15" s="155">
        <v>15.130407528141218</v>
      </c>
      <c r="N15" s="155">
        <v>13.436409081379514</v>
      </c>
      <c r="O15" s="155">
        <v>15.873842837274525</v>
      </c>
      <c r="P15" s="155">
        <v>16.106442306583155</v>
      </c>
      <c r="Q15" s="155">
        <v>15.878616194213681</v>
      </c>
    </row>
    <row r="16" spans="1:17" x14ac:dyDescent="0.25">
      <c r="A16" s="156" t="s">
        <v>240</v>
      </c>
      <c r="B16" s="206">
        <v>404.15553687923648</v>
      </c>
      <c r="C16" s="206">
        <v>382.73733994290893</v>
      </c>
      <c r="D16" s="206">
        <v>375.54346131082519</v>
      </c>
      <c r="E16" s="206">
        <v>385.74276576645082</v>
      </c>
      <c r="F16" s="206">
        <v>338.48724083626303</v>
      </c>
      <c r="G16" s="206">
        <v>373.86628867669549</v>
      </c>
      <c r="H16" s="206">
        <v>375.36498418522547</v>
      </c>
      <c r="I16" s="206">
        <v>385.420893690649</v>
      </c>
      <c r="J16" s="206">
        <v>394.18088388802795</v>
      </c>
      <c r="K16" s="206">
        <v>405.38985637827602</v>
      </c>
      <c r="L16" s="206">
        <v>424.84472383685977</v>
      </c>
      <c r="M16" s="206">
        <v>422.01064013622891</v>
      </c>
      <c r="N16" s="206">
        <v>449.83493860919924</v>
      </c>
      <c r="O16" s="206">
        <v>500.82618217450255</v>
      </c>
      <c r="P16" s="206">
        <v>458.66584172709474</v>
      </c>
      <c r="Q16" s="206">
        <v>475.56592815584906</v>
      </c>
    </row>
    <row r="17" spans="1:17" x14ac:dyDescent="0.25">
      <c r="A17" s="152" t="s">
        <v>249</v>
      </c>
      <c r="B17" s="264">
        <v>390.4690571615165</v>
      </c>
      <c r="C17" s="264">
        <v>367.67949907658442</v>
      </c>
      <c r="D17" s="264">
        <v>360.99584078464579</v>
      </c>
      <c r="E17" s="264">
        <v>368.41990480044933</v>
      </c>
      <c r="F17" s="264">
        <v>318.73848303802185</v>
      </c>
      <c r="G17" s="264">
        <v>352.86301405745576</v>
      </c>
      <c r="H17" s="264">
        <v>353.68102442957684</v>
      </c>
      <c r="I17" s="264">
        <v>362.62605930489121</v>
      </c>
      <c r="J17" s="264">
        <v>371.16710121957368</v>
      </c>
      <c r="K17" s="264">
        <v>378.8457097493004</v>
      </c>
      <c r="L17" s="264">
        <v>395.05003522443161</v>
      </c>
      <c r="M17" s="264">
        <v>391.91778571500635</v>
      </c>
      <c r="N17" s="264">
        <v>423.11127623077948</v>
      </c>
      <c r="O17" s="264">
        <v>469.25470991118056</v>
      </c>
      <c r="P17" s="264">
        <v>426.63175258082759</v>
      </c>
      <c r="Q17" s="264">
        <v>443.98496216704723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390.4690571615165</v>
      </c>
      <c r="C26" s="87">
        <v>367.67949907658442</v>
      </c>
      <c r="D26" s="87">
        <v>360.99584078464579</v>
      </c>
      <c r="E26" s="87">
        <v>368.41990480044933</v>
      </c>
      <c r="F26" s="87">
        <v>318.73848303802185</v>
      </c>
      <c r="G26" s="87">
        <v>352.86301405745576</v>
      </c>
      <c r="H26" s="87">
        <v>353.68102442957684</v>
      </c>
      <c r="I26" s="87">
        <v>362.62605930489121</v>
      </c>
      <c r="J26" s="87">
        <v>371.16710121957368</v>
      </c>
      <c r="K26" s="87">
        <v>378.8457097493004</v>
      </c>
      <c r="L26" s="87">
        <v>395.05003522443161</v>
      </c>
      <c r="M26" s="87">
        <v>391.91778571500635</v>
      </c>
      <c r="N26" s="87">
        <v>423.11127623077948</v>
      </c>
      <c r="O26" s="87">
        <v>469.25470991118056</v>
      </c>
      <c r="P26" s="87">
        <v>426.63175258082759</v>
      </c>
      <c r="Q26" s="87">
        <v>443.98496216704723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13.686479717719982</v>
      </c>
      <c r="C28" s="151">
        <v>15.057840866324488</v>
      </c>
      <c r="D28" s="151">
        <v>14.547620526179397</v>
      </c>
      <c r="E28" s="151">
        <v>17.322860966001468</v>
      </c>
      <c r="F28" s="151">
        <v>19.748757798241179</v>
      </c>
      <c r="G28" s="151">
        <v>21.003274619239708</v>
      </c>
      <c r="H28" s="151">
        <v>21.683959755648612</v>
      </c>
      <c r="I28" s="151">
        <v>22.79483438575776</v>
      </c>
      <c r="J28" s="151">
        <v>23.013782668454287</v>
      </c>
      <c r="K28" s="151">
        <v>26.5441466289756</v>
      </c>
      <c r="L28" s="151">
        <v>29.794688612428164</v>
      </c>
      <c r="M28" s="151">
        <v>30.092854421222565</v>
      </c>
      <c r="N28" s="151">
        <v>26.723662378419753</v>
      </c>
      <c r="O28" s="151">
        <v>31.571472263321997</v>
      </c>
      <c r="P28" s="151">
        <v>32.034089146267128</v>
      </c>
      <c r="Q28" s="151">
        <v>31.58096598880185</v>
      </c>
    </row>
    <row r="29" spans="1:17" x14ac:dyDescent="0.25">
      <c r="A29" s="243" t="s">
        <v>239</v>
      </c>
      <c r="B29" s="278">
        <v>15.366897323065917</v>
      </c>
      <c r="C29" s="278">
        <v>16.906633354396387</v>
      </c>
      <c r="D29" s="278">
        <v>16.333768473078642</v>
      </c>
      <c r="E29" s="278">
        <v>19.449751236005689</v>
      </c>
      <c r="F29" s="278">
        <v>22.173498196965543</v>
      </c>
      <c r="G29" s="278">
        <v>23.582043825640536</v>
      </c>
      <c r="H29" s="278">
        <v>24.34630306660446</v>
      </c>
      <c r="I29" s="278">
        <v>25.593570204083541</v>
      </c>
      <c r="J29" s="278">
        <v>25.839400822960869</v>
      </c>
      <c r="K29" s="278">
        <v>29.803220710418458</v>
      </c>
      <c r="L29" s="278">
        <v>33.452862249678475</v>
      </c>
      <c r="M29" s="278">
        <v>33.787636674036861</v>
      </c>
      <c r="N29" s="278">
        <v>30.00477729373841</v>
      </c>
      <c r="O29" s="278">
        <v>35.447798310062026</v>
      </c>
      <c r="P29" s="278">
        <v>35.967215010832099</v>
      </c>
      <c r="Q29" s="278">
        <v>35.458457669347339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250.0464838146691</v>
      </c>
      <c r="C31" s="96">
        <v>251.70918787725222</v>
      </c>
      <c r="D31" s="96">
        <v>252.52223439714984</v>
      </c>
      <c r="E31" s="96">
        <v>260.568558944708</v>
      </c>
      <c r="F31" s="96">
        <v>249.94172431950031</v>
      </c>
      <c r="G31" s="96">
        <v>259.44761347344564</v>
      </c>
      <c r="H31" s="96">
        <v>262.20988895717483</v>
      </c>
      <c r="I31" s="96">
        <v>266.17989561608789</v>
      </c>
      <c r="J31" s="96">
        <v>284.11923056715881</v>
      </c>
      <c r="K31" s="96">
        <v>271.91440994426023</v>
      </c>
      <c r="L31" s="96">
        <v>287.6523052571373</v>
      </c>
      <c r="M31" s="96">
        <v>355.0062962344889</v>
      </c>
      <c r="N31" s="96">
        <v>372.80923528631217</v>
      </c>
      <c r="O31" s="96">
        <v>363.72611162948238</v>
      </c>
      <c r="P31" s="96">
        <v>347.53083408862466</v>
      </c>
      <c r="Q31" s="96">
        <v>366.06386388024714</v>
      </c>
    </row>
    <row r="32" spans="1:17" x14ac:dyDescent="0.25">
      <c r="A32" s="132" t="s">
        <v>83</v>
      </c>
      <c r="B32" s="160">
        <v>0.79804008788173342</v>
      </c>
      <c r="C32" s="160">
        <v>0.7926981416775486</v>
      </c>
      <c r="D32" s="160">
        <v>0.79602456744839278</v>
      </c>
      <c r="E32" s="160">
        <v>0.81872522575543194</v>
      </c>
      <c r="F32" s="160">
        <v>0.7893338429594321</v>
      </c>
      <c r="G32" s="160">
        <v>0.80315495054031349</v>
      </c>
      <c r="H32" s="160">
        <v>0.81512695852551442</v>
      </c>
      <c r="I32" s="160">
        <v>0.82958282674036732</v>
      </c>
      <c r="J32" s="160">
        <v>0.88657210986456236</v>
      </c>
      <c r="K32" s="160">
        <v>0.83784067099381643</v>
      </c>
      <c r="L32" s="160">
        <v>0.87621381821845723</v>
      </c>
      <c r="M32" s="160">
        <v>1.0805822867224191</v>
      </c>
      <c r="N32" s="160">
        <v>1.1381763846156459</v>
      </c>
      <c r="O32" s="160">
        <v>1.1145457175895628</v>
      </c>
      <c r="P32" s="160">
        <v>1.0580525501214018</v>
      </c>
      <c r="Q32" s="160">
        <v>1.1072440219907242</v>
      </c>
    </row>
    <row r="33" spans="1:17" x14ac:dyDescent="0.25">
      <c r="A33" s="76" t="s">
        <v>82</v>
      </c>
      <c r="B33" s="159">
        <v>0.29553342192665932</v>
      </c>
      <c r="C33" s="159">
        <v>0.2935551708770644</v>
      </c>
      <c r="D33" s="159">
        <v>0.2947870262760231</v>
      </c>
      <c r="E33" s="159">
        <v>0.30319362555761376</v>
      </c>
      <c r="F33" s="159">
        <v>0.29230929021562091</v>
      </c>
      <c r="G33" s="159">
        <v>0.29742757848236234</v>
      </c>
      <c r="H33" s="159">
        <v>0.30186110073384614</v>
      </c>
      <c r="I33" s="159">
        <v>0.30721445611702758</v>
      </c>
      <c r="J33" s="159">
        <v>0.32831895714472098</v>
      </c>
      <c r="K33" s="159">
        <v>0.3102725342850518</v>
      </c>
      <c r="L33" s="159">
        <v>0.32448303283218016</v>
      </c>
      <c r="M33" s="159">
        <v>0.4001655878166076</v>
      </c>
      <c r="N33" s="159">
        <v>0.42149406628733666</v>
      </c>
      <c r="O33" s="159">
        <v>0.41274306242841424</v>
      </c>
      <c r="P33" s="159">
        <v>0.39182228495010829</v>
      </c>
      <c r="Q33" s="159">
        <v>0.41003906908402055</v>
      </c>
    </row>
    <row r="34" spans="1:17" x14ac:dyDescent="0.25">
      <c r="A34" s="76" t="s">
        <v>81</v>
      </c>
      <c r="B34" s="159">
        <v>5.7775326488623771</v>
      </c>
      <c r="C34" s="159">
        <v>5.7388588164674843</v>
      </c>
      <c r="D34" s="159">
        <v>5.7629409819963886</v>
      </c>
      <c r="E34" s="159">
        <v>5.9272858520237994</v>
      </c>
      <c r="F34" s="159">
        <v>5.7145024639739175</v>
      </c>
      <c r="G34" s="159">
        <v>5.814562475375018</v>
      </c>
      <c r="H34" s="159">
        <v>5.9012356488875621</v>
      </c>
      <c r="I34" s="159">
        <v>6.0058911064857536</v>
      </c>
      <c r="J34" s="159">
        <v>6.4184736933571207</v>
      </c>
      <c r="K34" s="159">
        <v>6.0656750265018049</v>
      </c>
      <c r="L34" s="159">
        <v>6.3434832648303292</v>
      </c>
      <c r="M34" s="159">
        <v>7.823039890004055</v>
      </c>
      <c r="N34" s="159">
        <v>8.2400011254266108</v>
      </c>
      <c r="O34" s="159">
        <v>8.06892331576422</v>
      </c>
      <c r="P34" s="159">
        <v>7.6599324336754471</v>
      </c>
      <c r="Q34" s="159">
        <v>8.0160615794242318</v>
      </c>
    </row>
    <row r="35" spans="1:17" x14ac:dyDescent="0.25">
      <c r="A35" s="76" t="s">
        <v>80</v>
      </c>
      <c r="B35" s="159">
        <v>3.2182454987099867</v>
      </c>
      <c r="C35" s="159">
        <v>3.1967031043027068</v>
      </c>
      <c r="D35" s="159">
        <v>3.2101175366431014</v>
      </c>
      <c r="E35" s="159">
        <v>3.3016621752192132</v>
      </c>
      <c r="F35" s="159">
        <v>3.183135942238664</v>
      </c>
      <c r="G35" s="159">
        <v>3.2388721363657309</v>
      </c>
      <c r="H35" s="159">
        <v>3.2871514914933182</v>
      </c>
      <c r="I35" s="159">
        <v>3.3454474762675686</v>
      </c>
      <c r="J35" s="159">
        <v>3.5752673896706275</v>
      </c>
      <c r="K35" s="159">
        <v>3.3787487734094852</v>
      </c>
      <c r="L35" s="159">
        <v>3.5334956466584608</v>
      </c>
      <c r="M35" s="159">
        <v>4.3576496131426588</v>
      </c>
      <c r="N35" s="159">
        <v>4.58990855490726</v>
      </c>
      <c r="O35" s="159">
        <v>4.4946134827134951</v>
      </c>
      <c r="P35" s="159">
        <v>4.2667942482250876</v>
      </c>
      <c r="Q35" s="159">
        <v>4.4651680333548232</v>
      </c>
    </row>
    <row r="36" spans="1:17" x14ac:dyDescent="0.25">
      <c r="A36" s="129" t="s">
        <v>79</v>
      </c>
      <c r="B36" s="158">
        <v>3.3405146040109166</v>
      </c>
      <c r="C36" s="158">
        <v>3.2831474625717152</v>
      </c>
      <c r="D36" s="158">
        <v>3.2917169157766217</v>
      </c>
      <c r="E36" s="158">
        <v>3.3641040300322298</v>
      </c>
      <c r="F36" s="158">
        <v>3.2642457326310588</v>
      </c>
      <c r="G36" s="158">
        <v>3.3049702470272213</v>
      </c>
      <c r="H36" s="158">
        <v>3.3471942170228073</v>
      </c>
      <c r="I36" s="158">
        <v>3.4063634974136523</v>
      </c>
      <c r="J36" s="158">
        <v>3.6185871387474546</v>
      </c>
      <c r="K36" s="158">
        <v>3.382157892494833</v>
      </c>
      <c r="L36" s="158">
        <v>3.5411966881231747</v>
      </c>
      <c r="M36" s="158">
        <v>4.3227542826873036</v>
      </c>
      <c r="N36" s="158">
        <v>4.5443522911670211</v>
      </c>
      <c r="O36" s="158">
        <v>4.4931827885817288</v>
      </c>
      <c r="P36" s="158">
        <v>4.2548332248721437</v>
      </c>
      <c r="Q36" s="158">
        <v>4.4160472874443943</v>
      </c>
    </row>
    <row r="37" spans="1:17" x14ac:dyDescent="0.25">
      <c r="A37" s="92" t="s">
        <v>125</v>
      </c>
      <c r="B37" s="91">
        <v>9.3445767416577272E-2</v>
      </c>
      <c r="C37" s="91">
        <v>9.8462750484385214E-2</v>
      </c>
      <c r="D37" s="91">
        <v>3.8045125574537111E-2</v>
      </c>
      <c r="E37" s="91">
        <v>4.4725509580473034E-2</v>
      </c>
      <c r="F37" s="91">
        <v>4.2481694683836009E-2</v>
      </c>
      <c r="G37" s="91">
        <v>4.0171282092641834E-2</v>
      </c>
      <c r="H37" s="91">
        <v>3.9475527138098147E-2</v>
      </c>
      <c r="I37" s="91">
        <v>3.9067683733757047E-2</v>
      </c>
      <c r="J37" s="91">
        <v>3.9987244545425106E-2</v>
      </c>
      <c r="K37" s="91">
        <v>3.3505865177370753E-2</v>
      </c>
      <c r="L37" s="91">
        <v>7.8244037269209494E-3</v>
      </c>
      <c r="M37" s="91">
        <v>3.5575389973422702E-2</v>
      </c>
      <c r="N37" s="91">
        <v>4.0619465169022866E-2</v>
      </c>
      <c r="O37" s="91">
        <v>2.94326688505471E-2</v>
      </c>
      <c r="P37" s="91">
        <v>3.6798389919079813E-2</v>
      </c>
      <c r="Q37" s="91">
        <v>3.6473360268915685E-2</v>
      </c>
    </row>
    <row r="38" spans="1:17" x14ac:dyDescent="0.25">
      <c r="A38" s="92" t="s">
        <v>26</v>
      </c>
      <c r="B38" s="91">
        <v>9.4784796997393228E-2</v>
      </c>
      <c r="C38" s="91">
        <v>0.22767590357954104</v>
      </c>
      <c r="D38" s="91">
        <v>0.34434217343921197</v>
      </c>
      <c r="E38" s="91">
        <v>0.43279687306393771</v>
      </c>
      <c r="F38" s="91">
        <v>0.33325788286033592</v>
      </c>
      <c r="G38" s="91">
        <v>0.41063312199004964</v>
      </c>
      <c r="H38" s="91">
        <v>0.44738525204855301</v>
      </c>
      <c r="I38" s="91">
        <v>0.4578198676558603</v>
      </c>
      <c r="J38" s="91">
        <v>0.58054859141025239</v>
      </c>
      <c r="K38" s="91">
        <v>0.70784684208140769</v>
      </c>
      <c r="L38" s="91">
        <v>0.76575368091462781</v>
      </c>
      <c r="M38" s="91">
        <v>1.0845133190913727</v>
      </c>
      <c r="N38" s="91">
        <v>1.1731993053027709</v>
      </c>
      <c r="O38" s="91">
        <v>0.98939835405387599</v>
      </c>
      <c r="P38" s="91">
        <v>0.9685811351369642</v>
      </c>
      <c r="Q38" s="91">
        <v>1.1655649231070928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3.152284039596946</v>
      </c>
      <c r="C40" s="157">
        <v>2.9570088085077888</v>
      </c>
      <c r="D40" s="157">
        <v>2.9093296167628728</v>
      </c>
      <c r="E40" s="157">
        <v>2.886581647387819</v>
      </c>
      <c r="F40" s="157">
        <v>2.8885061550868869</v>
      </c>
      <c r="G40" s="157">
        <v>2.8541658429445298</v>
      </c>
      <c r="H40" s="157">
        <v>2.860333437836156</v>
      </c>
      <c r="I40" s="157">
        <v>2.9094759460240351</v>
      </c>
      <c r="J40" s="157">
        <v>2.9980513027917772</v>
      </c>
      <c r="K40" s="157">
        <v>2.6408051852360548</v>
      </c>
      <c r="L40" s="157">
        <v>2.7676186034816257</v>
      </c>
      <c r="M40" s="157">
        <v>3.2026655736225083</v>
      </c>
      <c r="N40" s="157">
        <v>3.3305335206952269</v>
      </c>
      <c r="O40" s="157">
        <v>3.474351765677306</v>
      </c>
      <c r="P40" s="157">
        <v>3.2494536998160997</v>
      </c>
      <c r="Q40" s="157">
        <v>3.2140090040683855</v>
      </c>
    </row>
    <row r="41" spans="1:17" x14ac:dyDescent="0.25">
      <c r="A41" s="156" t="s">
        <v>238</v>
      </c>
      <c r="B41" s="204">
        <v>6.5560938369702599</v>
      </c>
      <c r="C41" s="204">
        <v>7.0519852331154063</v>
      </c>
      <c r="D41" s="204">
        <v>7.0258073688258609</v>
      </c>
      <c r="E41" s="204">
        <v>7.7622070672976218</v>
      </c>
      <c r="F41" s="204">
        <v>8.4933305284373173</v>
      </c>
      <c r="G41" s="204">
        <v>8.6148680395870283</v>
      </c>
      <c r="H41" s="204">
        <v>8.8388101512680883</v>
      </c>
      <c r="I41" s="204">
        <v>9.0871133309017988</v>
      </c>
      <c r="J41" s="204">
        <v>9.6374730651105693</v>
      </c>
      <c r="K41" s="204">
        <v>9.7714349116495995</v>
      </c>
      <c r="L41" s="204">
        <v>10.69290009582102</v>
      </c>
      <c r="M41" s="204">
        <v>13.314130988248309</v>
      </c>
      <c r="N41" s="204">
        <v>12.709392906366618</v>
      </c>
      <c r="O41" s="204">
        <v>12.795486528875687</v>
      </c>
      <c r="P41" s="204">
        <v>12.888986846801863</v>
      </c>
      <c r="Q41" s="204">
        <v>13.196891519692054</v>
      </c>
    </row>
    <row r="42" spans="1:17" x14ac:dyDescent="0.25">
      <c r="A42" s="152" t="s">
        <v>247</v>
      </c>
      <c r="B42" s="151">
        <v>6.4970545907456962</v>
      </c>
      <c r="C42" s="151">
        <v>6.4639049603343928</v>
      </c>
      <c r="D42" s="151">
        <v>6.4935543589792148</v>
      </c>
      <c r="E42" s="151">
        <v>6.6081941273591509</v>
      </c>
      <c r="F42" s="151">
        <v>6.1428098144719296</v>
      </c>
      <c r="G42" s="151">
        <v>6.4229410084557585</v>
      </c>
      <c r="H42" s="151">
        <v>6.4653275078996622</v>
      </c>
      <c r="I42" s="151">
        <v>6.5409786718418896</v>
      </c>
      <c r="J42" s="151">
        <v>6.9933675953865473</v>
      </c>
      <c r="K42" s="151">
        <v>6.5990250593266637</v>
      </c>
      <c r="L42" s="151">
        <v>6.9207551615281346</v>
      </c>
      <c r="M42" s="151">
        <v>8.521490030192032</v>
      </c>
      <c r="N42" s="151">
        <v>9.1816894017812363</v>
      </c>
      <c r="O42" s="151">
        <v>8.8814508290363392</v>
      </c>
      <c r="P42" s="151">
        <v>8.3678800703498748</v>
      </c>
      <c r="Q42" s="151">
        <v>8.8891405869666968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0.15494080322809126</v>
      </c>
      <c r="C45" s="87">
        <v>0.15594152638604217</v>
      </c>
      <c r="D45" s="87">
        <v>4.4737426313300598E-2</v>
      </c>
      <c r="E45" s="87">
        <v>4.472765844958404E-2</v>
      </c>
      <c r="F45" s="87">
        <v>4.7622129976952289E-2</v>
      </c>
      <c r="G45" s="87">
        <v>4.7000037118675418E-2</v>
      </c>
      <c r="H45" s="87">
        <v>2.2804864485984462E-2</v>
      </c>
      <c r="I45" s="87">
        <v>4.6240997316813061E-2</v>
      </c>
      <c r="J45" s="87">
        <v>4.6165111075569254E-2</v>
      </c>
      <c r="K45" s="87">
        <v>6.9373057590921591E-2</v>
      </c>
      <c r="L45" s="87">
        <v>6.9282617913653741E-2</v>
      </c>
      <c r="M45" s="87">
        <v>4.9950983116030724E-2</v>
      </c>
      <c r="N45" s="87">
        <v>4.9951129347906541E-2</v>
      </c>
      <c r="O45" s="87">
        <v>2.5443303086592289E-2</v>
      </c>
      <c r="P45" s="87">
        <v>5.0884037956261001E-2</v>
      </c>
      <c r="Q45" s="87">
        <v>5.1940461710257506E-2</v>
      </c>
    </row>
    <row r="46" spans="1:17" x14ac:dyDescent="0.25">
      <c r="A46" s="150" t="s">
        <v>125</v>
      </c>
      <c r="B46" s="87">
        <v>0.12832038974681315</v>
      </c>
      <c r="C46" s="87">
        <v>0.15003280126426613</v>
      </c>
      <c r="D46" s="87">
        <v>5.6431972001249199E-2</v>
      </c>
      <c r="E46" s="87">
        <v>7.549303066819528E-2</v>
      </c>
      <c r="F46" s="87">
        <v>7.7495889407613358E-2</v>
      </c>
      <c r="G46" s="87">
        <v>7.8137302030166278E-2</v>
      </c>
      <c r="H46" s="87">
        <v>7.7735534385534502E-2</v>
      </c>
      <c r="I46" s="87">
        <v>7.8951382520313335E-2</v>
      </c>
      <c r="J46" s="87">
        <v>7.9119327602323361E-2</v>
      </c>
      <c r="K46" s="87">
        <v>7.9980489235413385E-2</v>
      </c>
      <c r="L46" s="87">
        <v>2.0035807863901311E-2</v>
      </c>
      <c r="M46" s="87">
        <v>8.5959203979714391E-2</v>
      </c>
      <c r="N46" s="87">
        <v>8.6539074301649241E-2</v>
      </c>
      <c r="O46" s="87">
        <v>6.6134323254451122E-2</v>
      </c>
      <c r="P46" s="87">
        <v>8.8530154945281922E-2</v>
      </c>
      <c r="Q46" s="87">
        <v>9.0391174309759514E-2</v>
      </c>
    </row>
    <row r="47" spans="1:17" x14ac:dyDescent="0.25">
      <c r="A47" s="150" t="s">
        <v>29</v>
      </c>
      <c r="B47" s="87">
        <v>5.2694690543204326</v>
      </c>
      <c r="C47" s="87">
        <v>3.9689381642544848</v>
      </c>
      <c r="D47" s="87">
        <v>2.7390843676706509</v>
      </c>
      <c r="E47" s="87">
        <v>3.0123848795880894</v>
      </c>
      <c r="F47" s="87">
        <v>1.0626755920600406</v>
      </c>
      <c r="G47" s="87">
        <v>1.28885262305601</v>
      </c>
      <c r="H47" s="87">
        <v>1.1846003408022274</v>
      </c>
      <c r="I47" s="87">
        <v>0.99032091443487924</v>
      </c>
      <c r="J47" s="87">
        <v>1.0420019954190727</v>
      </c>
      <c r="K47" s="87">
        <v>0.67147987270051879</v>
      </c>
      <c r="L47" s="87">
        <v>0.31823789944730668</v>
      </c>
      <c r="M47" s="87">
        <v>0.53532140497660363</v>
      </c>
      <c r="N47" s="87">
        <v>0.87946127395376594</v>
      </c>
      <c r="O47" s="87">
        <v>0.60378912161949461</v>
      </c>
      <c r="P47" s="87">
        <v>0.58428377046657054</v>
      </c>
      <c r="Q47" s="87">
        <v>1.172983864120454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0.1243721112725433</v>
      </c>
      <c r="C49" s="87">
        <v>0.3314970065348678</v>
      </c>
      <c r="D49" s="87">
        <v>0.48805044007151799</v>
      </c>
      <c r="E49" s="87">
        <v>0.69804587468997681</v>
      </c>
      <c r="F49" s="87">
        <v>0.58090558512002188</v>
      </c>
      <c r="G49" s="87">
        <v>0.76321163633534672</v>
      </c>
      <c r="H49" s="87">
        <v>0.8418245780588699</v>
      </c>
      <c r="I49" s="87">
        <v>0.88406663199088997</v>
      </c>
      <c r="J49" s="87">
        <v>1.0976097903910769</v>
      </c>
      <c r="K49" s="87">
        <v>1.6145474239621684</v>
      </c>
      <c r="L49" s="87">
        <v>1.8736695011032927</v>
      </c>
      <c r="M49" s="87">
        <v>2.5039513872984416</v>
      </c>
      <c r="N49" s="87">
        <v>2.3883508709707755</v>
      </c>
      <c r="O49" s="87">
        <v>2.1243043606515224</v>
      </c>
      <c r="P49" s="87">
        <v>2.2266230519235175</v>
      </c>
      <c r="Q49" s="87">
        <v>2.7601647719311222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0.47845937840342878</v>
      </c>
      <c r="C51" s="87">
        <v>0.99692983990030604</v>
      </c>
      <c r="D51" s="87">
        <v>2.241001985817582</v>
      </c>
      <c r="E51" s="87">
        <v>1.8779833909813832</v>
      </c>
      <c r="F51" s="87">
        <v>3.4479566935545209</v>
      </c>
      <c r="G51" s="87">
        <v>2.5459910425883829</v>
      </c>
      <c r="H51" s="87">
        <v>2.8522122443810285</v>
      </c>
      <c r="I51" s="87">
        <v>3.182847760791998</v>
      </c>
      <c r="J51" s="87">
        <v>3.4980628080625245</v>
      </c>
      <c r="K51" s="87">
        <v>2.9472783737336439</v>
      </c>
      <c r="L51" s="87">
        <v>2.8486802112115424</v>
      </c>
      <c r="M51" s="87">
        <v>3.3085391977477392</v>
      </c>
      <c r="N51" s="87">
        <v>3.6577918199463513</v>
      </c>
      <c r="O51" s="87">
        <v>3.9385559324699746</v>
      </c>
      <c r="P51" s="87">
        <v>3.2143748117849644</v>
      </c>
      <c r="Q51" s="87">
        <v>2.5826049627116499</v>
      </c>
    </row>
    <row r="52" spans="1:17" x14ac:dyDescent="0.25">
      <c r="A52" s="150" t="s">
        <v>22</v>
      </c>
      <c r="B52" s="87">
        <v>0.34149285377438743</v>
      </c>
      <c r="C52" s="87">
        <v>0.86056562199442554</v>
      </c>
      <c r="D52" s="87">
        <v>0.92424816710491431</v>
      </c>
      <c r="E52" s="87">
        <v>0.89955929298192228</v>
      </c>
      <c r="F52" s="87">
        <v>0.92615392435278032</v>
      </c>
      <c r="G52" s="87">
        <v>1.6997483673271769</v>
      </c>
      <c r="H52" s="87">
        <v>1.4861499457860181</v>
      </c>
      <c r="I52" s="87">
        <v>1.3585509847869959</v>
      </c>
      <c r="J52" s="87">
        <v>1.2304085628359802</v>
      </c>
      <c r="K52" s="87">
        <v>1.2163658421039973</v>
      </c>
      <c r="L52" s="87">
        <v>1.7908491239884377</v>
      </c>
      <c r="M52" s="87">
        <v>2.0377678530735026</v>
      </c>
      <c r="N52" s="87">
        <v>2.1195952332607884</v>
      </c>
      <c r="O52" s="87">
        <v>2.1232237879543034</v>
      </c>
      <c r="P52" s="87">
        <v>2.2031842432732787</v>
      </c>
      <c r="Q52" s="87">
        <v>2.2310553521834544</v>
      </c>
    </row>
    <row r="53" spans="1:17" x14ac:dyDescent="0.25">
      <c r="A53" s="152" t="s">
        <v>246</v>
      </c>
      <c r="B53" s="151">
        <v>5.9039246224564058E-2</v>
      </c>
      <c r="C53" s="151">
        <v>0.58808027278101382</v>
      </c>
      <c r="D53" s="151">
        <v>0.5322530098466457</v>
      </c>
      <c r="E53" s="151">
        <v>1.1540129399384704</v>
      </c>
      <c r="F53" s="151">
        <v>2.3505207139653876</v>
      </c>
      <c r="G53" s="151">
        <v>2.1919270311312702</v>
      </c>
      <c r="H53" s="151">
        <v>2.3734826433684262</v>
      </c>
      <c r="I53" s="151">
        <v>2.5461346590599088</v>
      </c>
      <c r="J53" s="151">
        <v>2.6441054697240225</v>
      </c>
      <c r="K53" s="151">
        <v>3.1724098523229349</v>
      </c>
      <c r="L53" s="151">
        <v>3.7721449342928857</v>
      </c>
      <c r="M53" s="151">
        <v>4.7926409580562757</v>
      </c>
      <c r="N53" s="151">
        <v>3.5277035045853817</v>
      </c>
      <c r="O53" s="151">
        <v>3.9140356998393475</v>
      </c>
      <c r="P53" s="151">
        <v>4.5211067764519886</v>
      </c>
      <c r="Q53" s="151">
        <v>4.3077509327253569</v>
      </c>
    </row>
    <row r="54" spans="1:17" x14ac:dyDescent="0.25">
      <c r="A54" s="156" t="s">
        <v>237</v>
      </c>
      <c r="B54" s="204">
        <v>206.6014381908218</v>
      </c>
      <c r="C54" s="204">
        <v>207.55935135425361</v>
      </c>
      <c r="D54" s="204">
        <v>208.28895461615264</v>
      </c>
      <c r="E54" s="204">
        <v>214.29378200559788</v>
      </c>
      <c r="F54" s="204">
        <v>204.05894950926063</v>
      </c>
      <c r="G54" s="204">
        <v>212.35441496538812</v>
      </c>
      <c r="H54" s="204">
        <v>214.39090819185873</v>
      </c>
      <c r="I54" s="204">
        <v>217.45020085454317</v>
      </c>
      <c r="J54" s="204">
        <v>232.19259205886638</v>
      </c>
      <c r="K54" s="204">
        <v>221.6745188009468</v>
      </c>
      <c r="L54" s="204">
        <v>234.17379260144338</v>
      </c>
      <c r="M54" s="204">
        <v>288.89960207878664</v>
      </c>
      <c r="N54" s="204">
        <v>305.06257427283765</v>
      </c>
      <c r="O54" s="204">
        <v>296.99404502491734</v>
      </c>
      <c r="P54" s="204">
        <v>282.98811700021321</v>
      </c>
      <c r="Q54" s="204">
        <v>298.73483178978927</v>
      </c>
    </row>
    <row r="55" spans="1:17" x14ac:dyDescent="0.25">
      <c r="A55" s="152" t="s">
        <v>245</v>
      </c>
      <c r="B55" s="151">
        <v>206.37702817662802</v>
      </c>
      <c r="C55" s="151">
        <v>205.32403991650426</v>
      </c>
      <c r="D55" s="151">
        <v>206.26584434404572</v>
      </c>
      <c r="E55" s="151">
        <v>209.90734286905544</v>
      </c>
      <c r="F55" s="151">
        <v>195.12454704793188</v>
      </c>
      <c r="G55" s="151">
        <v>204.02283203330057</v>
      </c>
      <c r="H55" s="151">
        <v>205.36922672151871</v>
      </c>
      <c r="I55" s="151">
        <v>207.77226369380125</v>
      </c>
      <c r="J55" s="151">
        <v>222.14226479463156</v>
      </c>
      <c r="K55" s="151">
        <v>209.6160901197882</v>
      </c>
      <c r="L55" s="151">
        <v>219.83575218971725</v>
      </c>
      <c r="M55" s="151">
        <v>270.6826244884528</v>
      </c>
      <c r="N55" s="151">
        <v>291.65366335069814</v>
      </c>
      <c r="O55" s="151">
        <v>282.11667339291898</v>
      </c>
      <c r="P55" s="151">
        <v>265.80324929346665</v>
      </c>
      <c r="Q55" s="151">
        <v>282.36093629188326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4.9216490437158393</v>
      </c>
      <c r="C58" s="87">
        <v>4.9534367204978116</v>
      </c>
      <c r="D58" s="87">
        <v>1.4210711887754306</v>
      </c>
      <c r="E58" s="87">
        <v>1.4207609154573755</v>
      </c>
      <c r="F58" s="87">
        <v>1.5127029522090731</v>
      </c>
      <c r="G58" s="87">
        <v>1.4929423555343957</v>
      </c>
      <c r="H58" s="87">
        <v>0.72438981308421257</v>
      </c>
      <c r="I58" s="87">
        <v>1.468831679475239</v>
      </c>
      <c r="J58" s="87">
        <v>1.4664211753416119</v>
      </c>
      <c r="K58" s="87">
        <v>2.203614770535157</v>
      </c>
      <c r="L58" s="87">
        <v>2.2007419807866486</v>
      </c>
      <c r="M58" s="87">
        <v>1.586678287215094</v>
      </c>
      <c r="N58" s="87">
        <v>1.5866829322276204</v>
      </c>
      <c r="O58" s="87">
        <v>0.80819903922116698</v>
      </c>
      <c r="P58" s="87">
        <v>1.6163164997871142</v>
      </c>
      <c r="Q58" s="87">
        <v>1.6498734896199438</v>
      </c>
    </row>
    <row r="59" spans="1:17" x14ac:dyDescent="0.25">
      <c r="A59" s="150" t="s">
        <v>125</v>
      </c>
      <c r="B59" s="87">
        <v>4.0760594390164178</v>
      </c>
      <c r="C59" s="87">
        <v>4.765747804864926</v>
      </c>
      <c r="D59" s="87">
        <v>1.7925449929808572</v>
      </c>
      <c r="E59" s="87">
        <v>2.3980139153426738</v>
      </c>
      <c r="F59" s="87">
        <v>2.4616341341241892</v>
      </c>
      <c r="G59" s="87">
        <v>2.4820084174288111</v>
      </c>
      <c r="H59" s="87">
        <v>2.4692463863640377</v>
      </c>
      <c r="I59" s="87">
        <v>2.507867444762895</v>
      </c>
      <c r="J59" s="87">
        <v>2.5132021708973311</v>
      </c>
      <c r="K59" s="87">
        <v>2.5405567168896024</v>
      </c>
      <c r="L59" s="87">
        <v>0.63643154391215939</v>
      </c>
      <c r="M59" s="87">
        <v>2.7304688322968103</v>
      </c>
      <c r="N59" s="87">
        <v>2.7488882425229768</v>
      </c>
      <c r="O59" s="87">
        <v>2.1007373269060952</v>
      </c>
      <c r="P59" s="87">
        <v>2.8121343335560147</v>
      </c>
      <c r="Q59" s="87">
        <v>2.8712490663100079</v>
      </c>
    </row>
    <row r="60" spans="1:17" x14ac:dyDescent="0.25">
      <c r="A60" s="150" t="s">
        <v>29</v>
      </c>
      <c r="B60" s="87">
        <v>167.38313466664903</v>
      </c>
      <c r="C60" s="87">
        <v>126.07215345278955</v>
      </c>
      <c r="D60" s="87">
        <v>87.006209326008957</v>
      </c>
      <c r="E60" s="87">
        <v>95.687519704562874</v>
      </c>
      <c r="F60" s="87">
        <v>33.755577630142476</v>
      </c>
      <c r="G60" s="87">
        <v>40.940024497073267</v>
      </c>
      <c r="H60" s="87">
        <v>37.628481413717829</v>
      </c>
      <c r="I60" s="87">
        <v>31.457252576166763</v>
      </c>
      <c r="J60" s="87">
        <v>33.098886913311738</v>
      </c>
      <c r="K60" s="87">
        <v>21.32936066225178</v>
      </c>
      <c r="L60" s="87">
        <v>10.108733276561509</v>
      </c>
      <c r="M60" s="87">
        <v>17.004326981609768</v>
      </c>
      <c r="N60" s="87">
        <v>27.935828702060807</v>
      </c>
      <c r="O60" s="87">
        <v>19.179183863207477</v>
      </c>
      <c r="P60" s="87">
        <v>18.559602120702831</v>
      </c>
      <c r="Q60" s="87">
        <v>37.259487448532063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3.9506435345396107</v>
      </c>
      <c r="C62" s="87">
        <v>10.529904913460509</v>
      </c>
      <c r="D62" s="87">
        <v>15.50277868462469</v>
      </c>
      <c r="E62" s="87">
        <v>22.173221901916911</v>
      </c>
      <c r="F62" s="87">
        <v>18.452295056753641</v>
      </c>
      <c r="G62" s="87">
        <v>24.243193154181604</v>
      </c>
      <c r="H62" s="87">
        <v>26.740310126575874</v>
      </c>
      <c r="I62" s="87">
        <v>28.082116545592982</v>
      </c>
      <c r="J62" s="87">
        <v>34.865252165363636</v>
      </c>
      <c r="K62" s="87">
        <v>51.28562405526889</v>
      </c>
      <c r="L62" s="87">
        <v>59.516560623281066</v>
      </c>
      <c r="M62" s="87">
        <v>79.537279361244629</v>
      </c>
      <c r="N62" s="87">
        <v>75.865262960248188</v>
      </c>
      <c r="O62" s="87">
        <v>67.47790322069541</v>
      </c>
      <c r="P62" s="87">
        <v>70.728026355217622</v>
      </c>
      <c r="Q62" s="87">
        <v>87.67582216722387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15.198121431638326</v>
      </c>
      <c r="C64" s="87">
        <v>31.667183149774424</v>
      </c>
      <c r="D64" s="87">
        <v>71.184768961264368</v>
      </c>
      <c r="E64" s="87">
        <v>59.65359006646748</v>
      </c>
      <c r="F64" s="87">
        <v>109.52333026584948</v>
      </c>
      <c r="G64" s="87">
        <v>80.87265664692508</v>
      </c>
      <c r="H64" s="87">
        <v>90.599683056809141</v>
      </c>
      <c r="I64" s="87">
        <v>101.10222298986348</v>
      </c>
      <c r="J64" s="87">
        <v>111.11493625610373</v>
      </c>
      <c r="K64" s="87">
        <v>93.619430695068701</v>
      </c>
      <c r="L64" s="87">
        <v>90.487489062013694</v>
      </c>
      <c r="M64" s="87">
        <v>105.09477451669289</v>
      </c>
      <c r="N64" s="87">
        <v>116.18868133947235</v>
      </c>
      <c r="O64" s="87">
        <v>125.10707079610509</v>
      </c>
      <c r="P64" s="87">
        <v>102.103670491993</v>
      </c>
      <c r="Q64" s="87">
        <v>82.035687050840608</v>
      </c>
    </row>
    <row r="65" spans="1:17" x14ac:dyDescent="0.25">
      <c r="A65" s="150" t="s">
        <v>22</v>
      </c>
      <c r="B65" s="87">
        <v>10.847420061068776</v>
      </c>
      <c r="C65" s="87">
        <v>27.335613875117062</v>
      </c>
      <c r="D65" s="87">
        <v>29.358471190391398</v>
      </c>
      <c r="E65" s="87">
        <v>28.574236365308131</v>
      </c>
      <c r="F65" s="87">
        <v>29.419007008853026</v>
      </c>
      <c r="G65" s="87">
        <v>53.99200696215739</v>
      </c>
      <c r="H65" s="87">
        <v>47.207115924967653</v>
      </c>
      <c r="I65" s="87">
        <v>43.153972457939894</v>
      </c>
      <c r="J65" s="87">
        <v>39.0835661136135</v>
      </c>
      <c r="K65" s="87">
        <v>38.637503219774054</v>
      </c>
      <c r="L65" s="87">
        <v>56.885795703162159</v>
      </c>
      <c r="M65" s="87">
        <v>64.729096509393628</v>
      </c>
      <c r="N65" s="87">
        <v>67.328319174166239</v>
      </c>
      <c r="O65" s="87">
        <v>67.443579146783776</v>
      </c>
      <c r="P65" s="87">
        <v>69.983499492210058</v>
      </c>
      <c r="Q65" s="87">
        <v>70.868817069356794</v>
      </c>
    </row>
    <row r="66" spans="1:17" x14ac:dyDescent="0.25">
      <c r="A66" s="152" t="s">
        <v>244</v>
      </c>
      <c r="B66" s="151">
        <v>0.22441001419377182</v>
      </c>
      <c r="C66" s="151">
        <v>2.2353114377493459</v>
      </c>
      <c r="D66" s="151">
        <v>2.0231102721069192</v>
      </c>
      <c r="E66" s="151">
        <v>4.3864391365424451</v>
      </c>
      <c r="F66" s="151">
        <v>8.9344024613287498</v>
      </c>
      <c r="G66" s="151">
        <v>8.3315829320875388</v>
      </c>
      <c r="H66" s="151">
        <v>9.0216814703400043</v>
      </c>
      <c r="I66" s="151">
        <v>9.6779371607419122</v>
      </c>
      <c r="J66" s="151">
        <v>10.050327264234836</v>
      </c>
      <c r="K66" s="151">
        <v>12.05842868115859</v>
      </c>
      <c r="L66" s="151">
        <v>14.338040411726135</v>
      </c>
      <c r="M66" s="151">
        <v>18.216977590333826</v>
      </c>
      <c r="N66" s="151">
        <v>13.408910922139532</v>
      </c>
      <c r="O66" s="151">
        <v>14.877371631998386</v>
      </c>
      <c r="P66" s="151">
        <v>17.184867706746566</v>
      </c>
      <c r="Q66" s="151">
        <v>16.373895497905991</v>
      </c>
    </row>
    <row r="67" spans="1:17" x14ac:dyDescent="0.25">
      <c r="A67" s="156" t="s">
        <v>236</v>
      </c>
      <c r="B67" s="204">
        <v>23.459085525485417</v>
      </c>
      <c r="C67" s="204">
        <v>23.792888593986628</v>
      </c>
      <c r="D67" s="204">
        <v>23.85188538403084</v>
      </c>
      <c r="E67" s="204">
        <v>24.797598963224239</v>
      </c>
      <c r="F67" s="204">
        <v>24.145917009783734</v>
      </c>
      <c r="G67" s="204">
        <v>25.019343080679818</v>
      </c>
      <c r="H67" s="204">
        <v>25.327601197384944</v>
      </c>
      <c r="I67" s="204">
        <v>25.748082067618562</v>
      </c>
      <c r="J67" s="204">
        <v>27.461946154397388</v>
      </c>
      <c r="K67" s="204">
        <v>26.493761333978892</v>
      </c>
      <c r="L67" s="204">
        <v>28.166740109210284</v>
      </c>
      <c r="M67" s="204">
        <v>34.808371507080921</v>
      </c>
      <c r="N67" s="204">
        <v>36.103335684704007</v>
      </c>
      <c r="O67" s="204">
        <v>35.352571708611912</v>
      </c>
      <c r="P67" s="204">
        <v>34.02229549976542</v>
      </c>
      <c r="Q67" s="204">
        <v>35.717580579467608</v>
      </c>
    </row>
    <row r="68" spans="1:17" x14ac:dyDescent="0.25">
      <c r="A68" s="152" t="s">
        <v>243</v>
      </c>
      <c r="B68" s="151">
        <v>23.40850551077494</v>
      </c>
      <c r="C68" s="151">
        <v>23.289069342381278</v>
      </c>
      <c r="D68" s="151">
        <v>23.395894381616298</v>
      </c>
      <c r="E68" s="151">
        <v>23.808934723573415</v>
      </c>
      <c r="F68" s="151">
        <v>22.13218241978857</v>
      </c>
      <c r="G68" s="151">
        <v>23.141478633406777</v>
      </c>
      <c r="H68" s="151">
        <v>23.29419469757967</v>
      </c>
      <c r="I68" s="151">
        <v>23.566761391195044</v>
      </c>
      <c r="J68" s="151">
        <v>25.196692071613299</v>
      </c>
      <c r="K68" s="151">
        <v>23.775899110809306</v>
      </c>
      <c r="L68" s="151">
        <v>24.935073743741079</v>
      </c>
      <c r="M68" s="151">
        <v>30.702427314662465</v>
      </c>
      <c r="N68" s="151">
        <v>33.081086815241228</v>
      </c>
      <c r="O68" s="151">
        <v>31.999344898733867</v>
      </c>
      <c r="P68" s="151">
        <v>30.148979665231167</v>
      </c>
      <c r="Q68" s="151">
        <v>32.027050644218242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0.55824259986591707</v>
      </c>
      <c r="C71" s="87">
        <v>0.56184814653794624</v>
      </c>
      <c r="D71" s="87">
        <v>0.16118631539350953</v>
      </c>
      <c r="E71" s="87">
        <v>0.16115112235511897</v>
      </c>
      <c r="F71" s="87">
        <v>0.1715797330051958</v>
      </c>
      <c r="G71" s="87">
        <v>0.1693383690305218</v>
      </c>
      <c r="H71" s="87">
        <v>8.2164585280385213E-2</v>
      </c>
      <c r="I71" s="87">
        <v>0.16660359327381186</v>
      </c>
      <c r="J71" s="87">
        <v>0.16633017961050689</v>
      </c>
      <c r="K71" s="87">
        <v>0.24994704573199689</v>
      </c>
      <c r="L71" s="87">
        <v>0.24962119689478185</v>
      </c>
      <c r="M71" s="87">
        <v>0.17997045387393432</v>
      </c>
      <c r="N71" s="87">
        <v>0.17997098073878104</v>
      </c>
      <c r="O71" s="87">
        <v>9.1670724356104585E-2</v>
      </c>
      <c r="P71" s="87">
        <v>0.18333219557770511</v>
      </c>
      <c r="Q71" s="87">
        <v>0.18713842822078072</v>
      </c>
    </row>
    <row r="72" spans="1:17" x14ac:dyDescent="0.25">
      <c r="A72" s="150" t="s">
        <v>125</v>
      </c>
      <c r="B72" s="87">
        <v>0.4623308159995474</v>
      </c>
      <c r="C72" s="87">
        <v>0.54055935749625317</v>
      </c>
      <c r="D72" s="87">
        <v>0.20332107559273613</v>
      </c>
      <c r="E72" s="87">
        <v>0.27199694873099772</v>
      </c>
      <c r="F72" s="87">
        <v>0.2792131309539011</v>
      </c>
      <c r="G72" s="87">
        <v>0.281524102902805</v>
      </c>
      <c r="H72" s="87">
        <v>0.28007655771258755</v>
      </c>
      <c r="I72" s="87">
        <v>0.28445718702171718</v>
      </c>
      <c r="J72" s="87">
        <v>0.28506228327307681</v>
      </c>
      <c r="K72" s="87">
        <v>0.28816499798053352</v>
      </c>
      <c r="L72" s="87">
        <v>7.2187837156703252E-2</v>
      </c>
      <c r="M72" s="87">
        <v>0.30970595551514746</v>
      </c>
      <c r="N72" s="87">
        <v>0.3117951941750598</v>
      </c>
      <c r="O72" s="87">
        <v>0.23827807643147836</v>
      </c>
      <c r="P72" s="87">
        <v>0.31896894061167758</v>
      </c>
      <c r="Q72" s="87">
        <v>0.32567408391016289</v>
      </c>
    </row>
    <row r="73" spans="1:17" x14ac:dyDescent="0.25">
      <c r="A73" s="150" t="s">
        <v>29</v>
      </c>
      <c r="B73" s="87">
        <v>18.985587033948622</v>
      </c>
      <c r="C73" s="87">
        <v>14.29985073885808</v>
      </c>
      <c r="D73" s="87">
        <v>9.8687598541074966</v>
      </c>
      <c r="E73" s="87">
        <v>10.853445522045325</v>
      </c>
      <c r="F73" s="87">
        <v>3.828757647863382</v>
      </c>
      <c r="G73" s="87">
        <v>4.6436601860106261</v>
      </c>
      <c r="H73" s="87">
        <v>4.2680453455374385</v>
      </c>
      <c r="I73" s="87">
        <v>3.5680680005374343</v>
      </c>
      <c r="J73" s="87">
        <v>3.7542718952598952</v>
      </c>
      <c r="K73" s="87">
        <v>2.4193024825239275</v>
      </c>
      <c r="L73" s="87">
        <v>1.1465924318322083</v>
      </c>
      <c r="M73" s="87">
        <v>1.9287315326362928</v>
      </c>
      <c r="N73" s="87">
        <v>3.1686472370393046</v>
      </c>
      <c r="O73" s="87">
        <v>2.1754166881878851</v>
      </c>
      <c r="P73" s="87">
        <v>2.1051400553574973</v>
      </c>
      <c r="Q73" s="87">
        <v>4.2261918633751652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0.44810540090842793</v>
      </c>
      <c r="C75" s="87">
        <v>1.1943642147212155</v>
      </c>
      <c r="D75" s="87">
        <v>1.7584170267282633</v>
      </c>
      <c r="E75" s="87">
        <v>2.515018224985945</v>
      </c>
      <c r="F75" s="87">
        <v>2.0929686522706672</v>
      </c>
      <c r="G75" s="87">
        <v>2.7498066309141169</v>
      </c>
      <c r="H75" s="87">
        <v>3.0330444356532809</v>
      </c>
      <c r="I75" s="87">
        <v>3.1852400711436473</v>
      </c>
      <c r="J75" s="87">
        <v>3.9546235094972633</v>
      </c>
      <c r="K75" s="87">
        <v>5.8171193951578131</v>
      </c>
      <c r="L75" s="87">
        <v>6.7507209966221575</v>
      </c>
      <c r="M75" s="87">
        <v>9.0215895571782099</v>
      </c>
      <c r="N75" s="87">
        <v>8.6050876968800001</v>
      </c>
      <c r="O75" s="87">
        <v>7.6537436523473952</v>
      </c>
      <c r="P75" s="87">
        <v>8.022391878253849</v>
      </c>
      <c r="Q75" s="87">
        <v>9.9447113106341885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1.7238609957182358</v>
      </c>
      <c r="C77" s="87">
        <v>3.5918795702290445</v>
      </c>
      <c r="D77" s="87">
        <v>8.0741983312545251</v>
      </c>
      <c r="E77" s="87">
        <v>6.7662636880946909</v>
      </c>
      <c r="F77" s="87">
        <v>12.422785145894963</v>
      </c>
      <c r="G77" s="87">
        <v>9.1730559622669681</v>
      </c>
      <c r="H77" s="87">
        <v>10.276352939313998</v>
      </c>
      <c r="I77" s="87">
        <v>11.467613255794699</v>
      </c>
      <c r="J77" s="87">
        <v>12.603314529048804</v>
      </c>
      <c r="K77" s="87">
        <v>10.618870611246219</v>
      </c>
      <c r="L77" s="87">
        <v>10.263627231570998</v>
      </c>
      <c r="M77" s="87">
        <v>11.920472109532293</v>
      </c>
      <c r="N77" s="87">
        <v>13.178808763042005</v>
      </c>
      <c r="O77" s="87">
        <v>14.190385344928584</v>
      </c>
      <c r="P77" s="87">
        <v>11.581203365989946</v>
      </c>
      <c r="Q77" s="87">
        <v>9.3049737627110893</v>
      </c>
    </row>
    <row r="78" spans="1:17" x14ac:dyDescent="0.25">
      <c r="A78" s="150" t="s">
        <v>22</v>
      </c>
      <c r="B78" s="87">
        <v>1.2303786643341899</v>
      </c>
      <c r="C78" s="87">
        <v>3.1005673145387402</v>
      </c>
      <c r="D78" s="87">
        <v>3.3300117785397658</v>
      </c>
      <c r="E78" s="87">
        <v>3.2410592173613382</v>
      </c>
      <c r="F78" s="87">
        <v>3.336878109800459</v>
      </c>
      <c r="G78" s="87">
        <v>6.1240933822817407</v>
      </c>
      <c r="H78" s="87">
        <v>5.3545108340819771</v>
      </c>
      <c r="I78" s="87">
        <v>4.8947792834237349</v>
      </c>
      <c r="J78" s="87">
        <v>4.4330896749237523</v>
      </c>
      <c r="K78" s="87">
        <v>4.3824945781688154</v>
      </c>
      <c r="L78" s="87">
        <v>6.4523240496642256</v>
      </c>
      <c r="M78" s="87">
        <v>7.341957705926589</v>
      </c>
      <c r="N78" s="87">
        <v>7.636776943366077</v>
      </c>
      <c r="O78" s="87">
        <v>7.6498504124824169</v>
      </c>
      <c r="P78" s="87">
        <v>7.9379432294404912</v>
      </c>
      <c r="Q78" s="87">
        <v>8.0383611953668588</v>
      </c>
    </row>
    <row r="79" spans="1:17" x14ac:dyDescent="0.25">
      <c r="A79" s="149" t="s">
        <v>242</v>
      </c>
      <c r="B79" s="148">
        <v>5.0580014710475824E-2</v>
      </c>
      <c r="C79" s="148">
        <v>0.50381925160535046</v>
      </c>
      <c r="D79" s="148">
        <v>0.45599100241454404</v>
      </c>
      <c r="E79" s="148">
        <v>0.98866423965082539</v>
      </c>
      <c r="F79" s="148">
        <v>2.0137345899951637</v>
      </c>
      <c r="G79" s="148">
        <v>1.8778644472730401</v>
      </c>
      <c r="H79" s="148">
        <v>2.0334064998052734</v>
      </c>
      <c r="I79" s="148">
        <v>2.1813206764235189</v>
      </c>
      <c r="J79" s="148">
        <v>2.2652540827840908</v>
      </c>
      <c r="K79" s="148">
        <v>2.7178622231695857</v>
      </c>
      <c r="L79" s="148">
        <v>3.2316663654692057</v>
      </c>
      <c r="M79" s="148">
        <v>4.105944192418459</v>
      </c>
      <c r="N79" s="148">
        <v>3.0222488694627803</v>
      </c>
      <c r="O79" s="148">
        <v>3.3532268098780418</v>
      </c>
      <c r="P79" s="148">
        <v>3.8733158345342527</v>
      </c>
      <c r="Q79" s="148">
        <v>3.6905299352493661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19.446279077541988</v>
      </c>
      <c r="C81" s="96">
        <v>17.192559178585419</v>
      </c>
      <c r="D81" s="96">
        <v>15.111457316142667</v>
      </c>
      <c r="E81" s="96">
        <v>14.922452095091423</v>
      </c>
      <c r="F81" s="96">
        <v>12.460750585630834</v>
      </c>
      <c r="G81" s="96">
        <v>13.442732928077632</v>
      </c>
      <c r="H81" s="96">
        <v>13.192141629619933</v>
      </c>
      <c r="I81" s="96">
        <v>13.536564286195748</v>
      </c>
      <c r="J81" s="96">
        <v>11.789528699435332</v>
      </c>
      <c r="K81" s="96">
        <v>9.7028504105171365</v>
      </c>
      <c r="L81" s="96">
        <v>13.246855313884874</v>
      </c>
      <c r="M81" s="96">
        <v>12.892276872502189</v>
      </c>
      <c r="N81" s="96">
        <v>12.727276135159212</v>
      </c>
      <c r="O81" s="96">
        <v>12.557894105296981</v>
      </c>
      <c r="P81" s="96">
        <v>12.728575775085417</v>
      </c>
      <c r="Q81" s="96">
        <v>14.573703767784533</v>
      </c>
    </row>
    <row r="82" spans="1:17" x14ac:dyDescent="0.25">
      <c r="A82" s="132" t="s">
        <v>83</v>
      </c>
      <c r="B82" s="160">
        <v>0.47474233089302942</v>
      </c>
      <c r="C82" s="160">
        <v>0.42075314879736292</v>
      </c>
      <c r="D82" s="160">
        <v>0.36995700170866097</v>
      </c>
      <c r="E82" s="160">
        <v>0.36586397966978856</v>
      </c>
      <c r="F82" s="160">
        <v>0.30505847667319091</v>
      </c>
      <c r="G82" s="160">
        <v>0.32947397259524985</v>
      </c>
      <c r="H82" s="160">
        <v>0.32348775641848099</v>
      </c>
      <c r="I82" s="160">
        <v>0.33193770015893292</v>
      </c>
      <c r="J82" s="160">
        <v>0.28949401739992142</v>
      </c>
      <c r="K82" s="160">
        <v>0.23885231791334127</v>
      </c>
      <c r="L82" s="160">
        <v>0.32600799376186812</v>
      </c>
      <c r="M82" s="160">
        <v>0.31801245828070496</v>
      </c>
      <c r="N82" s="160">
        <v>0.31407855124450573</v>
      </c>
      <c r="O82" s="160">
        <v>0.30922671865948442</v>
      </c>
      <c r="P82" s="160">
        <v>0.31360547139070227</v>
      </c>
      <c r="Q82" s="160">
        <v>0.35973145066902396</v>
      </c>
    </row>
    <row r="83" spans="1:17" x14ac:dyDescent="0.25">
      <c r="A83" s="76" t="s">
        <v>82</v>
      </c>
      <c r="B83" s="159">
        <v>5.4861743496461376E-2</v>
      </c>
      <c r="C83" s="159">
        <v>4.862269450720326E-2</v>
      </c>
      <c r="D83" s="159">
        <v>4.2752636139021173E-2</v>
      </c>
      <c r="E83" s="159">
        <v>4.227964203124996E-2</v>
      </c>
      <c r="F83" s="159">
        <v>3.5252891536307653E-2</v>
      </c>
      <c r="G83" s="159">
        <v>3.8074372974660181E-2</v>
      </c>
      <c r="H83" s="159">
        <v>3.7382599279682349E-2</v>
      </c>
      <c r="I83" s="159">
        <v>3.8359084029159343E-2</v>
      </c>
      <c r="J83" s="159">
        <v>3.345424558302814E-2</v>
      </c>
      <c r="K83" s="159">
        <v>2.7602035348833428E-2</v>
      </c>
      <c r="L83" s="159">
        <v>3.7673840666189895E-2</v>
      </c>
      <c r="M83" s="159">
        <v>3.6749867832633433E-2</v>
      </c>
      <c r="N83" s="159">
        <v>3.6295261228767063E-2</v>
      </c>
      <c r="O83" s="159">
        <v>3.5734578143552166E-2</v>
      </c>
      <c r="P83" s="159">
        <v>3.6240591602943115E-2</v>
      </c>
      <c r="Q83" s="159">
        <v>4.1570960266150793E-2</v>
      </c>
    </row>
    <row r="84" spans="1:17" x14ac:dyDescent="0.25">
      <c r="A84" s="76" t="s">
        <v>81</v>
      </c>
      <c r="B84" s="159">
        <v>2.3917767408984094</v>
      </c>
      <c r="C84" s="159">
        <v>2.1197764123125009</v>
      </c>
      <c r="D84" s="159">
        <v>1.8638627614158692</v>
      </c>
      <c r="E84" s="159">
        <v>1.8432419018979402</v>
      </c>
      <c r="F84" s="159">
        <v>1.5369005914183818</v>
      </c>
      <c r="G84" s="159">
        <v>1.6599071393157052</v>
      </c>
      <c r="H84" s="159">
        <v>1.6297482685222526</v>
      </c>
      <c r="I84" s="159">
        <v>1.6723195278879293</v>
      </c>
      <c r="J84" s="159">
        <v>1.4584860299773577</v>
      </c>
      <c r="K84" s="159">
        <v>1.2033504941937128</v>
      </c>
      <c r="L84" s="159">
        <v>1.6424453563258998</v>
      </c>
      <c r="M84" s="159">
        <v>1.6021634295828155</v>
      </c>
      <c r="N84" s="159">
        <v>1.5823441997864358</v>
      </c>
      <c r="O84" s="159">
        <v>1.5579004129731595</v>
      </c>
      <c r="P84" s="159">
        <v>1.5799607986922335</v>
      </c>
      <c r="Q84" s="159">
        <v>1.812345899429985</v>
      </c>
    </row>
    <row r="85" spans="1:17" x14ac:dyDescent="0.25">
      <c r="A85" s="76" t="s">
        <v>80</v>
      </c>
      <c r="B85" s="159">
        <v>0.74205040154042179</v>
      </c>
      <c r="C85" s="159">
        <v>0.65766210994323659</v>
      </c>
      <c r="D85" s="159">
        <v>0.57826472131565521</v>
      </c>
      <c r="E85" s="159">
        <v>0.57186708527223418</v>
      </c>
      <c r="F85" s="159">
        <v>0.47682448009814571</v>
      </c>
      <c r="G85" s="159">
        <v>0.51498734735013862</v>
      </c>
      <c r="H85" s="159">
        <v>0.50563053665806668</v>
      </c>
      <c r="I85" s="159">
        <v>0.51883829955926275</v>
      </c>
      <c r="J85" s="159">
        <v>0.45249630773617538</v>
      </c>
      <c r="K85" s="159">
        <v>0.37334032986494253</v>
      </c>
      <c r="L85" s="159">
        <v>0.50956981700224768</v>
      </c>
      <c r="M85" s="159">
        <v>0.49707232114345795</v>
      </c>
      <c r="N85" s="159">
        <v>0.49092339128008733</v>
      </c>
      <c r="O85" s="159">
        <v>0.4833396893777322</v>
      </c>
      <c r="P85" s="159">
        <v>0.4901839394287742</v>
      </c>
      <c r="Q85" s="159">
        <v>0.56228157896417963</v>
      </c>
    </row>
    <row r="86" spans="1:17" x14ac:dyDescent="0.25">
      <c r="A86" s="129" t="s">
        <v>79</v>
      </c>
      <c r="B86" s="158">
        <v>4.5163120584633907</v>
      </c>
      <c r="C86" s="158">
        <v>3.9604746857165041</v>
      </c>
      <c r="D86" s="158">
        <v>3.4768389672849729</v>
      </c>
      <c r="E86" s="158">
        <v>3.4165534328346161</v>
      </c>
      <c r="F86" s="158">
        <v>2.8670979887501584</v>
      </c>
      <c r="G86" s="158">
        <v>3.0812479194861844</v>
      </c>
      <c r="H86" s="158">
        <v>3.0189145543796436</v>
      </c>
      <c r="I86" s="158">
        <v>3.0975985709637315</v>
      </c>
      <c r="J86" s="158">
        <v>2.6853560762123365</v>
      </c>
      <c r="K86" s="158">
        <v>2.1912867752107741</v>
      </c>
      <c r="L86" s="158">
        <v>2.9943703802896318</v>
      </c>
      <c r="M86" s="158">
        <v>2.8912400893364407</v>
      </c>
      <c r="N86" s="158">
        <v>2.8499550994308005</v>
      </c>
      <c r="O86" s="158">
        <v>2.8331562620978707</v>
      </c>
      <c r="P86" s="158">
        <v>2.8661324238503827</v>
      </c>
      <c r="Q86" s="158">
        <v>3.2606643678410947</v>
      </c>
    </row>
    <row r="87" spans="1:17" x14ac:dyDescent="0.25">
      <c r="A87" s="92" t="s">
        <v>125</v>
      </c>
      <c r="B87" s="91">
        <v>0.12633689602468032</v>
      </c>
      <c r="C87" s="91">
        <v>0.11877603282368863</v>
      </c>
      <c r="D87" s="91">
        <v>4.0184735959165038E-2</v>
      </c>
      <c r="E87" s="91">
        <v>4.5422820438456725E-2</v>
      </c>
      <c r="F87" s="91">
        <v>3.7313116524640907E-2</v>
      </c>
      <c r="G87" s="91">
        <v>3.7451979933066482E-2</v>
      </c>
      <c r="H87" s="91">
        <v>3.5603922477200275E-2</v>
      </c>
      <c r="I87" s="91">
        <v>3.5526449657070525E-2</v>
      </c>
      <c r="J87" s="91">
        <v>2.9674562472527505E-2</v>
      </c>
      <c r="K87" s="91">
        <v>2.1708318058743577E-2</v>
      </c>
      <c r="L87" s="91">
        <v>6.6161709802505459E-3</v>
      </c>
      <c r="M87" s="91">
        <v>2.3794318843631982E-2</v>
      </c>
      <c r="N87" s="91">
        <v>2.5474180802316185E-2</v>
      </c>
      <c r="O87" s="91">
        <v>1.8558637381966291E-2</v>
      </c>
      <c r="P87" s="91">
        <v>2.4788059347668787E-2</v>
      </c>
      <c r="Q87" s="91">
        <v>2.6930732046827506E-2</v>
      </c>
    </row>
    <row r="88" spans="1:17" x14ac:dyDescent="0.25">
      <c r="A88" s="92" t="s">
        <v>26</v>
      </c>
      <c r="B88" s="91">
        <v>0.12814723848964582</v>
      </c>
      <c r="C88" s="91">
        <v>0.27464640652116545</v>
      </c>
      <c r="D88" s="91">
        <v>0.36370754755822915</v>
      </c>
      <c r="E88" s="91">
        <v>0.43954456496772426</v>
      </c>
      <c r="F88" s="91">
        <v>0.29271172697953218</v>
      </c>
      <c r="G88" s="91">
        <v>0.38283626121658576</v>
      </c>
      <c r="H88" s="91">
        <v>0.40350746364084666</v>
      </c>
      <c r="I88" s="91">
        <v>0.41632144334753174</v>
      </c>
      <c r="J88" s="91">
        <v>0.43082552048744177</v>
      </c>
      <c r="K88" s="91">
        <v>0.45861118056305161</v>
      </c>
      <c r="L88" s="91">
        <v>0.6475071402892838</v>
      </c>
      <c r="M88" s="91">
        <v>0.72536817513185514</v>
      </c>
      <c r="N88" s="91">
        <v>0.73576279490815066</v>
      </c>
      <c r="O88" s="91">
        <v>0.62386069616853235</v>
      </c>
      <c r="P88" s="91">
        <v>0.65245372728546447</v>
      </c>
      <c r="Q88" s="91">
        <v>0.86061488154492494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4.2618279239490642</v>
      </c>
      <c r="C90" s="157">
        <v>3.5670522463716501</v>
      </c>
      <c r="D90" s="157">
        <v>3.0729466837675785</v>
      </c>
      <c r="E90" s="157">
        <v>2.9315860474284352</v>
      </c>
      <c r="F90" s="157">
        <v>2.5370731452459854</v>
      </c>
      <c r="G90" s="157">
        <v>2.6609596783365324</v>
      </c>
      <c r="H90" s="157">
        <v>2.5798031682615967</v>
      </c>
      <c r="I90" s="157">
        <v>2.6457506779591293</v>
      </c>
      <c r="J90" s="157">
        <v>2.2248559932523673</v>
      </c>
      <c r="K90" s="157">
        <v>1.710967276588979</v>
      </c>
      <c r="L90" s="157">
        <v>2.3402470690200974</v>
      </c>
      <c r="M90" s="157">
        <v>2.1420775953609534</v>
      </c>
      <c r="N90" s="157">
        <v>2.0887181237203336</v>
      </c>
      <c r="O90" s="157">
        <v>2.1907369285473721</v>
      </c>
      <c r="P90" s="157">
        <v>2.1888906372172494</v>
      </c>
      <c r="Q90" s="157">
        <v>2.3731187542493424</v>
      </c>
    </row>
    <row r="91" spans="1:17" x14ac:dyDescent="0.25">
      <c r="A91" s="243" t="s">
        <v>235</v>
      </c>
      <c r="B91" s="242">
        <v>11.266535802250274</v>
      </c>
      <c r="C91" s="242">
        <v>9.9852701273086097</v>
      </c>
      <c r="D91" s="242">
        <v>8.7797812282784875</v>
      </c>
      <c r="E91" s="242">
        <v>8.6826460533855929</v>
      </c>
      <c r="F91" s="242">
        <v>7.2396161571546491</v>
      </c>
      <c r="G91" s="242">
        <v>7.8190421763556932</v>
      </c>
      <c r="H91" s="242">
        <v>7.6769779143618058</v>
      </c>
      <c r="I91" s="242">
        <v>7.8775111035967331</v>
      </c>
      <c r="J91" s="242">
        <v>6.8702420225265133</v>
      </c>
      <c r="K91" s="242">
        <v>5.6684184579855321</v>
      </c>
      <c r="L91" s="242">
        <v>7.7367879258390371</v>
      </c>
      <c r="M91" s="242">
        <v>7.5470387063261359</v>
      </c>
      <c r="N91" s="242">
        <v>7.4536796321886145</v>
      </c>
      <c r="O91" s="242">
        <v>7.3385364440451815</v>
      </c>
      <c r="P91" s="242">
        <v>7.4424525501203806</v>
      </c>
      <c r="Q91" s="242">
        <v>8.5371095106140977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0.99999999999999989</v>
      </c>
      <c r="E95" s="77">
        <f t="shared" si="0"/>
        <v>0.99999999999999989</v>
      </c>
      <c r="F95" s="77">
        <f t="shared" si="0"/>
        <v>1</v>
      </c>
      <c r="G95" s="77">
        <f t="shared" si="0"/>
        <v>1</v>
      </c>
      <c r="H95" s="77">
        <f t="shared" si="0"/>
        <v>1.0000000000000002</v>
      </c>
      <c r="I95" s="77">
        <f t="shared" si="0"/>
        <v>1</v>
      </c>
      <c r="J95" s="77">
        <f t="shared" si="0"/>
        <v>1</v>
      </c>
      <c r="K95" s="77">
        <f t="shared" si="0"/>
        <v>0.99999999999999989</v>
      </c>
      <c r="L95" s="77">
        <f t="shared" si="0"/>
        <v>1.0000000000000002</v>
      </c>
      <c r="M95" s="77">
        <f t="shared" si="0"/>
        <v>1</v>
      </c>
      <c r="N95" s="77">
        <f t="shared" si="0"/>
        <v>0.99999999999999989</v>
      </c>
      <c r="O95" s="77">
        <f t="shared" si="0"/>
        <v>1</v>
      </c>
      <c r="P95" s="77">
        <f t="shared" si="0"/>
        <v>0.99999999999999978</v>
      </c>
      <c r="Q95" s="77">
        <f t="shared" si="0"/>
        <v>0.99999999999999989</v>
      </c>
    </row>
    <row r="96" spans="1:17" x14ac:dyDescent="0.25">
      <c r="A96" s="132" t="s">
        <v>83</v>
      </c>
      <c r="B96" s="240">
        <f t="shared" ref="B96:Q96" si="1">IF(B$6=0,0,B$6/B$5)</f>
        <v>3.1394258520803624E-3</v>
      </c>
      <c r="C96" s="240">
        <f t="shared" si="1"/>
        <v>3.138804761483031E-3</v>
      </c>
      <c r="D96" s="240">
        <f t="shared" si="1"/>
        <v>3.1389850033139736E-3</v>
      </c>
      <c r="E96" s="240">
        <f t="shared" si="1"/>
        <v>3.1380722674739089E-3</v>
      </c>
      <c r="F96" s="240">
        <f t="shared" si="1"/>
        <v>3.1353353442703227E-3</v>
      </c>
      <c r="G96" s="240">
        <f t="shared" si="1"/>
        <v>3.1359289058633974E-3</v>
      </c>
      <c r="H96" s="240">
        <f t="shared" si="1"/>
        <v>3.1357255960660683E-3</v>
      </c>
      <c r="I96" s="240">
        <f t="shared" si="1"/>
        <v>3.1354795443219287E-3</v>
      </c>
      <c r="J96" s="240">
        <f t="shared" si="1"/>
        <v>3.1358580061740448E-3</v>
      </c>
      <c r="K96" s="240">
        <f t="shared" si="1"/>
        <v>3.1350298130620831E-3</v>
      </c>
      <c r="L96" s="240">
        <f t="shared" si="1"/>
        <v>3.1341656320567624E-3</v>
      </c>
      <c r="M96" s="240">
        <f t="shared" si="1"/>
        <v>3.1343639081467898E-3</v>
      </c>
      <c r="N96" s="240">
        <f t="shared" si="1"/>
        <v>3.1365474174444084E-3</v>
      </c>
      <c r="O96" s="240">
        <f t="shared" si="1"/>
        <v>3.1355156630800737E-3</v>
      </c>
      <c r="P96" s="240">
        <f t="shared" si="1"/>
        <v>3.1344134581489827E-3</v>
      </c>
      <c r="Q96" s="240">
        <f t="shared" si="1"/>
        <v>3.1353415867558902E-3</v>
      </c>
    </row>
    <row r="97" spans="1:17" x14ac:dyDescent="0.25">
      <c r="A97" s="76" t="s">
        <v>82</v>
      </c>
      <c r="B97" s="239">
        <f t="shared" ref="B97:Q97" si="2">IF(B$7=0,0,B$7/B$5)</f>
        <v>1.1466274460879356E-3</v>
      </c>
      <c r="C97" s="239">
        <f t="shared" si="2"/>
        <v>1.1464006022129849E-3</v>
      </c>
      <c r="D97" s="239">
        <f t="shared" si="2"/>
        <v>1.1464664327947628E-3</v>
      </c>
      <c r="E97" s="239">
        <f t="shared" si="2"/>
        <v>1.1461330699397195E-3</v>
      </c>
      <c r="F97" s="239">
        <f t="shared" si="2"/>
        <v>1.1451334504516567E-3</v>
      </c>
      <c r="G97" s="239">
        <f t="shared" si="2"/>
        <v>1.1453502397773586E-3</v>
      </c>
      <c r="H97" s="239">
        <f t="shared" si="2"/>
        <v>1.1452759839724249E-3</v>
      </c>
      <c r="I97" s="239">
        <f t="shared" si="2"/>
        <v>1.1451861173228269E-3</v>
      </c>
      <c r="J97" s="239">
        <f t="shared" si="2"/>
        <v>1.1453243447463687E-3</v>
      </c>
      <c r="K97" s="239">
        <f t="shared" si="2"/>
        <v>1.1450218598342925E-3</v>
      </c>
      <c r="L97" s="239">
        <f t="shared" si="2"/>
        <v>1.14470623089264E-3</v>
      </c>
      <c r="M97" s="239">
        <f t="shared" si="2"/>
        <v>1.1447786482126979E-3</v>
      </c>
      <c r="N97" s="239">
        <f t="shared" si="2"/>
        <v>1.1455761417059043E-3</v>
      </c>
      <c r="O97" s="239">
        <f t="shared" si="2"/>
        <v>1.1451993091487721E-3</v>
      </c>
      <c r="P97" s="239">
        <f t="shared" si="2"/>
        <v>1.1447967455958325E-3</v>
      </c>
      <c r="Q97" s="239">
        <f t="shared" si="2"/>
        <v>1.1451357304243718E-3</v>
      </c>
    </row>
    <row r="98" spans="1:17" x14ac:dyDescent="0.25">
      <c r="A98" s="76" t="s">
        <v>81</v>
      </c>
      <c r="B98" s="239">
        <f t="shared" ref="B98:Q98" si="3">IF(B$8=0,0,B$8/B$5)</f>
        <v>3.6145455175205593E-2</v>
      </c>
      <c r="C98" s="239">
        <f t="shared" si="3"/>
        <v>3.6138304312785745E-2</v>
      </c>
      <c r="D98" s="239">
        <f t="shared" si="3"/>
        <v>3.614037950848329E-2</v>
      </c>
      <c r="E98" s="239">
        <f t="shared" si="3"/>
        <v>3.6129870818694676E-2</v>
      </c>
      <c r="F98" s="239">
        <f t="shared" si="3"/>
        <v>3.6098359536175406E-2</v>
      </c>
      <c r="G98" s="239">
        <f t="shared" si="3"/>
        <v>3.6105193446249115E-2</v>
      </c>
      <c r="H98" s="239">
        <f t="shared" si="3"/>
        <v>3.6102852659904004E-2</v>
      </c>
      <c r="I98" s="239">
        <f t="shared" si="3"/>
        <v>3.6100019768570489E-2</v>
      </c>
      <c r="J98" s="239">
        <f t="shared" si="3"/>
        <v>3.6104377150001282E-2</v>
      </c>
      <c r="K98" s="239">
        <f t="shared" si="3"/>
        <v>3.6094841834177528E-2</v>
      </c>
      <c r="L98" s="239">
        <f t="shared" si="3"/>
        <v>3.6084892175461951E-2</v>
      </c>
      <c r="M98" s="239">
        <f t="shared" si="3"/>
        <v>3.6087175006738144E-2</v>
      </c>
      <c r="N98" s="239">
        <f t="shared" si="3"/>
        <v>3.6112314615431046E-2</v>
      </c>
      <c r="O98" s="239">
        <f t="shared" si="3"/>
        <v>3.6100435618160523E-2</v>
      </c>
      <c r="P98" s="239">
        <f t="shared" si="3"/>
        <v>3.6087745495568764E-2</v>
      </c>
      <c r="Q98" s="239">
        <f t="shared" si="3"/>
        <v>3.6098431408388004E-2</v>
      </c>
    </row>
    <row r="99" spans="1:17" x14ac:dyDescent="0.25">
      <c r="A99" s="76" t="s">
        <v>80</v>
      </c>
      <c r="B99" s="239">
        <f t="shared" ref="B99:Q99" si="4">IF(B$9=0,0,B$9/B$5)</f>
        <v>1.2649290042385023E-2</v>
      </c>
      <c r="C99" s="239">
        <f t="shared" si="4"/>
        <v>1.2646787560887319E-2</v>
      </c>
      <c r="D99" s="239">
        <f t="shared" si="4"/>
        <v>1.2647513786415423E-2</v>
      </c>
      <c r="E99" s="239">
        <f t="shared" si="4"/>
        <v>1.2643836215764913E-2</v>
      </c>
      <c r="F99" s="239">
        <f t="shared" si="4"/>
        <v>1.263280867854725E-2</v>
      </c>
      <c r="G99" s="239">
        <f t="shared" si="4"/>
        <v>1.2635200240922852E-2</v>
      </c>
      <c r="H99" s="239">
        <f t="shared" si="4"/>
        <v>1.2634381070566221E-2</v>
      </c>
      <c r="I99" s="239">
        <f t="shared" si="4"/>
        <v>1.26333896855093E-2</v>
      </c>
      <c r="J99" s="239">
        <f t="shared" si="4"/>
        <v>1.2634914573805113E-2</v>
      </c>
      <c r="K99" s="239">
        <f t="shared" si="4"/>
        <v>1.2631577640436428E-2</v>
      </c>
      <c r="L99" s="239">
        <f t="shared" si="4"/>
        <v>1.2628095705617622E-2</v>
      </c>
      <c r="M99" s="239">
        <f t="shared" si="4"/>
        <v>1.2628894594296444E-2</v>
      </c>
      <c r="N99" s="239">
        <f t="shared" si="4"/>
        <v>1.2637692331117499E-2</v>
      </c>
      <c r="O99" s="239">
        <f t="shared" si="4"/>
        <v>1.2633535214236298E-2</v>
      </c>
      <c r="P99" s="239">
        <f t="shared" si="4"/>
        <v>1.2629094239830012E-2</v>
      </c>
      <c r="Q99" s="239">
        <f t="shared" si="4"/>
        <v>1.2632833830601882E-2</v>
      </c>
    </row>
    <row r="100" spans="1:17" x14ac:dyDescent="0.25">
      <c r="A100" s="129" t="s">
        <v>79</v>
      </c>
      <c r="B100" s="238">
        <f t="shared" ref="B100:Q100" si="5">IF(B$10=0,0,B$10/B$5)</f>
        <v>1.3139498119046493E-2</v>
      </c>
      <c r="C100" s="238">
        <f t="shared" si="5"/>
        <v>1.2998305262816466E-2</v>
      </c>
      <c r="D100" s="238">
        <f t="shared" si="5"/>
        <v>1.2978518741115929E-2</v>
      </c>
      <c r="E100" s="238">
        <f t="shared" si="5"/>
        <v>1.2892408753528364E-2</v>
      </c>
      <c r="F100" s="238">
        <f t="shared" si="5"/>
        <v>1.296420827239686E-2</v>
      </c>
      <c r="G100" s="238">
        <f t="shared" si="5"/>
        <v>1.2902512891702559E-2</v>
      </c>
      <c r="H100" s="238">
        <f t="shared" si="5"/>
        <v>1.2874595312808297E-2</v>
      </c>
      <c r="I100" s="238">
        <f t="shared" si="5"/>
        <v>1.2872861267219159E-2</v>
      </c>
      <c r="J100" s="238">
        <f t="shared" si="5"/>
        <v>1.2797385115875954E-2</v>
      </c>
      <c r="K100" s="238">
        <f t="shared" si="5"/>
        <v>1.2653596895415042E-2</v>
      </c>
      <c r="L100" s="238">
        <f t="shared" si="5"/>
        <v>1.2664900302844529E-2</v>
      </c>
      <c r="M100" s="238">
        <f t="shared" si="5"/>
        <v>1.2536953160874177E-2</v>
      </c>
      <c r="N100" s="238">
        <f t="shared" si="5"/>
        <v>1.252143659450267E-2</v>
      </c>
      <c r="O100" s="238">
        <f t="shared" si="5"/>
        <v>1.2638777070075071E-2</v>
      </c>
      <c r="P100" s="238">
        <f t="shared" si="5"/>
        <v>1.2602928340138788E-2</v>
      </c>
      <c r="Q100" s="238">
        <f t="shared" si="5"/>
        <v>1.2503025410755443E-2</v>
      </c>
    </row>
    <row r="101" spans="1:17" x14ac:dyDescent="0.25">
      <c r="A101" s="127" t="s">
        <v>241</v>
      </c>
      <c r="B101" s="236">
        <f t="shared" ref="B101:Q101" si="6">IF(B$15=0,0,B$15/B$5)</f>
        <v>1.5069619712034679E-2</v>
      </c>
      <c r="C101" s="236">
        <f t="shared" si="6"/>
        <v>1.7363658804894867E-2</v>
      </c>
      <c r="D101" s="236">
        <f t="shared" si="6"/>
        <v>1.7112778526788268E-2</v>
      </c>
      <c r="E101" s="236">
        <f t="shared" si="6"/>
        <v>1.9655269678780077E-2</v>
      </c>
      <c r="F101" s="236">
        <f t="shared" si="6"/>
        <v>2.5025984193818455E-2</v>
      </c>
      <c r="G101" s="236">
        <f t="shared" si="6"/>
        <v>2.4176146544996131E-2</v>
      </c>
      <c r="H101" s="236">
        <f t="shared" si="6"/>
        <v>2.4802132236002736E-2</v>
      </c>
      <c r="I101" s="236">
        <f t="shared" si="6"/>
        <v>2.5340874914784157E-2</v>
      </c>
      <c r="J101" s="236">
        <f t="shared" si="6"/>
        <v>2.5045749142947431E-2</v>
      </c>
      <c r="K101" s="236">
        <f t="shared" si="6"/>
        <v>2.7801004547970076E-2</v>
      </c>
      <c r="L101" s="236">
        <f t="shared" si="6"/>
        <v>2.9574414196381349E-2</v>
      </c>
      <c r="M101" s="236">
        <f t="shared" si="6"/>
        <v>3.0023397662721624E-2</v>
      </c>
      <c r="N101" s="236">
        <f t="shared" si="6"/>
        <v>2.5453501398383566E-2</v>
      </c>
      <c r="O101" s="236">
        <f t="shared" si="6"/>
        <v>2.6861774074645801E-2</v>
      </c>
      <c r="P101" s="236">
        <f t="shared" si="6"/>
        <v>2.9466834219229871E-2</v>
      </c>
      <c r="Q101" s="236">
        <f t="shared" si="6"/>
        <v>2.8161411648338429E-2</v>
      </c>
    </row>
    <row r="102" spans="1:17" x14ac:dyDescent="0.25">
      <c r="A102" s="127" t="s">
        <v>240</v>
      </c>
      <c r="B102" s="237">
        <f t="shared" ref="B102:Q102" si="7">IF(B$16=0,0,B$16/B$5)</f>
        <v>0.88505819194441859</v>
      </c>
      <c r="C102" s="237">
        <f t="shared" si="7"/>
        <v>0.87779303986803325</v>
      </c>
      <c r="D102" s="237">
        <f t="shared" si="7"/>
        <v>0.87862089865681881</v>
      </c>
      <c r="E102" s="237">
        <f t="shared" si="7"/>
        <v>0.87050232569432262</v>
      </c>
      <c r="F102" s="237">
        <f t="shared" si="7"/>
        <v>0.85311277155023812</v>
      </c>
      <c r="G102" s="237">
        <f t="shared" si="7"/>
        <v>0.85591203692006113</v>
      </c>
      <c r="H102" s="237">
        <f t="shared" si="7"/>
        <v>0.85391952084359046</v>
      </c>
      <c r="I102" s="237">
        <f t="shared" si="7"/>
        <v>0.85218360884872424</v>
      </c>
      <c r="J102" s="237">
        <f t="shared" si="7"/>
        <v>0.85320685568421972</v>
      </c>
      <c r="K102" s="237">
        <f t="shared" si="7"/>
        <v>0.84445664449022151</v>
      </c>
      <c r="L102" s="237">
        <f t="shared" si="7"/>
        <v>0.83872635070402146</v>
      </c>
      <c r="M102" s="237">
        <f t="shared" si="7"/>
        <v>0.83739933925403354</v>
      </c>
      <c r="N102" s="237">
        <f t="shared" si="7"/>
        <v>0.85215284601587027</v>
      </c>
      <c r="O102" s="237">
        <f t="shared" si="7"/>
        <v>0.84749987096059265</v>
      </c>
      <c r="P102" s="237">
        <f t="shared" si="7"/>
        <v>0.83913194875268582</v>
      </c>
      <c r="Q102" s="237">
        <f t="shared" si="7"/>
        <v>0.84343671418932586</v>
      </c>
    </row>
    <row r="103" spans="1:17" x14ac:dyDescent="0.25">
      <c r="A103" s="142" t="s">
        <v>249</v>
      </c>
      <c r="B103" s="235">
        <f t="shared" ref="B103:Q103" si="8">IF(B$17=0,0,B$17/B$5)</f>
        <v>0.8550862383579737</v>
      </c>
      <c r="C103" s="235">
        <f t="shared" si="8"/>
        <v>0.84325847391773512</v>
      </c>
      <c r="D103" s="235">
        <f t="shared" si="8"/>
        <v>0.8445853082742425</v>
      </c>
      <c r="E103" s="235">
        <f t="shared" si="8"/>
        <v>0.83140997686278628</v>
      </c>
      <c r="F103" s="235">
        <f t="shared" si="8"/>
        <v>0.80333861327382095</v>
      </c>
      <c r="G103" s="235">
        <f t="shared" si="8"/>
        <v>0.80782812000694615</v>
      </c>
      <c r="H103" s="235">
        <f t="shared" si="8"/>
        <v>0.8045905815320904</v>
      </c>
      <c r="I103" s="235">
        <f t="shared" si="8"/>
        <v>0.8017831646902519</v>
      </c>
      <c r="J103" s="235">
        <f t="shared" si="8"/>
        <v>0.80339338691760753</v>
      </c>
      <c r="K103" s="235">
        <f t="shared" si="8"/>
        <v>0.78916325063617054</v>
      </c>
      <c r="L103" s="235">
        <f t="shared" si="8"/>
        <v>0.7799058239370219</v>
      </c>
      <c r="M103" s="235">
        <f t="shared" si="8"/>
        <v>0.77768582965990363</v>
      </c>
      <c r="N103" s="235">
        <f t="shared" si="8"/>
        <v>0.80152839914176544</v>
      </c>
      <c r="O103" s="235">
        <f t="shared" si="8"/>
        <v>0.79407451178103106</v>
      </c>
      <c r="P103" s="235">
        <f t="shared" si="8"/>
        <v>0.78052538770901769</v>
      </c>
      <c r="Q103" s="235">
        <f t="shared" si="8"/>
        <v>0.78742650696566885</v>
      </c>
    </row>
    <row r="104" spans="1:17" x14ac:dyDescent="0.25">
      <c r="A104" s="142" t="s">
        <v>248</v>
      </c>
      <c r="B104" s="235">
        <f t="shared" ref="B104:Q104" si="9">IF(B$28=0,0,B$28/B$5)</f>
        <v>2.9971953586444919E-2</v>
      </c>
      <c r="C104" s="235">
        <f t="shared" si="9"/>
        <v>3.4534565950298156E-2</v>
      </c>
      <c r="D104" s="235">
        <f t="shared" si="9"/>
        <v>3.4035590382576267E-2</v>
      </c>
      <c r="E104" s="235">
        <f t="shared" si="9"/>
        <v>3.9092348831536256E-2</v>
      </c>
      <c r="F104" s="235">
        <f t="shared" si="9"/>
        <v>4.9774158276417221E-2</v>
      </c>
      <c r="G104" s="235">
        <f t="shared" si="9"/>
        <v>4.8083916913114963E-2</v>
      </c>
      <c r="H104" s="235">
        <f t="shared" si="9"/>
        <v>4.932893931150005E-2</v>
      </c>
      <c r="I104" s="235">
        <f t="shared" si="9"/>
        <v>5.0400444158472293E-2</v>
      </c>
      <c r="J104" s="235">
        <f t="shared" si="9"/>
        <v>4.9813468766612204E-2</v>
      </c>
      <c r="K104" s="235">
        <f t="shared" si="9"/>
        <v>5.5293393854050944E-2</v>
      </c>
      <c r="L104" s="235">
        <f t="shared" si="9"/>
        <v>5.8820526766999538E-2</v>
      </c>
      <c r="M104" s="235">
        <f t="shared" si="9"/>
        <v>5.9713509594129882E-2</v>
      </c>
      <c r="N104" s="235">
        <f t="shared" si="9"/>
        <v>5.0624446874104875E-2</v>
      </c>
      <c r="O104" s="235">
        <f t="shared" si="9"/>
        <v>5.3425359179561545E-2</v>
      </c>
      <c r="P104" s="235">
        <f t="shared" si="9"/>
        <v>5.8606561043668119E-2</v>
      </c>
      <c r="Q104" s="235">
        <f t="shared" si="9"/>
        <v>5.6010207223657002E-2</v>
      </c>
    </row>
    <row r="105" spans="1:17" x14ac:dyDescent="0.25">
      <c r="A105" s="72" t="s">
        <v>239</v>
      </c>
      <c r="B105" s="277">
        <f t="shared" ref="B105:Q105" si="10">IF(B$29=0,0,B$29/B$5)</f>
        <v>3.3651891708741249E-2</v>
      </c>
      <c r="C105" s="277">
        <f t="shared" si="10"/>
        <v>3.8774698826886285E-2</v>
      </c>
      <c r="D105" s="277">
        <f t="shared" si="10"/>
        <v>3.8214459344269494E-2</v>
      </c>
      <c r="E105" s="277">
        <f t="shared" si="10"/>
        <v>4.3892083501495753E-2</v>
      </c>
      <c r="F105" s="277">
        <f t="shared" si="10"/>
        <v>5.5885398974101913E-2</v>
      </c>
      <c r="G105" s="277">
        <f t="shared" si="10"/>
        <v>5.3987630810427484E-2</v>
      </c>
      <c r="H105" s="277">
        <f t="shared" si="10"/>
        <v>5.5385516297089953E-2</v>
      </c>
      <c r="I105" s="277">
        <f t="shared" si="10"/>
        <v>5.6588579853547913E-2</v>
      </c>
      <c r="J105" s="277">
        <f t="shared" si="10"/>
        <v>5.5929535982229994E-2</v>
      </c>
      <c r="K105" s="277">
        <f t="shared" si="10"/>
        <v>6.2082282918882924E-2</v>
      </c>
      <c r="L105" s="277">
        <f t="shared" si="10"/>
        <v>6.6042475052723815E-2</v>
      </c>
      <c r="M105" s="277">
        <f t="shared" si="10"/>
        <v>6.704509776497658E-2</v>
      </c>
      <c r="N105" s="277">
        <f t="shared" si="10"/>
        <v>5.6840085485544506E-2</v>
      </c>
      <c r="O105" s="277">
        <f t="shared" si="10"/>
        <v>5.9984892090060825E-2</v>
      </c>
      <c r="P105" s="277">
        <f t="shared" si="10"/>
        <v>6.5802238748801728E-2</v>
      </c>
      <c r="Q105" s="277">
        <f t="shared" si="10"/>
        <v>6.2887106195410034E-2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0.99999999999999989</v>
      </c>
      <c r="D107" s="77">
        <f t="shared" si="11"/>
        <v>1</v>
      </c>
      <c r="E107" s="77">
        <f t="shared" si="11"/>
        <v>1</v>
      </c>
      <c r="F107" s="77">
        <f t="shared" si="11"/>
        <v>1.0000000000000002</v>
      </c>
      <c r="G107" s="77">
        <f t="shared" si="11"/>
        <v>0.99999999999999989</v>
      </c>
      <c r="H107" s="77">
        <f t="shared" si="11"/>
        <v>0.99999999999999989</v>
      </c>
      <c r="I107" s="77">
        <f t="shared" si="11"/>
        <v>1</v>
      </c>
      <c r="J107" s="77">
        <f t="shared" si="11"/>
        <v>1.0000000000000002</v>
      </c>
      <c r="K107" s="77">
        <f t="shared" si="11"/>
        <v>1.0000000000000002</v>
      </c>
      <c r="L107" s="77">
        <f t="shared" si="11"/>
        <v>0.99999999999999989</v>
      </c>
      <c r="M107" s="77">
        <f t="shared" si="11"/>
        <v>1</v>
      </c>
      <c r="N107" s="77">
        <f t="shared" si="11"/>
        <v>1</v>
      </c>
      <c r="O107" s="77">
        <f t="shared" si="11"/>
        <v>0.99999999999999989</v>
      </c>
      <c r="P107" s="77">
        <f t="shared" si="11"/>
        <v>1.0000000000000002</v>
      </c>
      <c r="Q107" s="77">
        <f t="shared" si="11"/>
        <v>0.99999999999999989</v>
      </c>
    </row>
    <row r="108" spans="1:17" x14ac:dyDescent="0.25">
      <c r="A108" s="132" t="s">
        <v>83</v>
      </c>
      <c r="B108" s="203">
        <f t="shared" ref="B108:Q108" si="12">IF(B$32=0,0,B$32/B$31)</f>
        <v>3.1915669267048338E-3</v>
      </c>
      <c r="C108" s="203">
        <f t="shared" si="12"/>
        <v>3.1492618460320703E-3</v>
      </c>
      <c r="D108" s="203">
        <f t="shared" si="12"/>
        <v>3.1522949626544938E-3</v>
      </c>
      <c r="E108" s="203">
        <f t="shared" si="12"/>
        <v>3.1420722019234997E-3</v>
      </c>
      <c r="F108" s="203">
        <f t="shared" si="12"/>
        <v>3.1580715269069171E-3</v>
      </c>
      <c r="G108" s="203">
        <f t="shared" si="12"/>
        <v>3.0956343740757364E-3</v>
      </c>
      <c r="H108" s="203">
        <f t="shared" si="12"/>
        <v>3.1086812239131236E-3</v>
      </c>
      <c r="I108" s="203">
        <f t="shared" si="12"/>
        <v>3.1166246602518668E-3</v>
      </c>
      <c r="J108" s="203">
        <f t="shared" si="12"/>
        <v>3.1204227467981913E-3</v>
      </c>
      <c r="K108" s="203">
        <f t="shared" si="12"/>
        <v>3.0812661644727306E-3</v>
      </c>
      <c r="L108" s="203">
        <f t="shared" si="12"/>
        <v>3.046086550341374E-3</v>
      </c>
      <c r="M108" s="203">
        <f t="shared" si="12"/>
        <v>3.0438397802631432E-3</v>
      </c>
      <c r="N108" s="203">
        <f t="shared" si="12"/>
        <v>3.0529726114256334E-3</v>
      </c>
      <c r="O108" s="203">
        <f t="shared" si="12"/>
        <v>3.0642444464501887E-3</v>
      </c>
      <c r="P108" s="203">
        <f t="shared" si="12"/>
        <v>3.0444853991044296E-3</v>
      </c>
      <c r="Q108" s="203">
        <f t="shared" si="12"/>
        <v>3.0247291012394061E-3</v>
      </c>
    </row>
    <row r="109" spans="1:17" x14ac:dyDescent="0.25">
      <c r="A109" s="76" t="s">
        <v>82</v>
      </c>
      <c r="B109" s="202">
        <f t="shared" ref="B109:Q109" si="13">IF(B$33=0,0,B$33/B$31)</f>
        <v>1.1819139282346577E-3</v>
      </c>
      <c r="C109" s="202">
        <f t="shared" si="13"/>
        <v>1.1662473402449603E-3</v>
      </c>
      <c r="D109" s="202">
        <f t="shared" si="13"/>
        <v>1.1673705762178632E-3</v>
      </c>
      <c r="E109" s="202">
        <f t="shared" si="13"/>
        <v>1.1635848422600775E-3</v>
      </c>
      <c r="F109" s="202">
        <f t="shared" si="13"/>
        <v>1.1695097767748541E-3</v>
      </c>
      <c r="G109" s="202">
        <f t="shared" si="13"/>
        <v>1.146387798679073E-3</v>
      </c>
      <c r="H109" s="202">
        <f t="shared" si="13"/>
        <v>1.1512193606975185E-3</v>
      </c>
      <c r="I109" s="202">
        <f t="shared" si="13"/>
        <v>1.1541610060593155E-3</v>
      </c>
      <c r="J109" s="202">
        <f t="shared" si="13"/>
        <v>1.155567528777727E-3</v>
      </c>
      <c r="K109" s="202">
        <f t="shared" si="13"/>
        <v>1.141066905386348E-3</v>
      </c>
      <c r="L109" s="202">
        <f t="shared" si="13"/>
        <v>1.1280390488861865E-3</v>
      </c>
      <c r="M109" s="202">
        <f t="shared" si="13"/>
        <v>1.1272070159349795E-3</v>
      </c>
      <c r="N109" s="202">
        <f t="shared" si="13"/>
        <v>1.130589122781884E-3</v>
      </c>
      <c r="O109" s="202">
        <f t="shared" si="13"/>
        <v>1.1347633541604625E-3</v>
      </c>
      <c r="P109" s="202">
        <f t="shared" si="13"/>
        <v>1.1274461041065173E-3</v>
      </c>
      <c r="Q109" s="202">
        <f t="shared" si="13"/>
        <v>1.1201298722513602E-3</v>
      </c>
    </row>
    <row r="110" spans="1:17" x14ac:dyDescent="0.25">
      <c r="A110" s="76" t="s">
        <v>81</v>
      </c>
      <c r="B110" s="202">
        <f t="shared" ref="B110:Q110" si="14">IF(B$34=0,0,B$34/B$31)</f>
        <v>2.3105834406152267E-2</v>
      </c>
      <c r="C110" s="202">
        <f t="shared" si="14"/>
        <v>2.2799560337328963E-2</v>
      </c>
      <c r="D110" s="202">
        <f t="shared" si="14"/>
        <v>2.2821519046646904E-2</v>
      </c>
      <c r="E110" s="202">
        <f t="shared" si="14"/>
        <v>2.2747509814802922E-2</v>
      </c>
      <c r="F110" s="202">
        <f t="shared" si="14"/>
        <v>2.2863339362535057E-2</v>
      </c>
      <c r="G110" s="202">
        <f t="shared" si="14"/>
        <v>2.2411316093952569E-2</v>
      </c>
      <c r="H110" s="202">
        <f t="shared" si="14"/>
        <v>2.2505770748605807E-2</v>
      </c>
      <c r="I110" s="202">
        <f t="shared" si="14"/>
        <v>2.2563278464681907E-2</v>
      </c>
      <c r="J110" s="202">
        <f t="shared" si="14"/>
        <v>2.2590775290164497E-2</v>
      </c>
      <c r="K110" s="202">
        <f t="shared" si="14"/>
        <v>2.2307295254213298E-2</v>
      </c>
      <c r="L110" s="202">
        <f t="shared" si="14"/>
        <v>2.2052607084653054E-2</v>
      </c>
      <c r="M110" s="202">
        <f t="shared" si="14"/>
        <v>2.2036341250795104E-2</v>
      </c>
      <c r="N110" s="202">
        <f t="shared" si="14"/>
        <v>2.2102459771680301E-2</v>
      </c>
      <c r="O110" s="202">
        <f t="shared" si="14"/>
        <v>2.2184063936503427E-2</v>
      </c>
      <c r="P110" s="202">
        <f t="shared" si="14"/>
        <v>2.2041015306636273E-2</v>
      </c>
      <c r="Q110" s="202">
        <f t="shared" si="14"/>
        <v>2.1897986582053285E-2</v>
      </c>
    </row>
    <row r="111" spans="1:17" x14ac:dyDescent="0.25">
      <c r="A111" s="76" t="s">
        <v>80</v>
      </c>
      <c r="B111" s="202">
        <f t="shared" ref="B111:Q111" si="15">IF(B$35=0,0,B$35/B$31)</f>
        <v>1.2870588898563774E-2</v>
      </c>
      <c r="C111" s="202">
        <f t="shared" si="15"/>
        <v>1.2699985770331124E-2</v>
      </c>
      <c r="D111" s="202">
        <f t="shared" si="15"/>
        <v>1.2712217378824735E-2</v>
      </c>
      <c r="E111" s="202">
        <f t="shared" si="15"/>
        <v>1.2670992189505939E-2</v>
      </c>
      <c r="F111" s="202">
        <f t="shared" si="15"/>
        <v>1.2735512451573167E-2</v>
      </c>
      <c r="G111" s="202">
        <f t="shared" si="15"/>
        <v>1.2483722987481741E-2</v>
      </c>
      <c r="H111" s="202">
        <f t="shared" si="15"/>
        <v>1.2536336842849542E-2</v>
      </c>
      <c r="I111" s="202">
        <f t="shared" si="15"/>
        <v>1.256837023143445E-2</v>
      </c>
      <c r="J111" s="202">
        <f t="shared" si="15"/>
        <v>1.2583686723822526E-2</v>
      </c>
      <c r="K111" s="202">
        <f t="shared" si="15"/>
        <v>1.2425780502409179E-2</v>
      </c>
      <c r="L111" s="202">
        <f t="shared" si="15"/>
        <v>1.2283912146992213E-2</v>
      </c>
      <c r="M111" s="202">
        <f t="shared" si="15"/>
        <v>1.2274851627601394E-2</v>
      </c>
      <c r="N111" s="202">
        <f t="shared" si="15"/>
        <v>1.2311681472649881E-2</v>
      </c>
      <c r="O111" s="202">
        <f t="shared" si="15"/>
        <v>1.2357137249722759E-2</v>
      </c>
      <c r="P111" s="202">
        <f t="shared" si="15"/>
        <v>1.2277455205994764E-2</v>
      </c>
      <c r="Q111" s="202">
        <f t="shared" si="15"/>
        <v>1.2197784250060647E-2</v>
      </c>
    </row>
    <row r="112" spans="1:17" x14ac:dyDescent="0.25">
      <c r="A112" s="129" t="s">
        <v>79</v>
      </c>
      <c r="B112" s="201">
        <f t="shared" ref="B112:Q112" si="16">IF(B$36=0,0,B$36/B$31)</f>
        <v>1.3359574400121773E-2</v>
      </c>
      <c r="C112" s="201">
        <f t="shared" si="16"/>
        <v>1.3043415261316426E-2</v>
      </c>
      <c r="D112" s="201">
        <f t="shared" si="16"/>
        <v>1.3035354782262986E-2</v>
      </c>
      <c r="E112" s="201">
        <f t="shared" si="16"/>
        <v>1.2910629139819146E-2</v>
      </c>
      <c r="F112" s="201">
        <f t="shared" si="16"/>
        <v>1.3060027258427552E-2</v>
      </c>
      <c r="G112" s="201">
        <f t="shared" si="16"/>
        <v>1.2738487753966115E-2</v>
      </c>
      <c r="H112" s="201">
        <f t="shared" si="16"/>
        <v>1.2765324108616988E-2</v>
      </c>
      <c r="I112" s="201">
        <f t="shared" si="16"/>
        <v>1.2797223056720486E-2</v>
      </c>
      <c r="J112" s="201">
        <f t="shared" si="16"/>
        <v>1.2736157040563679E-2</v>
      </c>
      <c r="K112" s="201">
        <f t="shared" si="16"/>
        <v>1.2438317973615822E-2</v>
      </c>
      <c r="L112" s="201">
        <f t="shared" si="16"/>
        <v>1.2310684195482594E-2</v>
      </c>
      <c r="M112" s="201">
        <f t="shared" si="16"/>
        <v>1.2176556665440199E-2</v>
      </c>
      <c r="N112" s="201">
        <f t="shared" si="16"/>
        <v>1.2189484221540337E-2</v>
      </c>
      <c r="O112" s="201">
        <f t="shared" si="16"/>
        <v>1.2353203811660374E-2</v>
      </c>
      <c r="P112" s="201">
        <f t="shared" si="16"/>
        <v>1.2243038048782481E-2</v>
      </c>
      <c r="Q112" s="201">
        <f t="shared" si="16"/>
        <v>1.2063597976141793E-2</v>
      </c>
    </row>
    <row r="113" spans="1:17" x14ac:dyDescent="0.25">
      <c r="A113" s="127" t="s">
        <v>238</v>
      </c>
      <c r="B113" s="200">
        <f t="shared" ref="B113:Q113" si="17">IF(B$41=0,0,B$41/B$31)</f>
        <v>2.621950021832558E-2</v>
      </c>
      <c r="C113" s="200">
        <f t="shared" si="17"/>
        <v>2.8016399769063484E-2</v>
      </c>
      <c r="D113" s="200">
        <f t="shared" si="17"/>
        <v>2.7822529709507271E-2</v>
      </c>
      <c r="E113" s="200">
        <f t="shared" si="17"/>
        <v>2.9789499925602085E-2</v>
      </c>
      <c r="F113" s="200">
        <f t="shared" si="17"/>
        <v>3.3981243234044028E-2</v>
      </c>
      <c r="G113" s="200">
        <f t="shared" si="17"/>
        <v>3.3204653240985607E-2</v>
      </c>
      <c r="H113" s="200">
        <f t="shared" si="17"/>
        <v>3.370891230083118E-2</v>
      </c>
      <c r="I113" s="200">
        <f t="shared" si="17"/>
        <v>3.4138992014664291E-2</v>
      </c>
      <c r="J113" s="200">
        <f t="shared" si="17"/>
        <v>3.3920523598041027E-2</v>
      </c>
      <c r="K113" s="200">
        <f t="shared" si="17"/>
        <v>3.5935700920200028E-2</v>
      </c>
      <c r="L113" s="200">
        <f t="shared" si="17"/>
        <v>3.7173003311280449E-2</v>
      </c>
      <c r="M113" s="200">
        <f t="shared" si="17"/>
        <v>3.7503929168214115E-2</v>
      </c>
      <c r="N113" s="200">
        <f t="shared" si="17"/>
        <v>3.4090874644256024E-2</v>
      </c>
      <c r="O113" s="200">
        <f t="shared" si="17"/>
        <v>3.5178905554930549E-2</v>
      </c>
      <c r="P113" s="200">
        <f t="shared" si="17"/>
        <v>3.7087318829140244E-2</v>
      </c>
      <c r="Q113" s="200">
        <f t="shared" si="17"/>
        <v>3.6050790099317859E-2</v>
      </c>
    </row>
    <row r="114" spans="1:17" x14ac:dyDescent="0.25">
      <c r="A114" s="142" t="s">
        <v>247</v>
      </c>
      <c r="B114" s="199">
        <f t="shared" ref="B114:Q114" si="18">IF(B$42=0,0,B$42/B$31)</f>
        <v>2.5983387135174518E-2</v>
      </c>
      <c r="C114" s="199">
        <f t="shared" si="18"/>
        <v>2.5680051709064202E-2</v>
      </c>
      <c r="D114" s="199">
        <f t="shared" si="18"/>
        <v>2.5714782599169438E-2</v>
      </c>
      <c r="E114" s="199">
        <f t="shared" si="18"/>
        <v>2.5360673421697792E-2</v>
      </c>
      <c r="F114" s="199">
        <f t="shared" si="18"/>
        <v>2.4576968216077362E-2</v>
      </c>
      <c r="G114" s="199">
        <f t="shared" si="18"/>
        <v>2.4756215416539738E-2</v>
      </c>
      <c r="H114" s="199">
        <f t="shared" si="18"/>
        <v>2.4657069699440686E-2</v>
      </c>
      <c r="I114" s="199">
        <f t="shared" si="18"/>
        <v>2.4573526324001435E-2</v>
      </c>
      <c r="J114" s="199">
        <f t="shared" si="18"/>
        <v>2.4614200106857911E-2</v>
      </c>
      <c r="K114" s="199">
        <f t="shared" si="18"/>
        <v>2.4268758175336861E-2</v>
      </c>
      <c r="L114" s="199">
        <f t="shared" si="18"/>
        <v>2.405944619613444E-2</v>
      </c>
      <c r="M114" s="199">
        <f t="shared" si="18"/>
        <v>2.4003771540331821E-2</v>
      </c>
      <c r="N114" s="199">
        <f t="shared" si="18"/>
        <v>2.4628385063288009E-2</v>
      </c>
      <c r="O114" s="199">
        <f t="shared" si="18"/>
        <v>2.4417963256054668E-2</v>
      </c>
      <c r="P114" s="199">
        <f t="shared" si="18"/>
        <v>2.4078093940337858E-2</v>
      </c>
      <c r="Q114" s="199">
        <f t="shared" si="18"/>
        <v>2.4283032181167872E-2</v>
      </c>
    </row>
    <row r="115" spans="1:17" x14ac:dyDescent="0.25">
      <c r="A115" s="142" t="s">
        <v>246</v>
      </c>
      <c r="B115" s="199">
        <f t="shared" ref="B115:Q115" si="19">IF(B$53=0,0,B$53/B$31)</f>
        <v>2.3611308315106365E-4</v>
      </c>
      <c r="C115" s="199">
        <f t="shared" si="19"/>
        <v>2.3363480599992853E-3</v>
      </c>
      <c r="D115" s="199">
        <f t="shared" si="19"/>
        <v>2.1077471103378336E-3</v>
      </c>
      <c r="E115" s="199">
        <f t="shared" si="19"/>
        <v>4.4288265039042918E-3</v>
      </c>
      <c r="F115" s="199">
        <f t="shared" si="19"/>
        <v>9.404275017966663E-3</v>
      </c>
      <c r="G115" s="199">
        <f t="shared" si="19"/>
        <v>8.4484378244458706E-3</v>
      </c>
      <c r="H115" s="199">
        <f t="shared" si="19"/>
        <v>9.0518426013904956E-3</v>
      </c>
      <c r="I115" s="199">
        <f t="shared" si="19"/>
        <v>9.5654656906628555E-3</v>
      </c>
      <c r="J115" s="199">
        <f t="shared" si="19"/>
        <v>9.3063234911831168E-3</v>
      </c>
      <c r="K115" s="199">
        <f t="shared" si="19"/>
        <v>1.1666942744863164E-2</v>
      </c>
      <c r="L115" s="199">
        <f t="shared" si="19"/>
        <v>1.3113557115146012E-2</v>
      </c>
      <c r="M115" s="199">
        <f t="shared" si="19"/>
        <v>1.3500157627882292E-2</v>
      </c>
      <c r="N115" s="199">
        <f t="shared" si="19"/>
        <v>9.4624895809680143E-3</v>
      </c>
      <c r="O115" s="199">
        <f t="shared" si="19"/>
        <v>1.0760942298875881E-2</v>
      </c>
      <c r="P115" s="199">
        <f t="shared" si="19"/>
        <v>1.3009224888802386E-2</v>
      </c>
      <c r="Q115" s="199">
        <f t="shared" si="19"/>
        <v>1.1767757918149985E-2</v>
      </c>
    </row>
    <row r="116" spans="1:17" x14ac:dyDescent="0.25">
      <c r="A116" s="127" t="s">
        <v>237</v>
      </c>
      <c r="B116" s="200">
        <f t="shared" ref="B116:Q116" si="20">IF(B$54=0,0,B$54/B$31)</f>
        <v>0.82625212336099807</v>
      </c>
      <c r="C116" s="200">
        <f t="shared" si="20"/>
        <v>0.82459982134411158</v>
      </c>
      <c r="D116" s="200">
        <f t="shared" si="20"/>
        <v>0.82483411852189581</v>
      </c>
      <c r="E116" s="200">
        <f t="shared" si="20"/>
        <v>0.82240843973455169</v>
      </c>
      <c r="F116" s="200">
        <f t="shared" si="20"/>
        <v>0.81642610918540448</v>
      </c>
      <c r="G116" s="200">
        <f t="shared" si="20"/>
        <v>0.81848667683783682</v>
      </c>
      <c r="H116" s="200">
        <f t="shared" si="20"/>
        <v>0.81763090265018157</v>
      </c>
      <c r="I116" s="200">
        <f t="shared" si="20"/>
        <v>0.8169294692645469</v>
      </c>
      <c r="J116" s="200">
        <f t="shared" si="20"/>
        <v>0.81723645244063037</v>
      </c>
      <c r="K116" s="200">
        <f t="shared" si="20"/>
        <v>0.81523637841182406</v>
      </c>
      <c r="L116" s="200">
        <f t="shared" si="20"/>
        <v>0.81408627124372057</v>
      </c>
      <c r="M116" s="200">
        <f t="shared" si="20"/>
        <v>0.81378726277001734</v>
      </c>
      <c r="N116" s="200">
        <f t="shared" si="20"/>
        <v>0.81828062558201908</v>
      </c>
      <c r="O116" s="200">
        <f t="shared" si="20"/>
        <v>0.81653209799646409</v>
      </c>
      <c r="P116" s="200">
        <f t="shared" si="20"/>
        <v>0.81428204131103876</v>
      </c>
      <c r="Q116" s="200">
        <f t="shared" si="20"/>
        <v>0.81607298962324326</v>
      </c>
    </row>
    <row r="117" spans="1:17" x14ac:dyDescent="0.25">
      <c r="A117" s="142" t="s">
        <v>245</v>
      </c>
      <c r="B117" s="199">
        <f t="shared" ref="B117:Q117" si="21">IF(B$55=0,0,B$55/B$31)</f>
        <v>0.82535465017613174</v>
      </c>
      <c r="C117" s="199">
        <f t="shared" si="21"/>
        <v>0.81571928958203943</v>
      </c>
      <c r="D117" s="199">
        <f t="shared" si="21"/>
        <v>0.81682250609126472</v>
      </c>
      <c r="E117" s="199">
        <f t="shared" si="21"/>
        <v>0.80557433221863595</v>
      </c>
      <c r="F117" s="199">
        <f t="shared" si="21"/>
        <v>0.78068016686363395</v>
      </c>
      <c r="G117" s="199">
        <f t="shared" si="21"/>
        <v>0.7863739014665565</v>
      </c>
      <c r="H117" s="199">
        <f t="shared" si="21"/>
        <v>0.78322456692341014</v>
      </c>
      <c r="I117" s="199">
        <f t="shared" si="21"/>
        <v>0.78057083617416334</v>
      </c>
      <c r="J117" s="199">
        <f t="shared" si="21"/>
        <v>0.781862826923722</v>
      </c>
      <c r="K117" s="199">
        <f t="shared" si="21"/>
        <v>0.77088996556952394</v>
      </c>
      <c r="L117" s="199">
        <f t="shared" si="21"/>
        <v>0.76424123211250583</v>
      </c>
      <c r="M117" s="199">
        <f t="shared" si="21"/>
        <v>0.76247274304583434</v>
      </c>
      <c r="N117" s="199">
        <f t="shared" si="21"/>
        <v>0.78231340789267811</v>
      </c>
      <c r="O117" s="199">
        <f t="shared" si="21"/>
        <v>0.77562942107467758</v>
      </c>
      <c r="P117" s="199">
        <f t="shared" si="21"/>
        <v>0.76483357222249682</v>
      </c>
      <c r="Q117" s="199">
        <f t="shared" si="21"/>
        <v>0.77134337516650875</v>
      </c>
    </row>
    <row r="118" spans="1:17" x14ac:dyDescent="0.25">
      <c r="A118" s="142" t="s">
        <v>244</v>
      </c>
      <c r="B118" s="199">
        <f t="shared" ref="B118:Q118" si="22">IF(B$66=0,0,B$66/B$31)</f>
        <v>8.9747318486630399E-4</v>
      </c>
      <c r="C118" s="199">
        <f t="shared" si="22"/>
        <v>8.8805317620722357E-3</v>
      </c>
      <c r="D118" s="199">
        <f t="shared" si="22"/>
        <v>8.011612430630994E-3</v>
      </c>
      <c r="E118" s="199">
        <f t="shared" si="22"/>
        <v>1.6834107515915749E-2</v>
      </c>
      <c r="F118" s="199">
        <f t="shared" si="22"/>
        <v>3.5745942321770613E-2</v>
      </c>
      <c r="G118" s="199">
        <f t="shared" si="22"/>
        <v>3.2112775371280385E-2</v>
      </c>
      <c r="H118" s="199">
        <f t="shared" si="22"/>
        <v>3.4406335726771396E-2</v>
      </c>
      <c r="I118" s="199">
        <f t="shared" si="22"/>
        <v>3.6358633090383473E-2</v>
      </c>
      <c r="J118" s="199">
        <f t="shared" si="22"/>
        <v>3.5373625516908425E-2</v>
      </c>
      <c r="K118" s="199">
        <f t="shared" si="22"/>
        <v>4.4346412842300079E-2</v>
      </c>
      <c r="L118" s="199">
        <f t="shared" si="22"/>
        <v>4.9845039131214734E-2</v>
      </c>
      <c r="M118" s="199">
        <f t="shared" si="22"/>
        <v>5.131451972418298E-2</v>
      </c>
      <c r="N118" s="199">
        <f t="shared" si="22"/>
        <v>3.5967217689340983E-2</v>
      </c>
      <c r="O118" s="199">
        <f t="shared" si="22"/>
        <v>4.0902676921786549E-2</v>
      </c>
      <c r="P118" s="199">
        <f t="shared" si="22"/>
        <v>4.9448469088541974E-2</v>
      </c>
      <c r="Q118" s="199">
        <f t="shared" si="22"/>
        <v>4.4729614456734498E-2</v>
      </c>
    </row>
    <row r="119" spans="1:17" x14ac:dyDescent="0.25">
      <c r="A119" s="127" t="s">
        <v>236</v>
      </c>
      <c r="B119" s="200">
        <f t="shared" ref="B119:Q119" si="23">IF(B$67=0,0,B$67/B$31)</f>
        <v>9.381889786089917E-2</v>
      </c>
      <c r="C119" s="200">
        <f t="shared" si="23"/>
        <v>9.452530833157112E-2</v>
      </c>
      <c r="D119" s="200">
        <f t="shared" si="23"/>
        <v>9.4454595021990079E-2</v>
      </c>
      <c r="E119" s="200">
        <f t="shared" si="23"/>
        <v>9.5167272151534699E-2</v>
      </c>
      <c r="F119" s="200">
        <f t="shared" si="23"/>
        <v>9.6606187204334185E-2</v>
      </c>
      <c r="G119" s="200">
        <f t="shared" si="23"/>
        <v>9.6433120913022141E-2</v>
      </c>
      <c r="H119" s="200">
        <f t="shared" si="23"/>
        <v>9.659285276430421E-2</v>
      </c>
      <c r="I119" s="200">
        <f t="shared" si="23"/>
        <v>9.6731881301640829E-2</v>
      </c>
      <c r="J119" s="200">
        <f t="shared" si="23"/>
        <v>9.6656414631202017E-2</v>
      </c>
      <c r="K119" s="200">
        <f t="shared" si="23"/>
        <v>9.7434193867878688E-2</v>
      </c>
      <c r="L119" s="200">
        <f t="shared" si="23"/>
        <v>9.7919396418643528E-2</v>
      </c>
      <c r="M119" s="200">
        <f t="shared" si="23"/>
        <v>9.8050011721733749E-2</v>
      </c>
      <c r="N119" s="200">
        <f t="shared" si="23"/>
        <v>9.6841312573646837E-2</v>
      </c>
      <c r="O119" s="200">
        <f t="shared" si="23"/>
        <v>9.7195583650108108E-2</v>
      </c>
      <c r="P119" s="200">
        <f t="shared" si="23"/>
        <v>9.7897199795196635E-2</v>
      </c>
      <c r="Q119" s="200">
        <f t="shared" si="23"/>
        <v>9.7571992495692317E-2</v>
      </c>
    </row>
    <row r="120" spans="1:17" x14ac:dyDescent="0.25">
      <c r="A120" s="142" t="s">
        <v>243</v>
      </c>
      <c r="B120" s="199">
        <f t="shared" ref="B120:Q120" si="24">IF(B$68=0,0,B$68/B$31)</f>
        <v>9.3616615413496446E-2</v>
      </c>
      <c r="C120" s="199">
        <f t="shared" si="24"/>
        <v>9.2523715716481353E-2</v>
      </c>
      <c r="D120" s="199">
        <f t="shared" si="24"/>
        <v>9.2648849070536984E-2</v>
      </c>
      <c r="E120" s="199">
        <f t="shared" si="24"/>
        <v>9.1373014534058244E-2</v>
      </c>
      <c r="F120" s="199">
        <f t="shared" si="24"/>
        <v>8.8549370778514033E-2</v>
      </c>
      <c r="G120" s="199">
        <f t="shared" si="24"/>
        <v>8.9195187897827002E-2</v>
      </c>
      <c r="H120" s="199">
        <f t="shared" si="24"/>
        <v>8.883797171122014E-2</v>
      </c>
      <c r="I120" s="199">
        <f t="shared" si="24"/>
        <v>8.8536969843828695E-2</v>
      </c>
      <c r="J120" s="199">
        <f t="shared" si="24"/>
        <v>8.8683515090885123E-2</v>
      </c>
      <c r="K120" s="199">
        <f t="shared" si="24"/>
        <v>8.7438908131728402E-2</v>
      </c>
      <c r="L120" s="199">
        <f t="shared" si="24"/>
        <v>8.6684769383131452E-2</v>
      </c>
      <c r="M120" s="199">
        <f t="shared" si="24"/>
        <v>8.648417687325434E-2</v>
      </c>
      <c r="N120" s="199">
        <f t="shared" si="24"/>
        <v>8.8734622654493597E-2</v>
      </c>
      <c r="O120" s="199">
        <f t="shared" si="24"/>
        <v>8.7976485260785192E-2</v>
      </c>
      <c r="P120" s="199">
        <f t="shared" si="24"/>
        <v>8.6751956108570227E-2</v>
      </c>
      <c r="Q120" s="199">
        <f t="shared" si="24"/>
        <v>8.7490336535090113E-2</v>
      </c>
    </row>
    <row r="121" spans="1:17" x14ac:dyDescent="0.25">
      <c r="A121" s="140" t="s">
        <v>242</v>
      </c>
      <c r="B121" s="198">
        <f t="shared" ref="B121:Q121" si="25">IF(B$79=0,0,B$79/B$31)</f>
        <v>2.0228244740271977E-4</v>
      </c>
      <c r="C121" s="198">
        <f t="shared" si="25"/>
        <v>2.001592615089766E-3</v>
      </c>
      <c r="D121" s="198">
        <f t="shared" si="25"/>
        <v>1.8057459514530998E-3</v>
      </c>
      <c r="E121" s="198">
        <f t="shared" si="25"/>
        <v>3.794257617476472E-3</v>
      </c>
      <c r="F121" s="198">
        <f t="shared" si="25"/>
        <v>8.0568164258201583E-3</v>
      </c>
      <c r="G121" s="198">
        <f t="shared" si="25"/>
        <v>7.2379330151951422E-3</v>
      </c>
      <c r="H121" s="198">
        <f t="shared" si="25"/>
        <v>7.7548810530840718E-3</v>
      </c>
      <c r="I121" s="198">
        <f t="shared" si="25"/>
        <v>8.1949114578121433E-3</v>
      </c>
      <c r="J121" s="198">
        <f t="shared" si="25"/>
        <v>7.9728995403168957E-3</v>
      </c>
      <c r="K121" s="198">
        <f t="shared" si="25"/>
        <v>9.9952857361502861E-3</v>
      </c>
      <c r="L121" s="198">
        <f t="shared" si="25"/>
        <v>1.1234627035512071E-2</v>
      </c>
      <c r="M121" s="198">
        <f t="shared" si="25"/>
        <v>1.1565834848479417E-2</v>
      </c>
      <c r="N121" s="198">
        <f t="shared" si="25"/>
        <v>8.1066899191532538E-3</v>
      </c>
      <c r="O121" s="198">
        <f t="shared" si="25"/>
        <v>9.2190983893228988E-3</v>
      </c>
      <c r="P121" s="198">
        <f t="shared" si="25"/>
        <v>1.1145243686626406E-2</v>
      </c>
      <c r="Q121" s="198">
        <f t="shared" si="25"/>
        <v>1.00816559606022E-2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0.99999999999999989</v>
      </c>
      <c r="D123" s="77">
        <f t="shared" si="26"/>
        <v>0.99999999999999989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0.99999999999999989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2.4413016443916885E-2</v>
      </c>
      <c r="C124" s="203">
        <f t="shared" si="27"/>
        <v>2.4472979527180659E-2</v>
      </c>
      <c r="D124" s="203">
        <f t="shared" si="27"/>
        <v>2.4481887747084326E-2</v>
      </c>
      <c r="E124" s="203">
        <f t="shared" si="27"/>
        <v>2.4517684984905096E-2</v>
      </c>
      <c r="F124" s="203">
        <f t="shared" si="27"/>
        <v>2.448154905090311E-2</v>
      </c>
      <c r="G124" s="203">
        <f t="shared" si="27"/>
        <v>2.4509448663305851E-2</v>
      </c>
      <c r="H124" s="203">
        <f t="shared" si="27"/>
        <v>2.4521246473898015E-2</v>
      </c>
      <c r="I124" s="203">
        <f t="shared" si="27"/>
        <v>2.4521561981383617E-2</v>
      </c>
      <c r="J124" s="203">
        <f t="shared" si="27"/>
        <v>2.455518153272632E-2</v>
      </c>
      <c r="K124" s="203">
        <f t="shared" si="27"/>
        <v>2.461671651192766E-2</v>
      </c>
      <c r="L124" s="203">
        <f t="shared" si="27"/>
        <v>2.4610217748823628E-2</v>
      </c>
      <c r="M124" s="203">
        <f t="shared" si="27"/>
        <v>2.4666896423779932E-2</v>
      </c>
      <c r="N124" s="203">
        <f t="shared" si="27"/>
        <v>2.4677593847190992E-2</v>
      </c>
      <c r="O124" s="203">
        <f t="shared" si="27"/>
        <v>2.4624090318539245E-2</v>
      </c>
      <c r="P124" s="203">
        <f t="shared" si="27"/>
        <v>2.4637907408662754E-2</v>
      </c>
      <c r="Q124" s="203">
        <f t="shared" si="27"/>
        <v>2.4683598376976593E-2</v>
      </c>
    </row>
    <row r="125" spans="1:17" x14ac:dyDescent="0.25">
      <c r="A125" s="76" t="s">
        <v>82</v>
      </c>
      <c r="B125" s="202">
        <f t="shared" ref="B125:Q125" si="28">IF(B$83=0,0,B$83/B$81)</f>
        <v>2.8211949071439485E-3</v>
      </c>
      <c r="C125" s="202">
        <f t="shared" si="28"/>
        <v>2.8281243066923018E-3</v>
      </c>
      <c r="D125" s="202">
        <f t="shared" si="28"/>
        <v>2.8291537503369107E-3</v>
      </c>
      <c r="E125" s="202">
        <f t="shared" si="28"/>
        <v>2.8332905183295837E-3</v>
      </c>
      <c r="F125" s="202">
        <f t="shared" si="28"/>
        <v>2.8291146102354114E-3</v>
      </c>
      <c r="G125" s="202">
        <f t="shared" si="28"/>
        <v>2.8323387199886132E-3</v>
      </c>
      <c r="H125" s="202">
        <f t="shared" si="28"/>
        <v>2.8337020878966522E-3</v>
      </c>
      <c r="I125" s="202">
        <f t="shared" si="28"/>
        <v>2.8337385482870999E-3</v>
      </c>
      <c r="J125" s="202">
        <f t="shared" si="28"/>
        <v>2.8376236604462785E-3</v>
      </c>
      <c r="K125" s="202">
        <f t="shared" si="28"/>
        <v>2.8447347100100571E-3</v>
      </c>
      <c r="L125" s="202">
        <f t="shared" si="28"/>
        <v>2.843983705831039E-3</v>
      </c>
      <c r="M125" s="202">
        <f t="shared" si="28"/>
        <v>2.8505335555596752E-3</v>
      </c>
      <c r="N125" s="202">
        <f t="shared" si="28"/>
        <v>2.8517697615203842E-3</v>
      </c>
      <c r="O125" s="202">
        <f t="shared" si="28"/>
        <v>2.8455868351747885E-3</v>
      </c>
      <c r="P125" s="202">
        <f t="shared" si="28"/>
        <v>2.8471835532361371E-3</v>
      </c>
      <c r="Q125" s="202">
        <f t="shared" si="28"/>
        <v>2.8524636515560474E-3</v>
      </c>
    </row>
    <row r="126" spans="1:17" x14ac:dyDescent="0.25">
      <c r="A126" s="76" t="s">
        <v>81</v>
      </c>
      <c r="B126" s="202">
        <f t="shared" ref="B126:Q126" si="29">IF(B$84=0,0,B$84/B$81)</f>
        <v>0.12299405615651229</v>
      </c>
      <c r="C126" s="202">
        <f t="shared" si="29"/>
        <v>0.12329615331223268</v>
      </c>
      <c r="D126" s="202">
        <f t="shared" si="29"/>
        <v>0.12334103339092357</v>
      </c>
      <c r="E126" s="202">
        <f t="shared" si="29"/>
        <v>0.12352138175094256</v>
      </c>
      <c r="F126" s="202">
        <f t="shared" si="29"/>
        <v>0.12333932702181401</v>
      </c>
      <c r="G126" s="202">
        <f t="shared" si="29"/>
        <v>0.12347988673111868</v>
      </c>
      <c r="H126" s="202">
        <f t="shared" si="29"/>
        <v>0.12353932471912113</v>
      </c>
      <c r="I126" s="202">
        <f t="shared" si="29"/>
        <v>0.12354091426236709</v>
      </c>
      <c r="J126" s="202">
        <f t="shared" si="29"/>
        <v>0.12371029132379252</v>
      </c>
      <c r="K126" s="202">
        <f t="shared" si="29"/>
        <v>0.12402030777361818</v>
      </c>
      <c r="L126" s="202">
        <f t="shared" si="29"/>
        <v>0.12398756666454627</v>
      </c>
      <c r="M126" s="202">
        <f t="shared" si="29"/>
        <v>0.12427311679910119</v>
      </c>
      <c r="N126" s="202">
        <f t="shared" si="29"/>
        <v>0.12432701097882179</v>
      </c>
      <c r="O126" s="202">
        <f t="shared" si="29"/>
        <v>0.12405745739773594</v>
      </c>
      <c r="P126" s="202">
        <f t="shared" si="29"/>
        <v>0.12412706862183337</v>
      </c>
      <c r="Q126" s="202">
        <f t="shared" si="29"/>
        <v>0.12435726211453621</v>
      </c>
    </row>
    <row r="127" spans="1:17" x14ac:dyDescent="0.25">
      <c r="A127" s="76" t="s">
        <v>80</v>
      </c>
      <c r="B127" s="202">
        <f t="shared" ref="B127:Q127" si="30">IF(B$85=0,0,B$85/B$81)</f>
        <v>3.8158991680696225E-2</v>
      </c>
      <c r="C127" s="202">
        <f t="shared" si="30"/>
        <v>3.8252717533897015E-2</v>
      </c>
      <c r="D127" s="202">
        <f t="shared" si="30"/>
        <v>3.8266641609603698E-2</v>
      </c>
      <c r="E127" s="202">
        <f t="shared" si="30"/>
        <v>3.8322594814048261E-2</v>
      </c>
      <c r="F127" s="202">
        <f t="shared" si="30"/>
        <v>3.8266112207397673E-2</v>
      </c>
      <c r="G127" s="202">
        <f t="shared" si="30"/>
        <v>3.8309720955215315E-2</v>
      </c>
      <c r="H127" s="202">
        <f t="shared" si="30"/>
        <v>3.8328161632436471E-2</v>
      </c>
      <c r="I127" s="202">
        <f t="shared" si="30"/>
        <v>3.8328654789336843E-2</v>
      </c>
      <c r="J127" s="202">
        <f t="shared" si="30"/>
        <v>3.8381204140742968E-2</v>
      </c>
      <c r="K127" s="202">
        <f t="shared" si="30"/>
        <v>3.8477386960461699E-2</v>
      </c>
      <c r="L127" s="202">
        <f t="shared" si="30"/>
        <v>3.8467229008543262E-2</v>
      </c>
      <c r="M127" s="202">
        <f t="shared" si="30"/>
        <v>3.8555821136889996E-2</v>
      </c>
      <c r="N127" s="202">
        <f t="shared" si="30"/>
        <v>3.8572541843726257E-2</v>
      </c>
      <c r="O127" s="202">
        <f t="shared" si="30"/>
        <v>3.8488912657246979E-2</v>
      </c>
      <c r="P127" s="202">
        <f t="shared" si="30"/>
        <v>3.8510509588059919E-2</v>
      </c>
      <c r="Q127" s="202">
        <f t="shared" si="30"/>
        <v>3.8581927279674397E-2</v>
      </c>
    </row>
    <row r="128" spans="1:17" x14ac:dyDescent="0.25">
      <c r="A128" s="129" t="s">
        <v>79</v>
      </c>
      <c r="B128" s="201">
        <f t="shared" ref="B128:Q128" si="31">IF(B$86=0,0,B$86/B$81)</f>
        <v>0.23224556432902191</v>
      </c>
      <c r="C128" s="201">
        <f t="shared" si="31"/>
        <v>0.23035981115886242</v>
      </c>
      <c r="D128" s="201">
        <f t="shared" si="31"/>
        <v>0.23007966038926461</v>
      </c>
      <c r="E128" s="201">
        <f t="shared" si="31"/>
        <v>0.22895388848046322</v>
      </c>
      <c r="F128" s="201">
        <f t="shared" si="31"/>
        <v>0.23009031189953874</v>
      </c>
      <c r="G128" s="201">
        <f t="shared" si="31"/>
        <v>0.22921290900977648</v>
      </c>
      <c r="H128" s="201">
        <f t="shared" si="31"/>
        <v>0.22884188474761083</v>
      </c>
      <c r="I128" s="201">
        <f t="shared" si="31"/>
        <v>0.22883196248863424</v>
      </c>
      <c r="J128" s="201">
        <f t="shared" si="31"/>
        <v>0.22777467570361432</v>
      </c>
      <c r="K128" s="201">
        <f t="shared" si="31"/>
        <v>0.22583948865537382</v>
      </c>
      <c r="L128" s="201">
        <f t="shared" si="31"/>
        <v>0.22604386545620689</v>
      </c>
      <c r="M128" s="201">
        <f t="shared" si="31"/>
        <v>0.22426140222780497</v>
      </c>
      <c r="N128" s="201">
        <f t="shared" si="31"/>
        <v>0.2239249835679902</v>
      </c>
      <c r="O128" s="201">
        <f t="shared" si="31"/>
        <v>0.22560759298828867</v>
      </c>
      <c r="P128" s="201">
        <f t="shared" si="31"/>
        <v>0.22517306527415862</v>
      </c>
      <c r="Q128" s="201">
        <f t="shared" si="31"/>
        <v>0.22373614969784547</v>
      </c>
    </row>
    <row r="129" spans="1:17" x14ac:dyDescent="0.25">
      <c r="A129" s="72" t="s">
        <v>235</v>
      </c>
      <c r="B129" s="276">
        <f t="shared" ref="B129:Q129" si="32">IF(B$91=0,0,B$91/B$81)</f>
        <v>0.57936717648270875</v>
      </c>
      <c r="C129" s="276">
        <f t="shared" si="32"/>
        <v>0.58079021416113485</v>
      </c>
      <c r="D129" s="276">
        <f t="shared" si="32"/>
        <v>0.5810016231127868</v>
      </c>
      <c r="E129" s="276">
        <f t="shared" si="32"/>
        <v>0.58185115945131127</v>
      </c>
      <c r="F129" s="276">
        <f t="shared" si="32"/>
        <v>0.58099358521011102</v>
      </c>
      <c r="G129" s="276">
        <f t="shared" si="32"/>
        <v>0.58165569592059507</v>
      </c>
      <c r="H129" s="276">
        <f t="shared" si="32"/>
        <v>0.58193568033903686</v>
      </c>
      <c r="I129" s="276">
        <f t="shared" si="32"/>
        <v>0.58194316792999112</v>
      </c>
      <c r="J129" s="276">
        <f t="shared" si="32"/>
        <v>0.58274102363867764</v>
      </c>
      <c r="K129" s="276">
        <f t="shared" si="32"/>
        <v>0.58420136538860856</v>
      </c>
      <c r="L129" s="276">
        <f t="shared" si="32"/>
        <v>0.58404713741604897</v>
      </c>
      <c r="M129" s="276">
        <f t="shared" si="32"/>
        <v>0.58539222985686423</v>
      </c>
      <c r="N129" s="276">
        <f t="shared" si="32"/>
        <v>0.58564610000075035</v>
      </c>
      <c r="O129" s="276">
        <f t="shared" si="32"/>
        <v>0.58437635980301439</v>
      </c>
      <c r="P129" s="276">
        <f t="shared" si="32"/>
        <v>0.58470426555404909</v>
      </c>
      <c r="Q129" s="276">
        <f t="shared" si="32"/>
        <v>0.58578859887941126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0.55414719188817985</v>
      </c>
      <c r="C133" s="253">
        <f>IF(C$5=0,0,C$5/PPA_fec!C$5)</f>
        <v>0.55425684369406547</v>
      </c>
      <c r="D133" s="253">
        <f>IF(D$5=0,0,D$5/PPA_fec!D$5)</f>
        <v>0.55890707508524751</v>
      </c>
      <c r="E133" s="253">
        <f>IF(E$5=0,0,E$5/PPA_fec!E$5)</f>
        <v>0.55906963810968247</v>
      </c>
      <c r="F133" s="253">
        <f>IF(F$5=0,0,F$5/PPA_fec!F$5)</f>
        <v>0.56405430536690782</v>
      </c>
      <c r="G133" s="253">
        <f>IF(G$5=0,0,G$5/PPA_fec!G$5)</f>
        <v>0.56394754243250322</v>
      </c>
      <c r="H133" s="253">
        <f>IF(H$5=0,0,H$5/PPA_fec!H$5)</f>
        <v>0.57034556109475898</v>
      </c>
      <c r="I133" s="253">
        <f>IF(I$5=0,0,I$5/PPA_fec!I$5)</f>
        <v>0.57761658180905995</v>
      </c>
      <c r="J133" s="253">
        <f>IF(J$5=0,0,J$5/PPA_fec!J$5)</f>
        <v>0.57754687015727779</v>
      </c>
      <c r="K133" s="253">
        <f>IF(K$5=0,0,K$5/PPA_fec!K$5)</f>
        <v>0.59539894451382591</v>
      </c>
      <c r="L133" s="253">
        <f>IF(L$5=0,0,L$5/PPA_fec!L$5)</f>
        <v>0.59556311339283285</v>
      </c>
      <c r="M133" s="253">
        <f>IF(M$5=0,0,M$5/PPA_fec!M$5)</f>
        <v>0.61515877731571189</v>
      </c>
      <c r="N133" s="253">
        <f>IF(N$5=0,0,N$5/PPA_fec!N$5)</f>
        <v>0.61473053417731383</v>
      </c>
      <c r="O133" s="253">
        <f>IF(O$5=0,0,O$5/PPA_fec!O$5)</f>
        <v>0.64537790576197096</v>
      </c>
      <c r="P133" s="253">
        <f>IF(P$5=0,0,P$5/PPA_fec!P$5)</f>
        <v>0.6456048505220181</v>
      </c>
      <c r="Q133" s="253">
        <f>IF(Q$5=0,0,Q$5/PPA_fec!Q$5)</f>
        <v>0.64541373758776588</v>
      </c>
    </row>
    <row r="134" spans="1:17" x14ac:dyDescent="0.25">
      <c r="A134" s="132" t="s">
        <v>83</v>
      </c>
      <c r="B134" s="252">
        <f>IF(B$6=0,0,B$6/PPA_fec!B$6)</f>
        <v>0.43739221903045683</v>
      </c>
      <c r="C134" s="252">
        <f>IF(C$6=0,0,C$6/PPA_fec!C$6)</f>
        <v>0.43739221903045677</v>
      </c>
      <c r="D134" s="252">
        <f>IF(D$6=0,0,D$6/PPA_fec!D$6)</f>
        <v>0.44108728016347387</v>
      </c>
      <c r="E134" s="252">
        <f>IF(E$6=0,0,E$6/PPA_fec!E$6)</f>
        <v>0.44108728016347387</v>
      </c>
      <c r="F134" s="252">
        <f>IF(F$6=0,0,F$6/PPA_fec!F$6)</f>
        <v>0.44463188442772489</v>
      </c>
      <c r="G134" s="252">
        <f>IF(G$6=0,0,G$6/PPA_fec!G$6)</f>
        <v>0.44463188442772489</v>
      </c>
      <c r="H134" s="252">
        <f>IF(H$6=0,0,H$6/PPA_fec!H$6)</f>
        <v>0.44964710620901399</v>
      </c>
      <c r="I134" s="252">
        <f>IF(I$6=0,0,I$6/PPA_fec!I$6)</f>
        <v>0.45534367658334579</v>
      </c>
      <c r="J134" s="252">
        <f>IF(J$6=0,0,J$6/PPA_fec!J$6)</f>
        <v>0.45534367658334574</v>
      </c>
      <c r="K134" s="252">
        <f>IF(K$6=0,0,K$6/PPA_fec!K$6)</f>
        <v>0.46929445358558536</v>
      </c>
      <c r="L134" s="252">
        <f>IF(L$6=0,0,L$6/PPA_fec!L$6)</f>
        <v>0.46929445358558541</v>
      </c>
      <c r="M134" s="252">
        <f>IF(M$6=0,0,M$6/PPA_fec!M$6)</f>
        <v>0.48476619715336644</v>
      </c>
      <c r="N134" s="252">
        <f>IF(N$6=0,0,N$6/PPA_fec!N$6)</f>
        <v>0.48476619715336644</v>
      </c>
      <c r="O134" s="252">
        <f>IF(O$6=0,0,O$6/PPA_fec!O$6)</f>
        <v>0.50876678896341188</v>
      </c>
      <c r="P134" s="252">
        <f>IF(P$6=0,0,P$6/PPA_fec!P$6)</f>
        <v>0.50876678896341188</v>
      </c>
      <c r="Q134" s="252">
        <f>IF(Q$6=0,0,Q$6/PPA_fec!Q$6)</f>
        <v>0.50876678896341188</v>
      </c>
    </row>
    <row r="135" spans="1:17" x14ac:dyDescent="0.25">
      <c r="A135" s="76" t="s">
        <v>82</v>
      </c>
      <c r="B135" s="251">
        <f>IF(B$7=0,0,B$7/PPA_fec!B$7)</f>
        <v>0.1141077442354827</v>
      </c>
      <c r="C135" s="251">
        <f>IF(C$7=0,0,C$7/PPA_fec!C$7)</f>
        <v>0.11410774423548271</v>
      </c>
      <c r="D135" s="251">
        <f>IF(D$7=0,0,D$7/PPA_fec!D$7)</f>
        <v>0.1150717190671233</v>
      </c>
      <c r="E135" s="251">
        <f>IF(E$7=0,0,E$7/PPA_fec!E$7)</f>
        <v>0.1150717190671233</v>
      </c>
      <c r="F135" s="251">
        <f>IF(F$7=0,0,F$7/PPA_fec!F$7)</f>
        <v>0.11599644241427771</v>
      </c>
      <c r="G135" s="251">
        <f>IF(G$7=0,0,G$7/PPA_fec!G$7)</f>
        <v>0.11599644241427774</v>
      </c>
      <c r="H135" s="251">
        <f>IF(H$7=0,0,H$7/PPA_fec!H$7)</f>
        <v>0.11730482335798108</v>
      </c>
      <c r="I135" s="251">
        <f>IF(I$7=0,0,I$7/PPA_fec!I$7)</f>
        <v>0.11879095586562957</v>
      </c>
      <c r="J135" s="251">
        <f>IF(J$7=0,0,J$7/PPA_fec!J$7)</f>
        <v>0.11879095586562957</v>
      </c>
      <c r="K135" s="251">
        <f>IF(K$7=0,0,K$7/PPA_fec!K$7)</f>
        <v>0.12243046206806381</v>
      </c>
      <c r="L135" s="251">
        <f>IF(L$7=0,0,L$7/PPA_fec!L$7)</f>
        <v>0.12243046206806379</v>
      </c>
      <c r="M135" s="251">
        <f>IF(M$7=0,0,M$7/PPA_fec!M$7)</f>
        <v>0.12646676102606241</v>
      </c>
      <c r="N135" s="251">
        <f>IF(N$7=0,0,N$7/PPA_fec!N$7)</f>
        <v>0.12646676102606241</v>
      </c>
      <c r="O135" s="251">
        <f>IF(O$7=0,0,O$7/PPA_fec!O$7)</f>
        <v>0.13272808272454051</v>
      </c>
      <c r="P135" s="251">
        <f>IF(P$7=0,0,P$7/PPA_fec!P$7)</f>
        <v>0.13272808272454051</v>
      </c>
      <c r="Q135" s="251">
        <f>IF(Q$7=0,0,Q$7/PPA_fec!Q$7)</f>
        <v>0.13272808272454051</v>
      </c>
    </row>
    <row r="136" spans="1:17" x14ac:dyDescent="0.25">
      <c r="A136" s="76" t="s">
        <v>81</v>
      </c>
      <c r="B136" s="251">
        <f>IF(B$8=0,0,B$8/PPA_fec!B$8)</f>
        <v>0.62948376517925453</v>
      </c>
      <c r="C136" s="251">
        <f>IF(C$8=0,0,C$8/PPA_fec!C$8)</f>
        <v>0.62948376517925453</v>
      </c>
      <c r="D136" s="251">
        <f>IF(D$8=0,0,D$8/PPA_fec!D$8)</f>
        <v>0.63480160325084833</v>
      </c>
      <c r="E136" s="251">
        <f>IF(E$8=0,0,E$8/PPA_fec!E$8)</f>
        <v>0.63480160325084833</v>
      </c>
      <c r="F136" s="251">
        <f>IF(F$8=0,0,F$8/PPA_fec!F$8)</f>
        <v>0.63990290762081881</v>
      </c>
      <c r="G136" s="251">
        <f>IF(G$8=0,0,G$8/PPA_fec!G$8)</f>
        <v>0.6399029076208187</v>
      </c>
      <c r="H136" s="251">
        <f>IF(H$8=0,0,H$8/PPA_fec!H$8)</f>
        <v>0.64712068734514228</v>
      </c>
      <c r="I136" s="251">
        <f>IF(I$8=0,0,I$8/PPA_fec!I$8)</f>
        <v>0.65531904664790175</v>
      </c>
      <c r="J136" s="251">
        <f>IF(J$8=0,0,J$8/PPA_fec!J$8)</f>
        <v>0.65531904664790175</v>
      </c>
      <c r="K136" s="251">
        <f>IF(K$8=0,0,K$8/PPA_fec!K$8)</f>
        <v>0.67539665034650453</v>
      </c>
      <c r="L136" s="251">
        <f>IF(L$8=0,0,L$8/PPA_fec!L$8)</f>
        <v>0.67539665034650453</v>
      </c>
      <c r="M136" s="251">
        <f>IF(M$8=0,0,M$8/PPA_fec!M$8)</f>
        <v>0.69766319047043079</v>
      </c>
      <c r="N136" s="251">
        <f>IF(N$8=0,0,N$8/PPA_fec!N$8)</f>
        <v>0.69766319047043057</v>
      </c>
      <c r="O136" s="251">
        <f>IF(O$8=0,0,O$8/PPA_fec!O$8)</f>
        <v>0.73220423222148601</v>
      </c>
      <c r="P136" s="251">
        <f>IF(P$8=0,0,P$8/PPA_fec!P$8)</f>
        <v>0.73220423222148601</v>
      </c>
      <c r="Q136" s="251">
        <f>IF(Q$8=0,0,Q$8/PPA_fec!Q$8)</f>
        <v>0.73220423222148601</v>
      </c>
    </row>
    <row r="137" spans="1:17" x14ac:dyDescent="0.25">
      <c r="A137" s="76" t="s">
        <v>80</v>
      </c>
      <c r="B137" s="251">
        <f>IF(B$9=0,0,B$9/PPA_fec!B$9)</f>
        <v>0.44058223553300074</v>
      </c>
      <c r="C137" s="251">
        <f>IF(C$9=0,0,C$9/PPA_fec!C$9)</f>
        <v>0.44058223553300063</v>
      </c>
      <c r="D137" s="251">
        <f>IF(D$9=0,0,D$9/PPA_fec!D$9)</f>
        <v>0.44430424571878874</v>
      </c>
      <c r="E137" s="251">
        <f>IF(E$9=0,0,E$9/PPA_fec!E$9)</f>
        <v>0.44430424571878868</v>
      </c>
      <c r="F137" s="251">
        <f>IF(F$9=0,0,F$9/PPA_fec!F$9)</f>
        <v>0.44787470171429117</v>
      </c>
      <c r="G137" s="251">
        <f>IF(G$9=0,0,G$9/PPA_fec!G$9)</f>
        <v>0.44787470171429128</v>
      </c>
      <c r="H137" s="251">
        <f>IF(H$9=0,0,H$9/PPA_fec!H$9)</f>
        <v>0.45292650082720676</v>
      </c>
      <c r="I137" s="251">
        <f>IF(I$9=0,0,I$9/PPA_fec!I$9)</f>
        <v>0.45866461778767187</v>
      </c>
      <c r="J137" s="251">
        <f>IF(J$9=0,0,J$9/PPA_fec!J$9)</f>
        <v>0.45866461778767192</v>
      </c>
      <c r="K137" s="251">
        <f>IF(K$9=0,0,K$9/PPA_fec!K$9)</f>
        <v>0.47271714147612159</v>
      </c>
      <c r="L137" s="251">
        <f>IF(L$9=0,0,L$9/PPA_fec!L$9)</f>
        <v>0.4727171414761217</v>
      </c>
      <c r="M137" s="251">
        <f>IF(M$9=0,0,M$9/PPA_fec!M$9)</f>
        <v>0.48830172453934179</v>
      </c>
      <c r="N137" s="251">
        <f>IF(N$9=0,0,N$9/PPA_fec!N$9)</f>
        <v>0.48830172453934179</v>
      </c>
      <c r="O137" s="251">
        <f>IF(O$9=0,0,O$9/PPA_fec!O$9)</f>
        <v>0.5124773589784366</v>
      </c>
      <c r="P137" s="251">
        <f>IF(P$9=0,0,P$9/PPA_fec!P$9)</f>
        <v>0.5124773589784366</v>
      </c>
      <c r="Q137" s="251">
        <f>IF(Q$9=0,0,Q$9/PPA_fec!Q$9)</f>
        <v>0.5124773589784366</v>
      </c>
    </row>
    <row r="138" spans="1:17" x14ac:dyDescent="0.25">
      <c r="A138" s="129" t="s">
        <v>79</v>
      </c>
      <c r="B138" s="250">
        <f>IF(B$10=0,0,B$10/PPA_fec!B$10)</f>
        <v>0.76276078679427639</v>
      </c>
      <c r="C138" s="250">
        <f>IF(C$10=0,0,C$10/PPA_fec!C$10)</f>
        <v>0.75471371198160675</v>
      </c>
      <c r="D138" s="250">
        <f>IF(D$10=0,0,D$10/PPA_fec!D$10)</f>
        <v>0.75988728920676962</v>
      </c>
      <c r="E138" s="250">
        <f>IF(E$10=0,0,E$10/PPA_fec!E$10)</f>
        <v>0.75506513595304348</v>
      </c>
      <c r="F138" s="250">
        <f>IF(F$10=0,0,F$10/PPA_fec!F$10)</f>
        <v>0.76603984918807577</v>
      </c>
      <c r="G138" s="250">
        <f>IF(G$10=0,0,G$10/PPA_fec!G$10)</f>
        <v>0.76225003727022012</v>
      </c>
      <c r="H138" s="250">
        <f>IF(H$10=0,0,H$10/PPA_fec!H$10)</f>
        <v>0.76922979342737319</v>
      </c>
      <c r="I138" s="250">
        <f>IF(I$10=0,0,I$10/PPA_fec!I$10)</f>
        <v>0.77893135307081762</v>
      </c>
      <c r="J138" s="250">
        <f>IF(J$10=0,0,J$10/PPA_fec!J$10)</f>
        <v>0.7742708664639556</v>
      </c>
      <c r="K138" s="250">
        <f>IF(K$10=0,0,K$10/PPA_fec!K$10)</f>
        <v>0.78923529639499301</v>
      </c>
      <c r="L138" s="250">
        <f>IF(L$10=0,0,L$10/PPA_fec!L$10)</f>
        <v>0.79015812674187147</v>
      </c>
      <c r="M138" s="250">
        <f>IF(M$10=0,0,M$10/PPA_fec!M$10)</f>
        <v>0.80791128144192359</v>
      </c>
      <c r="N138" s="250">
        <f>IF(N$10=0,0,N$10/PPA_fec!N$10)</f>
        <v>0.8063496249430927</v>
      </c>
      <c r="O138" s="250">
        <f>IF(O$10=0,0,O$10/PPA_fec!O$10)</f>
        <v>0.85448332338659128</v>
      </c>
      <c r="P138" s="250">
        <f>IF(P$10=0,0,P$10/PPA_fec!P$10)</f>
        <v>0.85235928358439872</v>
      </c>
      <c r="Q138" s="250">
        <f>IF(Q$10=0,0,Q$10/PPA_fec!Q$10)</f>
        <v>0.84535234765544176</v>
      </c>
    </row>
    <row r="139" spans="1:17" x14ac:dyDescent="0.25">
      <c r="A139" s="127" t="s">
        <v>241</v>
      </c>
      <c r="B139" s="248">
        <f>IF(B$15=0,0,B$15/PPA_fec!B$15)</f>
        <v>0.54388555568051433</v>
      </c>
      <c r="C139" s="248">
        <f>IF(C$15=0,0,C$15/PPA_fec!C$15)</f>
        <v>0.54388555568051422</v>
      </c>
      <c r="D139" s="248">
        <f>IF(D$15=0,0,D$15/PPA_fec!D$15)</f>
        <v>0.54848026562313568</v>
      </c>
      <c r="E139" s="248">
        <f>IF(E$15=0,0,E$15/PPA_fec!E$15)</f>
        <v>0.54848026562313568</v>
      </c>
      <c r="F139" s="248">
        <f>IF(F$15=0,0,F$15/PPA_fec!F$15)</f>
        <v>0.55288788646331199</v>
      </c>
      <c r="G139" s="248">
        <f>IF(G$15=0,0,G$15/PPA_fec!G$15)</f>
        <v>0.55288788646331199</v>
      </c>
      <c r="H139" s="248">
        <f>IF(H$15=0,0,H$15/PPA_fec!H$15)</f>
        <v>0.55912418095301242</v>
      </c>
      <c r="I139" s="248">
        <f>IF(I$15=0,0,I$15/PPA_fec!I$15)</f>
        <v>0.56620771424124605</v>
      </c>
      <c r="J139" s="248">
        <f>IF(J$15=0,0,J$15/PPA_fec!J$15)</f>
        <v>0.56620771424124605</v>
      </c>
      <c r="K139" s="248">
        <f>IF(K$15=0,0,K$15/PPA_fec!K$15)</f>
        <v>0.58355513326679964</v>
      </c>
      <c r="L139" s="248">
        <f>IF(L$15=0,0,L$15/PPA_fec!L$15)</f>
        <v>0.58355513326679953</v>
      </c>
      <c r="M139" s="248">
        <f>IF(M$15=0,0,M$15/PPA_fec!M$15)</f>
        <v>0.60279383364048666</v>
      </c>
      <c r="N139" s="248">
        <f>IF(N$15=0,0,N$15/PPA_fec!N$15)</f>
        <v>0.60279383364048666</v>
      </c>
      <c r="O139" s="248">
        <f>IF(O$15=0,0,O$15/PPA_fec!O$15)</f>
        <v>0.63263792927209817</v>
      </c>
      <c r="P139" s="248">
        <f>IF(P$15=0,0,P$15/PPA_fec!P$15)</f>
        <v>0.63263792927209817</v>
      </c>
      <c r="Q139" s="248">
        <f>IF(Q$15=0,0,Q$15/PPA_fec!Q$15)</f>
        <v>0.63263792927209817</v>
      </c>
    </row>
    <row r="140" spans="1:17" x14ac:dyDescent="0.25">
      <c r="A140" s="127" t="s">
        <v>240</v>
      </c>
      <c r="B140" s="249">
        <f>IF(B$16=0,0,B$16/PPA_fec!B$16)</f>
        <v>0.55499568514355391</v>
      </c>
      <c r="C140" s="249">
        <f>IF(C$16=0,0,C$16/PPA_fec!C$16)</f>
        <v>0.5552883539855562</v>
      </c>
      <c r="D140" s="249">
        <f>IF(D$16=0,0,D$16/PPA_fec!D$16)</f>
        <v>0.55994678466819248</v>
      </c>
      <c r="E140" s="249">
        <f>IF(E$16=0,0,E$16/PPA_fec!E$16)</f>
        <v>0.56027955270306729</v>
      </c>
      <c r="F140" s="249">
        <f>IF(F$16=0,0,F$16/PPA_fec!F$16)</f>
        <v>0.56551383031878877</v>
      </c>
      <c r="G140" s="249">
        <f>IF(G$16=0,0,G$16/PPA_fec!G$16)</f>
        <v>0.56539574872000187</v>
      </c>
      <c r="H140" s="249">
        <f>IF(H$16=0,0,H$16/PPA_fec!H$16)</f>
        <v>0.57186074510278961</v>
      </c>
      <c r="I140" s="249">
        <f>IF(I$16=0,0,I$16/PPA_fec!I$16)</f>
        <v>0.57918243700533434</v>
      </c>
      <c r="J140" s="249">
        <f>IF(J$16=0,0,J$16/PPA_fec!J$16)</f>
        <v>0.57914004837045385</v>
      </c>
      <c r="K140" s="249">
        <f>IF(K$16=0,0,K$16/PPA_fec!K$16)</f>
        <v>0.59729233319597874</v>
      </c>
      <c r="L140" s="249">
        <f>IF(L$16=0,0,L$16/PPA_fec!L$16)</f>
        <v>0.59756064360576222</v>
      </c>
      <c r="M140" s="249">
        <f>IF(M$16=0,0,M$16/PPA_fec!M$16)</f>
        <v>0.61733126147542239</v>
      </c>
      <c r="N140" s="249">
        <f>IF(N$16=0,0,N$16/PPA_fec!N$16)</f>
        <v>0.61662269195139319</v>
      </c>
      <c r="O140" s="249">
        <f>IF(O$16=0,0,O$16/PPA_fec!O$16)</f>
        <v>0.64737816890971867</v>
      </c>
      <c r="P140" s="249">
        <f>IF(P$16=0,0,P$16/PPA_fec!P$16)</f>
        <v>0.64780337445056491</v>
      </c>
      <c r="Q140" s="249">
        <f>IF(Q$16=0,0,Q$16/PPA_fec!Q$16)</f>
        <v>0.64758862616505808</v>
      </c>
    </row>
    <row r="141" spans="1:17" x14ac:dyDescent="0.25">
      <c r="A141" s="72" t="s">
        <v>239</v>
      </c>
      <c r="B141" s="265">
        <f>IF(B$29=0,0,B$29/PPA_fec!B$29)</f>
        <v>0.54654664000523345</v>
      </c>
      <c r="C141" s="265">
        <f>IF(C$29=0,0,C$29/PPA_fec!C$29)</f>
        <v>0.54654664000523323</v>
      </c>
      <c r="D141" s="265">
        <f>IF(D$29=0,0,D$29/PPA_fec!D$29)</f>
        <v>0.5511638306158505</v>
      </c>
      <c r="E141" s="265">
        <f>IF(E$29=0,0,E$29/PPA_fec!E$29)</f>
        <v>0.5511638306158505</v>
      </c>
      <c r="F141" s="265">
        <f>IF(F$29=0,0,F$29/PPA_fec!F$29)</f>
        <v>0.55559301674785078</v>
      </c>
      <c r="G141" s="265">
        <f>IF(G$29=0,0,G$29/PPA_fec!G$29)</f>
        <v>0.55559301674785078</v>
      </c>
      <c r="H141" s="265">
        <f>IF(H$29=0,0,H$29/PPA_fec!H$29)</f>
        <v>0.56185982373294219</v>
      </c>
      <c r="I141" s="265">
        <f>IF(I$29=0,0,I$29/PPA_fec!I$29)</f>
        <v>0.56897801482592913</v>
      </c>
      <c r="J141" s="265">
        <f>IF(J$29=0,0,J$29/PPA_fec!J$29)</f>
        <v>0.56897801482592913</v>
      </c>
      <c r="K141" s="265">
        <f>IF(K$29=0,0,K$29/PPA_fec!K$29)</f>
        <v>0.58641031006185662</v>
      </c>
      <c r="L141" s="265">
        <f>IF(L$29=0,0,L$29/PPA_fec!L$29)</f>
        <v>0.58641031006185651</v>
      </c>
      <c r="M141" s="265">
        <f>IF(M$29=0,0,M$29/PPA_fec!M$29)</f>
        <v>0.60574314017195174</v>
      </c>
      <c r="N141" s="265">
        <f>IF(N$29=0,0,N$29/PPA_fec!N$29)</f>
        <v>0.60574314017195163</v>
      </c>
      <c r="O141" s="265">
        <f>IF(O$29=0,0,O$29/PPA_fec!O$29)</f>
        <v>0.63573325485893473</v>
      </c>
      <c r="P141" s="265">
        <f>IF(P$29=0,0,P$29/PPA_fec!P$29)</f>
        <v>0.63573325485893473</v>
      </c>
      <c r="Q141" s="265">
        <f>IF(Q$29=0,0,Q$29/PPA_fec!Q$29)</f>
        <v>0.63573325485893473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0.6462058629390105</v>
      </c>
      <c r="C143" s="253">
        <f>IF(C$31=0,0,C$31/PPA_fec!C$31)</f>
        <v>0.65848103080323683</v>
      </c>
      <c r="D143" s="253">
        <f>IF(D$31=0,0,D$31/PPA_fec!D$31)</f>
        <v>0.66087857726223687</v>
      </c>
      <c r="E143" s="253">
        <f>IF(E$31=0,0,E$31/PPA_fec!E$31)</f>
        <v>0.6630287517755582</v>
      </c>
      <c r="F143" s="253">
        <f>IF(F$31=0,0,F$31/PPA_fec!F$31)</f>
        <v>0.67128329015468891</v>
      </c>
      <c r="G143" s="253">
        <f>IF(G$31=0,0,G$31/PPA_fec!G$31)</f>
        <v>0.68482268541770952</v>
      </c>
      <c r="H143" s="253">
        <f>IF(H$31=0,0,H$31/PPA_fec!H$31)</f>
        <v>0.68194854744783617</v>
      </c>
      <c r="I143" s="253">
        <f>IF(I$31=0,0,I$31/PPA_fec!I$31)</f>
        <v>0.69049653803632083</v>
      </c>
      <c r="J143" s="253">
        <f>IF(J$31=0,0,J$31/PPA_fec!J$31)</f>
        <v>0.68965608601292383</v>
      </c>
      <c r="K143" s="253">
        <f>IF(K$31=0,0,K$31/PPA_fec!K$31)</f>
        <v>0.69842020240753633</v>
      </c>
      <c r="L143" s="253">
        <f>IF(L$31=0,0,L$31/PPA_fec!L$31)</f>
        <v>0.70648633999626864</v>
      </c>
      <c r="M143" s="253">
        <f>IF(M$31=0,0,M$31/PPA_fec!M$31)</f>
        <v>0.76455431619160852</v>
      </c>
      <c r="N143" s="253">
        <f>IF(N$31=0,0,N$31/PPA_fec!N$31)</f>
        <v>0.76226718611445021</v>
      </c>
      <c r="O143" s="253">
        <f>IF(O$31=0,0,O$31/PPA_fec!O$31)</f>
        <v>0.77367008766391654</v>
      </c>
      <c r="P143" s="253">
        <f>IF(P$31=0,0,P$31/PPA_fec!P$31)</f>
        <v>0.77869129219872824</v>
      </c>
      <c r="Q143" s="253">
        <f>IF(Q$31=0,0,Q$31/PPA_fec!Q$31)</f>
        <v>0.80002601898640102</v>
      </c>
    </row>
    <row r="144" spans="1:17" x14ac:dyDescent="0.25">
      <c r="A144" s="132" t="s">
        <v>83</v>
      </c>
      <c r="B144" s="252">
        <f>IF(B$32=0,0,B$32/PPA_fec!B$32)</f>
        <v>0.44092186844966857</v>
      </c>
      <c r="C144" s="252">
        <f>IF(C$32=0,0,C$32/PPA_fec!C$32)</f>
        <v>0.4433419522342486</v>
      </c>
      <c r="D144" s="252">
        <f>IF(D$32=0,0,D$32/PPA_fec!D$32)</f>
        <v>0.44538471787050465</v>
      </c>
      <c r="E144" s="252">
        <f>IF(E$32=0,0,E$32/PPA_fec!E$32)</f>
        <v>0.44538471787050471</v>
      </c>
      <c r="F144" s="252">
        <f>IF(F$32=0,0,F$32/PPA_fec!F$32)</f>
        <v>0.45322576213083027</v>
      </c>
      <c r="G144" s="252">
        <f>IF(G$32=0,0,G$32/PPA_fec!G$32)</f>
        <v>0.45322576213083027</v>
      </c>
      <c r="H144" s="252">
        <f>IF(H$32=0,0,H$32/PPA_fec!H$32)</f>
        <v>0.45322576213083021</v>
      </c>
      <c r="I144" s="252">
        <f>IF(I$32=0,0,I$32/PPA_fec!I$32)</f>
        <v>0.46007940966554228</v>
      </c>
      <c r="J144" s="252">
        <f>IF(J$32=0,0,J$32/PPA_fec!J$32)</f>
        <v>0.46007940966554223</v>
      </c>
      <c r="K144" s="252">
        <f>IF(K$32=0,0,K$32/PPA_fec!K$32)</f>
        <v>0.46007940966554223</v>
      </c>
      <c r="L144" s="252">
        <f>IF(L$32=0,0,L$32/PPA_fec!L$32)</f>
        <v>0.46007940966554223</v>
      </c>
      <c r="M144" s="252">
        <f>IF(M$32=0,0,M$32/PPA_fec!M$32)</f>
        <v>0.49752730696402525</v>
      </c>
      <c r="N144" s="252">
        <f>IF(N$32=0,0,N$32/PPA_fec!N$32)</f>
        <v>0.49752730696402525</v>
      </c>
      <c r="O144" s="252">
        <f>IF(O$32=0,0,O$32/PPA_fec!O$32)</f>
        <v>0.50683430565699739</v>
      </c>
      <c r="P144" s="252">
        <f>IF(P$32=0,0,P$32/PPA_fec!P$32)</f>
        <v>0.5068343056569975</v>
      </c>
      <c r="Q144" s="252">
        <f>IF(Q$32=0,0,Q$32/PPA_fec!Q$32)</f>
        <v>0.51734158050646939</v>
      </c>
    </row>
    <row r="145" spans="1:17" x14ac:dyDescent="0.25">
      <c r="A145" s="76" t="s">
        <v>82</v>
      </c>
      <c r="B145" s="251">
        <f>IF(B$33=0,0,B$33/PPA_fec!B$33)</f>
        <v>0.11506364846235995</v>
      </c>
      <c r="C145" s="251">
        <f>IF(C$33=0,0,C$33/PPA_fec!C$33)</f>
        <v>0.11569519724631454</v>
      </c>
      <c r="D145" s="251">
        <f>IF(D$33=0,0,D$33/PPA_fec!D$33)</f>
        <v>0.11622828050636604</v>
      </c>
      <c r="E145" s="251">
        <f>IF(E$33=0,0,E$33/PPA_fec!E$33)</f>
        <v>0.11622828050636605</v>
      </c>
      <c r="F145" s="251">
        <f>IF(F$33=0,0,F$33/PPA_fec!F$33)</f>
        <v>0.11827449146777788</v>
      </c>
      <c r="G145" s="251">
        <f>IF(G$33=0,0,G$33/PPA_fec!G$33)</f>
        <v>0.1182744914677779</v>
      </c>
      <c r="H145" s="251">
        <f>IF(H$33=0,0,H$33/PPA_fec!H$33)</f>
        <v>0.11827449146777791</v>
      </c>
      <c r="I145" s="251">
        <f>IF(I$33=0,0,I$33/PPA_fec!I$33)</f>
        <v>0.12006302986210124</v>
      </c>
      <c r="J145" s="251">
        <f>IF(J$33=0,0,J$33/PPA_fec!J$33)</f>
        <v>0.12006302986210124</v>
      </c>
      <c r="K145" s="251">
        <f>IF(K$33=0,0,K$33/PPA_fec!K$33)</f>
        <v>0.12006302986210124</v>
      </c>
      <c r="L145" s="251">
        <f>IF(L$33=0,0,L$33/PPA_fec!L$33)</f>
        <v>0.12006302986210123</v>
      </c>
      <c r="M145" s="251">
        <f>IF(M$33=0,0,M$33/PPA_fec!M$33)</f>
        <v>0.12983549069639322</v>
      </c>
      <c r="N145" s="251">
        <f>IF(N$33=0,0,N$33/PPA_fec!N$33)</f>
        <v>0.12983549069639319</v>
      </c>
      <c r="O145" s="251">
        <f>IF(O$33=0,0,O$33/PPA_fec!O$33)</f>
        <v>0.13226425937963673</v>
      </c>
      <c r="P145" s="251">
        <f>IF(P$33=0,0,P$33/PPA_fec!P$33)</f>
        <v>0.13226425937963676</v>
      </c>
      <c r="Q145" s="251">
        <f>IF(Q$33=0,0,Q$33/PPA_fec!Q$33)</f>
        <v>0.13500625397343641</v>
      </c>
    </row>
    <row r="146" spans="1:17" x14ac:dyDescent="0.25">
      <c r="A146" s="76" t="s">
        <v>81</v>
      </c>
      <c r="B146" s="251">
        <f>IF(B$34=0,0,B$34/PPA_fec!B$34)</f>
        <v>0.63214907537112275</v>
      </c>
      <c r="C146" s="251">
        <f>IF(C$34=0,0,C$34/PPA_fec!C$34)</f>
        <v>0.63561874615910618</v>
      </c>
      <c r="D146" s="251">
        <f>IF(D$34=0,0,D$34/PPA_fec!D$34)</f>
        <v>0.63854745643764066</v>
      </c>
      <c r="E146" s="251">
        <f>IF(E$34=0,0,E$34/PPA_fec!E$34)</f>
        <v>0.63854745643764066</v>
      </c>
      <c r="F146" s="251">
        <f>IF(F$34=0,0,F$34/PPA_fec!F$34)</f>
        <v>0.64978915079164767</v>
      </c>
      <c r="G146" s="251">
        <f>IF(G$34=0,0,G$34/PPA_fec!G$34)</f>
        <v>0.64978915079164767</v>
      </c>
      <c r="H146" s="251">
        <f>IF(H$34=0,0,H$34/PPA_fec!H$34)</f>
        <v>0.64978915079164767</v>
      </c>
      <c r="I146" s="251">
        <f>IF(I$34=0,0,I$34/PPA_fec!I$34)</f>
        <v>0.65961521582040528</v>
      </c>
      <c r="J146" s="251">
        <f>IF(J$34=0,0,J$34/PPA_fec!J$34)</f>
        <v>0.65961521582040517</v>
      </c>
      <c r="K146" s="251">
        <f>IF(K$34=0,0,K$34/PPA_fec!K$34)</f>
        <v>0.65961521582040528</v>
      </c>
      <c r="L146" s="251">
        <f>IF(L$34=0,0,L$34/PPA_fec!L$34)</f>
        <v>0.65961521582040528</v>
      </c>
      <c r="M146" s="251">
        <f>IF(M$34=0,0,M$34/PPA_fec!M$34)</f>
        <v>0.71330421458806581</v>
      </c>
      <c r="N146" s="251">
        <f>IF(N$34=0,0,N$34/PPA_fec!N$34)</f>
        <v>0.71330421458806559</v>
      </c>
      <c r="O146" s="251">
        <f>IF(O$34=0,0,O$34/PPA_fec!O$34)</f>
        <v>0.72664764579262209</v>
      </c>
      <c r="P146" s="251">
        <f>IF(P$34=0,0,P$34/PPA_fec!P$34)</f>
        <v>0.72664764579262198</v>
      </c>
      <c r="Q146" s="251">
        <f>IF(Q$34=0,0,Q$34/PPA_fec!Q$34)</f>
        <v>0.74171191126922131</v>
      </c>
    </row>
    <row r="147" spans="1:17" x14ac:dyDescent="0.25">
      <c r="A147" s="76" t="s">
        <v>80</v>
      </c>
      <c r="B147" s="251">
        <f>IF(B$35=0,0,B$35/PPA_fec!B$35)</f>
        <v>0.44452491797355442</v>
      </c>
      <c r="C147" s="251">
        <f>IF(C$35=0,0,C$35/PPA_fec!C$35)</f>
        <v>0.44696477778275862</v>
      </c>
      <c r="D147" s="251">
        <f>IF(D$35=0,0,D$35/PPA_fec!D$35)</f>
        <v>0.44902423614006065</v>
      </c>
      <c r="E147" s="251">
        <f>IF(E$35=0,0,E$35/PPA_fec!E$35)</f>
        <v>0.44902423614006065</v>
      </c>
      <c r="F147" s="251">
        <f>IF(F$35=0,0,F$35/PPA_fec!F$35)</f>
        <v>0.4569293544978863</v>
      </c>
      <c r="G147" s="251">
        <f>IF(G$35=0,0,G$35/PPA_fec!G$35)</f>
        <v>0.45692935449788624</v>
      </c>
      <c r="H147" s="251">
        <f>IF(H$35=0,0,H$35/PPA_fec!H$35)</f>
        <v>0.45692935449788624</v>
      </c>
      <c r="I147" s="251">
        <f>IF(I$35=0,0,I$35/PPA_fec!I$35)</f>
        <v>0.46383900749128337</v>
      </c>
      <c r="J147" s="251">
        <f>IF(J$35=0,0,J$35/PPA_fec!J$35)</f>
        <v>0.46383900749128332</v>
      </c>
      <c r="K147" s="251">
        <f>IF(K$35=0,0,K$35/PPA_fec!K$35)</f>
        <v>0.46383900749128337</v>
      </c>
      <c r="L147" s="251">
        <f>IF(L$35=0,0,L$35/PPA_fec!L$35)</f>
        <v>0.46383900749128337</v>
      </c>
      <c r="M147" s="251">
        <f>IF(M$35=0,0,M$35/PPA_fec!M$35)</f>
        <v>0.50159291507908643</v>
      </c>
      <c r="N147" s="251">
        <f>IF(N$35=0,0,N$35/PPA_fec!N$35)</f>
        <v>0.50159291507908665</v>
      </c>
      <c r="O147" s="251">
        <f>IF(O$35=0,0,O$35/PPA_fec!O$35)</f>
        <v>0.51097596710397297</v>
      </c>
      <c r="P147" s="251">
        <f>IF(P$35=0,0,P$35/PPA_fec!P$35)</f>
        <v>0.51097596710397308</v>
      </c>
      <c r="Q147" s="251">
        <f>IF(Q$35=0,0,Q$35/PPA_fec!Q$35)</f>
        <v>0.52156910349571062</v>
      </c>
    </row>
    <row r="148" spans="1:17" x14ac:dyDescent="0.25">
      <c r="A148" s="129" t="s">
        <v>79</v>
      </c>
      <c r="B148" s="250">
        <f>IF(B$36=0,0,B$36/PPA_fec!B$36)</f>
        <v>0.76902253154844935</v>
      </c>
      <c r="C148" s="250">
        <f>IF(C$36=0,0,C$36/PPA_fec!C$36)</f>
        <v>0.76508579211982009</v>
      </c>
      <c r="D148" s="250">
        <f>IF(D$36=0,0,D$36/PPA_fec!D$36)</f>
        <v>0.76739696538835478</v>
      </c>
      <c r="E148" s="250">
        <f>IF(E$36=0,0,E$36/PPA_fec!E$36)</f>
        <v>0.76252715663367754</v>
      </c>
      <c r="F148" s="250">
        <f>IF(F$36=0,0,F$36/PPA_fec!F$36)</f>
        <v>0.7809540248981709</v>
      </c>
      <c r="G148" s="250">
        <f>IF(G$36=0,0,G$36/PPA_fec!G$36)</f>
        <v>0.77709042841034648</v>
      </c>
      <c r="H148" s="250">
        <f>IF(H$36=0,0,H$36/PPA_fec!H$36)</f>
        <v>0.77545928793832619</v>
      </c>
      <c r="I148" s="250">
        <f>IF(I$36=0,0,I$36/PPA_fec!I$36)</f>
        <v>0.7871414686193472</v>
      </c>
      <c r="J148" s="250">
        <f>IF(J$36=0,0,J$36/PPA_fec!J$36)</f>
        <v>0.78243185941213811</v>
      </c>
      <c r="K148" s="250">
        <f>IF(K$36=0,0,K$36/PPA_fec!K$36)</f>
        <v>0.77384502629088447</v>
      </c>
      <c r="L148" s="250">
        <f>IF(L$36=0,0,L$36/PPA_fec!L$36)</f>
        <v>0.77474986123339706</v>
      </c>
      <c r="M148" s="250">
        <f>IF(M$36=0,0,M$36/PPA_fec!M$36)</f>
        <v>0.82929373795308348</v>
      </c>
      <c r="N148" s="250">
        <f>IF(N$36=0,0,N$36/PPA_fec!N$36)</f>
        <v>0.82769075011882165</v>
      </c>
      <c r="O148" s="250">
        <f>IF(O$36=0,0,O$36/PPA_fec!O$36)</f>
        <v>0.85135552797463465</v>
      </c>
      <c r="P148" s="250">
        <f>IF(P$36=0,0,P$36/PPA_fec!P$36)</f>
        <v>0.84923926311873588</v>
      </c>
      <c r="Q148" s="250">
        <f>IF(Q$36=0,0,Q$36/PPA_fec!Q$36)</f>
        <v>0.85971898015243498</v>
      </c>
    </row>
    <row r="149" spans="1:17" x14ac:dyDescent="0.25">
      <c r="A149" s="127" t="s">
        <v>238</v>
      </c>
      <c r="B149" s="248">
        <f>IF(B$41=0,0,B$41/PPA_fec!B$41)</f>
        <v>0.62002542011599182</v>
      </c>
      <c r="C149" s="248">
        <f>IF(C$41=0,0,C$41/PPA_fec!C$41)</f>
        <v>0.629084642060737</v>
      </c>
      <c r="D149" s="248">
        <f>IF(D$41=0,0,D$41/PPA_fec!D$41)</f>
        <v>0.63172769180460864</v>
      </c>
      <c r="E149" s="248">
        <f>IF(E$41=0,0,E$41/PPA_fec!E$41)</f>
        <v>0.63055195163736744</v>
      </c>
      <c r="F149" s="248">
        <f>IF(F$41=0,0,F$41/PPA_fec!F$41)</f>
        <v>0.63332795607649151</v>
      </c>
      <c r="G149" s="248">
        <f>IF(G$41=0,0,G$41/PPA_fec!G$41)</f>
        <v>0.64465911605153614</v>
      </c>
      <c r="H149" s="248">
        <f>IF(H$41=0,0,H$41/PPA_fec!H$41)</f>
        <v>0.64175670796968443</v>
      </c>
      <c r="I149" s="248">
        <f>IF(I$41=0,0,I$41/PPA_fec!I$41)</f>
        <v>0.64954998948527454</v>
      </c>
      <c r="J149" s="248">
        <f>IF(J$41=0,0,J$41/PPA_fec!J$41)</f>
        <v>0.6492544495192788</v>
      </c>
      <c r="K149" s="248">
        <f>IF(K$41=0,0,K$41/PPA_fec!K$41)</f>
        <v>0.65295830136891198</v>
      </c>
      <c r="L149" s="248">
        <f>IF(L$41=0,0,L$41/PPA_fec!L$41)</f>
        <v>0.65672026985901877</v>
      </c>
      <c r="M149" s="248">
        <f>IF(M$41=0,0,M$41/PPA_fec!M$41)</f>
        <v>0.71010570403983775</v>
      </c>
      <c r="N149" s="248">
        <f>IF(N$41=0,0,N$41/PPA_fec!N$41)</f>
        <v>0.71427144748472771</v>
      </c>
      <c r="O149" s="248">
        <f>IF(O$41=0,0,O$41/PPA_fec!O$41)</f>
        <v>0.72354996705974028</v>
      </c>
      <c r="P149" s="248">
        <f>IF(P$41=0,0,P$41/PPA_fec!P$41)</f>
        <v>0.72390451995005811</v>
      </c>
      <c r="Q149" s="248">
        <f>IF(Q$41=0,0,Q$41/PPA_fec!Q$41)</f>
        <v>0.74431231510812257</v>
      </c>
    </row>
    <row r="150" spans="1:17" x14ac:dyDescent="0.25">
      <c r="A150" s="127" t="s">
        <v>237</v>
      </c>
      <c r="B150" s="249">
        <f>IF(B$54=0,0,B$54/PPA_fec!B$54)</f>
        <v>0.6568434186492027</v>
      </c>
      <c r="C150" s="249">
        <f>IF(C$54=0,0,C$54/PPA_fec!C$54)</f>
        <v>0.670101976336543</v>
      </c>
      <c r="D150" s="249">
        <f>IF(D$54=0,0,D$54/PPA_fec!D$54)</f>
        <v>0.67249892460389804</v>
      </c>
      <c r="E150" s="249">
        <f>IF(E$54=0,0,E$54/PPA_fec!E$54)</f>
        <v>0.67507840704300948</v>
      </c>
      <c r="F150" s="249">
        <f>IF(F$54=0,0,F$54/PPA_fec!F$54)</f>
        <v>0.68362162107053148</v>
      </c>
      <c r="G150" s="249">
        <f>IF(G$54=0,0,G$54/PPA_fec!G$54)</f>
        <v>0.69833596049142699</v>
      </c>
      <c r="H150" s="249">
        <f>IF(H$54=0,0,H$54/PPA_fec!H$54)</f>
        <v>0.69528717576388288</v>
      </c>
      <c r="I150" s="249">
        <f>IF(I$54=0,0,I$54/PPA_fec!I$54)</f>
        <v>0.70393027555210264</v>
      </c>
      <c r="J150" s="249">
        <f>IF(J$54=0,0,J$54/PPA_fec!J$54)</f>
        <v>0.70304453459178451</v>
      </c>
      <c r="K150" s="249">
        <f>IF(K$54=0,0,K$54/PPA_fec!K$54)</f>
        <v>0.71298942072496829</v>
      </c>
      <c r="L150" s="249">
        <f>IF(L$54=0,0,L$54/PPA_fec!L$54)</f>
        <v>0.72201169328221371</v>
      </c>
      <c r="M150" s="249">
        <f>IF(M$54=0,0,M$54/PPA_fec!M$54)</f>
        <v>0.78156053703015871</v>
      </c>
      <c r="N150" s="249">
        <f>IF(N$54=0,0,N$54/PPA_fec!N$54)</f>
        <v>0.77849569331236834</v>
      </c>
      <c r="O150" s="249">
        <f>IF(O$54=0,0,O$54/PPA_fec!O$54)</f>
        <v>0.790018309623155</v>
      </c>
      <c r="P150" s="249">
        <f>IF(P$54=0,0,P$54/PPA_fec!P$54)</f>
        <v>0.79587164245746889</v>
      </c>
      <c r="Q150" s="249">
        <f>IF(Q$54=0,0,Q$54/PPA_fec!Q$54)</f>
        <v>0.81796342819803969</v>
      </c>
    </row>
    <row r="151" spans="1:17" x14ac:dyDescent="0.25">
      <c r="A151" s="72" t="s">
        <v>236</v>
      </c>
      <c r="B151" s="265">
        <f>IF(B$67=0,0,B$67/PPA_fec!B$67)</f>
        <v>0.63863168208775967</v>
      </c>
      <c r="C151" s="265">
        <f>IF(C$67=0,0,C$67/PPA_fec!C$67)</f>
        <v>0.65173270213471735</v>
      </c>
      <c r="D151" s="265">
        <f>IF(D$67=0,0,D$67/PPA_fec!D$67)</f>
        <v>0.65404622313512784</v>
      </c>
      <c r="E151" s="265">
        <f>IF(E$67=0,0,E$67/PPA_fec!E$67)</f>
        <v>0.65675525749772312</v>
      </c>
      <c r="F151" s="265">
        <f>IF(F$67=0,0,F$67/PPA_fec!F$67)</f>
        <v>0.66567147954264494</v>
      </c>
      <c r="G151" s="265">
        <f>IF(G$67=0,0,G$67/PPA_fec!G$67)</f>
        <v>0.67936770766726073</v>
      </c>
      <c r="H151" s="265">
        <f>IF(H$67=0,0,H$67/PPA_fec!H$67)</f>
        <v>0.67654744773998943</v>
      </c>
      <c r="I151" s="265">
        <f>IF(I$67=0,0,I$67/PPA_fec!I$67)</f>
        <v>0.6850645720355375</v>
      </c>
      <c r="J151" s="265">
        <f>IF(J$67=0,0,J$67/PPA_fec!J$67)</f>
        <v>0.68421893037410053</v>
      </c>
      <c r="K151" s="265">
        <f>IF(K$67=0,0,K$67/PPA_fec!K$67)</f>
        <v>0.69358350039326599</v>
      </c>
      <c r="L151" s="265">
        <f>IF(L$67=0,0,L$67/PPA_fec!L$67)</f>
        <v>0.70190729422558551</v>
      </c>
      <c r="M151" s="265">
        <f>IF(M$67=0,0,M$67/PPA_fec!M$67)</f>
        <v>0.75975193611264813</v>
      </c>
      <c r="N151" s="265">
        <f>IF(N$67=0,0,N$67/PPA_fec!N$67)</f>
        <v>0.7569248154812005</v>
      </c>
      <c r="O151" s="265">
        <f>IF(O$67=0,0,O$67/PPA_fec!O$67)</f>
        <v>0.76827400213677322</v>
      </c>
      <c r="P151" s="265">
        <f>IF(P$67=0,0,P$67/PPA_fec!P$67)</f>
        <v>0.77368423086983729</v>
      </c>
      <c r="Q151" s="265">
        <f>IF(Q$67=0,0,Q$67/PPA_fec!Q$67)</f>
        <v>0.79488636873670304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0.57040435548247548</v>
      </c>
      <c r="C153" s="253">
        <f>IF(C$81=0,0,C$81/PPA_fec!C$81)</f>
        <v>0.56900676497561353</v>
      </c>
      <c r="D153" s="253">
        <f>IF(D$81=0,0,D$81/PPA_fec!D$81)</f>
        <v>0.56879972059074257</v>
      </c>
      <c r="E153" s="253">
        <f>IF(E$81=0,0,E$81/PPA_fec!E$81)</f>
        <v>0.56796924010765804</v>
      </c>
      <c r="F153" s="253">
        <f>IF(F$81=0,0,F$81/PPA_fec!F$81)</f>
        <v>0.56880758979431456</v>
      </c>
      <c r="G153" s="253">
        <f>IF(G$81=0,0,G$81/PPA_fec!G$81)</f>
        <v>0.56816010434880326</v>
      </c>
      <c r="H153" s="253">
        <f>IF(H$81=0,0,H$81/PPA_fec!H$81)</f>
        <v>0.58172871231336631</v>
      </c>
      <c r="I153" s="253">
        <f>IF(I$81=0,0,I$81/PPA_fec!I$81)</f>
        <v>0.5953609206037852</v>
      </c>
      <c r="J153" s="253">
        <f>IF(J$81=0,0,J$81/PPA_fec!J$81)</f>
        <v>0.59454578645334111</v>
      </c>
      <c r="K153" s="253">
        <f>IF(K$81=0,0,K$81/PPA_fec!K$81)</f>
        <v>0.59305958651331581</v>
      </c>
      <c r="L153" s="253">
        <f>IF(L$81=0,0,L$81/PPA_fec!L$81)</f>
        <v>0.59321619438239925</v>
      </c>
      <c r="M153" s="253">
        <f>IF(M$81=0,0,M$81/PPA_fec!M$81)</f>
        <v>0.64166737494183024</v>
      </c>
      <c r="N153" s="253">
        <f>IF(N$81=0,0,N$81/PPA_fec!N$81)</f>
        <v>0.64138922028699141</v>
      </c>
      <c r="O153" s="253">
        <f>IF(O$81=0,0,O$81/PPA_fec!O$81)</f>
        <v>0.64278283873464281</v>
      </c>
      <c r="P153" s="253">
        <f>IF(P$81=0,0,P$81/PPA_fec!P$81)</f>
        <v>0.70139175330366832</v>
      </c>
      <c r="Q153" s="253">
        <f>IF(Q$81=0,0,Q$81/PPA_fec!Q$81)</f>
        <v>0.72445793068751896</v>
      </c>
    </row>
    <row r="154" spans="1:17" x14ac:dyDescent="0.25">
      <c r="A154" s="132" t="s">
        <v>83</v>
      </c>
      <c r="B154" s="282">
        <f>IF(B$82=0,0,B$82/PPA_fec!B$82)</f>
        <v>0.40333688998546446</v>
      </c>
      <c r="C154" s="282">
        <f>IF(C$82=0,0,C$82/PPA_fec!C$82)</f>
        <v>0.40333688998546452</v>
      </c>
      <c r="D154" s="282">
        <f>IF(D$82=0,0,D$82/PPA_fec!D$82)</f>
        <v>0.40333688998546458</v>
      </c>
      <c r="E154" s="282">
        <f>IF(E$82=0,0,E$82/PPA_fec!E$82)</f>
        <v>0.40333688998546446</v>
      </c>
      <c r="F154" s="282">
        <f>IF(F$82=0,0,F$82/PPA_fec!F$82)</f>
        <v>0.40333688998546458</v>
      </c>
      <c r="G154" s="282">
        <f>IF(G$82=0,0,G$82/PPA_fec!G$82)</f>
        <v>0.40333688998546452</v>
      </c>
      <c r="H154" s="282">
        <f>IF(H$82=0,0,H$82/PPA_fec!H$82)</f>
        <v>0.41316803144676251</v>
      </c>
      <c r="I154" s="282">
        <f>IF(I$82=0,0,I$82/PPA_fec!I$82)</f>
        <v>0.42285563590496839</v>
      </c>
      <c r="J154" s="282">
        <f>IF(J$82=0,0,J$82/PPA_fec!J$82)</f>
        <v>0.42285563590496839</v>
      </c>
      <c r="K154" s="282">
        <f>IF(K$82=0,0,K$82/PPA_fec!K$82)</f>
        <v>0.42285563590496844</v>
      </c>
      <c r="L154" s="282">
        <f>IF(L$82=0,0,L$82/PPA_fec!L$82)</f>
        <v>0.42285563590496839</v>
      </c>
      <c r="M154" s="282">
        <f>IF(M$82=0,0,M$82/PPA_fec!M$82)</f>
        <v>0.45844594666752975</v>
      </c>
      <c r="N154" s="282">
        <f>IF(N$82=0,0,N$82/PPA_fec!N$82)</f>
        <v>0.45844594666752964</v>
      </c>
      <c r="O154" s="282">
        <f>IF(O$82=0,0,O$82/PPA_fec!O$82)</f>
        <v>0.45844594666752975</v>
      </c>
      <c r="P154" s="282">
        <f>IF(P$82=0,0,P$82/PPA_fec!P$82)</f>
        <v>0.50052772952332025</v>
      </c>
      <c r="Q154" s="282">
        <f>IF(Q$82=0,0,Q$82/PPA_fec!Q$82)</f>
        <v>0.51794698702948405</v>
      </c>
    </row>
    <row r="155" spans="1:17" x14ac:dyDescent="0.25">
      <c r="A155" s="76" t="s">
        <v>82</v>
      </c>
      <c r="B155" s="281">
        <f>IF(B$83=0,0,B$83/PPA_fec!B$83)</f>
        <v>0.1057068153924404</v>
      </c>
      <c r="C155" s="281">
        <f>IF(C$83=0,0,C$83/PPA_fec!C$83)</f>
        <v>0.1057068153924404</v>
      </c>
      <c r="D155" s="281">
        <f>IF(D$83=0,0,D$83/PPA_fec!D$83)</f>
        <v>0.10570681539244038</v>
      </c>
      <c r="E155" s="281">
        <f>IF(E$83=0,0,E$83/PPA_fec!E$83)</f>
        <v>0.1057068153924404</v>
      </c>
      <c r="F155" s="281">
        <f>IF(F$83=0,0,F$83/PPA_fec!F$83)</f>
        <v>0.1057068153924404</v>
      </c>
      <c r="G155" s="281">
        <f>IF(G$83=0,0,G$83/PPA_fec!G$83)</f>
        <v>0.10570681539244038</v>
      </c>
      <c r="H155" s="281">
        <f>IF(H$83=0,0,H$83/PPA_fec!H$83)</f>
        <v>0.10828336785106585</v>
      </c>
      <c r="I155" s="281">
        <f>IF(I$83=0,0,I$83/PPA_fec!I$83)</f>
        <v>0.11082230203111434</v>
      </c>
      <c r="J155" s="281">
        <f>IF(J$83=0,0,J$83/PPA_fec!J$83)</f>
        <v>0.11082230203111433</v>
      </c>
      <c r="K155" s="281">
        <f>IF(K$83=0,0,K$83/PPA_fec!K$83)</f>
        <v>0.11082230203111433</v>
      </c>
      <c r="L155" s="281">
        <f>IF(L$83=0,0,L$83/PPA_fec!L$83)</f>
        <v>0.11082230203111434</v>
      </c>
      <c r="M155" s="281">
        <f>IF(M$83=0,0,M$83/PPA_fec!M$83)</f>
        <v>0.12014983567097862</v>
      </c>
      <c r="N155" s="281">
        <f>IF(N$83=0,0,N$83/PPA_fec!N$83)</f>
        <v>0.1201498356709786</v>
      </c>
      <c r="O155" s="281">
        <f>IF(O$83=0,0,O$83/PPA_fec!O$83)</f>
        <v>0.1201498356709786</v>
      </c>
      <c r="P155" s="281">
        <f>IF(P$83=0,0,P$83/PPA_fec!P$83)</f>
        <v>0.1311786588760222</v>
      </c>
      <c r="Q155" s="281">
        <f>IF(Q$83=0,0,Q$83/PPA_fec!Q$83)</f>
        <v>0.13574391011684919</v>
      </c>
    </row>
    <row r="156" spans="1:17" x14ac:dyDescent="0.25">
      <c r="A156" s="76" t="s">
        <v>81</v>
      </c>
      <c r="B156" s="281">
        <f>IF(B$84=0,0,B$84/PPA_fec!B$84)</f>
        <v>0.59412850524718552</v>
      </c>
      <c r="C156" s="281">
        <f>IF(C$84=0,0,C$84/PPA_fec!C$84)</f>
        <v>0.59412850524718541</v>
      </c>
      <c r="D156" s="281">
        <f>IF(D$84=0,0,D$84/PPA_fec!D$84)</f>
        <v>0.59412850524718541</v>
      </c>
      <c r="E156" s="281">
        <f>IF(E$84=0,0,E$84/PPA_fec!E$84)</f>
        <v>0.59412850524718552</v>
      </c>
      <c r="F156" s="281">
        <f>IF(F$84=0,0,F$84/PPA_fec!F$84)</f>
        <v>0.59412850524718563</v>
      </c>
      <c r="G156" s="281">
        <f>IF(G$84=0,0,G$84/PPA_fec!G$84)</f>
        <v>0.59412850524718541</v>
      </c>
      <c r="H156" s="281">
        <f>IF(H$84=0,0,H$84/PPA_fec!H$84)</f>
        <v>0.60861009997928439</v>
      </c>
      <c r="I156" s="281">
        <f>IF(I$84=0,0,I$84/PPA_fec!I$84)</f>
        <v>0.62288025998470131</v>
      </c>
      <c r="J156" s="281">
        <f>IF(J$84=0,0,J$84/PPA_fec!J$84)</f>
        <v>0.62288025998470131</v>
      </c>
      <c r="K156" s="281">
        <f>IF(K$84=0,0,K$84/PPA_fec!K$84)</f>
        <v>0.62288025998470131</v>
      </c>
      <c r="L156" s="281">
        <f>IF(L$84=0,0,L$84/PPA_fec!L$84)</f>
        <v>0.62288025998470131</v>
      </c>
      <c r="M156" s="281">
        <f>IF(M$84=0,0,M$84/PPA_fec!M$84)</f>
        <v>0.67530595835165563</v>
      </c>
      <c r="N156" s="281">
        <f>IF(N$84=0,0,N$84/PPA_fec!N$84)</f>
        <v>0.67530595835165552</v>
      </c>
      <c r="O156" s="281">
        <f>IF(O$84=0,0,O$84/PPA_fec!O$84)</f>
        <v>0.67530595835165552</v>
      </c>
      <c r="P156" s="281">
        <f>IF(P$84=0,0,P$84/PPA_fec!P$84)</f>
        <v>0.73729380862527794</v>
      </c>
      <c r="Q156" s="281">
        <f>IF(Q$84=0,0,Q$84/PPA_fec!Q$84)</f>
        <v>0.76295294787491574</v>
      </c>
    </row>
    <row r="157" spans="1:17" x14ac:dyDescent="0.25">
      <c r="A157" s="76" t="s">
        <v>80</v>
      </c>
      <c r="B157" s="281">
        <f>IF(B$85=0,0,B$85/PPA_fec!B$85)</f>
        <v>0.41745281295543313</v>
      </c>
      <c r="C157" s="281">
        <f>IF(C$85=0,0,C$85/PPA_fec!C$85)</f>
        <v>0.41745281295543307</v>
      </c>
      <c r="D157" s="281">
        <f>IF(D$85=0,0,D$85/PPA_fec!D$85)</f>
        <v>0.41745281295543302</v>
      </c>
      <c r="E157" s="281">
        <f>IF(E$85=0,0,E$85/PPA_fec!E$85)</f>
        <v>0.41745281295543302</v>
      </c>
      <c r="F157" s="281">
        <f>IF(F$85=0,0,F$85/PPA_fec!F$85)</f>
        <v>0.41745281295543296</v>
      </c>
      <c r="G157" s="281">
        <f>IF(G$85=0,0,G$85/PPA_fec!G$85)</f>
        <v>0.41745281295543307</v>
      </c>
      <c r="H157" s="281">
        <f>IF(H$85=0,0,H$85/PPA_fec!H$85)</f>
        <v>0.42762802320642085</v>
      </c>
      <c r="I157" s="281">
        <f>IF(I$85=0,0,I$85/PPA_fec!I$85)</f>
        <v>0.43765467296817062</v>
      </c>
      <c r="J157" s="281">
        <f>IF(J$85=0,0,J$85/PPA_fec!J$85)</f>
        <v>0.43765467296817051</v>
      </c>
      <c r="K157" s="281">
        <f>IF(K$85=0,0,K$85/PPA_fec!K$85)</f>
        <v>0.43765467296817057</v>
      </c>
      <c r="L157" s="281">
        <f>IF(L$85=0,0,L$85/PPA_fec!L$85)</f>
        <v>0.43765467296817062</v>
      </c>
      <c r="M157" s="281">
        <f>IF(M$85=0,0,M$85/PPA_fec!M$85)</f>
        <v>0.47449056799955414</v>
      </c>
      <c r="N157" s="281">
        <f>IF(N$85=0,0,N$85/PPA_fec!N$85)</f>
        <v>0.47449056799955414</v>
      </c>
      <c r="O157" s="281">
        <f>IF(O$85=0,0,O$85/PPA_fec!O$85)</f>
        <v>0.47449056799955408</v>
      </c>
      <c r="P157" s="281">
        <f>IF(P$85=0,0,P$85/PPA_fec!P$85)</f>
        <v>0.51804512267458658</v>
      </c>
      <c r="Q157" s="281">
        <f>IF(Q$85=0,0,Q$85/PPA_fec!Q$85)</f>
        <v>0.53607401669864962</v>
      </c>
    </row>
    <row r="158" spans="1:17" x14ac:dyDescent="0.25">
      <c r="A158" s="129" t="s">
        <v>79</v>
      </c>
      <c r="B158" s="280">
        <f>IF(B$86=0,0,B$86/PPA_fec!B$86)</f>
        <v>0.73343814805384755</v>
      </c>
      <c r="C158" s="280">
        <f>IF(C$86=0,0,C$86/PPA_fec!C$86)</f>
        <v>0.72570042510054755</v>
      </c>
      <c r="D158" s="280">
        <f>IF(D$86=0,0,D$86/PPA_fec!D$86)</f>
        <v>0.72455412932842989</v>
      </c>
      <c r="E158" s="280">
        <f>IF(E$86=0,0,E$86/PPA_fec!E$86)</f>
        <v>0.71995619605349748</v>
      </c>
      <c r="F158" s="280">
        <f>IF(F$86=0,0,F$86/PPA_fec!F$86)</f>
        <v>0.72459769696630738</v>
      </c>
      <c r="G158" s="280">
        <f>IF(G$86=0,0,G$86/PPA_fec!G$86)</f>
        <v>0.72101291088693531</v>
      </c>
      <c r="H158" s="280">
        <f>IF(H$86=0,0,H$86/PPA_fec!H$86)</f>
        <v>0.73703693065584908</v>
      </c>
      <c r="I158" s="280">
        <f>IF(I$86=0,0,I$86/PPA_fec!I$86)</f>
        <v>0.75427592001665189</v>
      </c>
      <c r="J158" s="280">
        <f>IF(J$86=0,0,J$86/PPA_fec!J$86)</f>
        <v>0.74976295130733295</v>
      </c>
      <c r="K158" s="280">
        <f>IF(K$86=0,0,K$86/PPA_fec!K$86)</f>
        <v>0.74153464456607665</v>
      </c>
      <c r="L158" s="280">
        <f>IF(L$86=0,0,L$86/PPA_fec!L$86)</f>
        <v>0.74240169989975624</v>
      </c>
      <c r="M158" s="280">
        <f>IF(M$86=0,0,M$86/PPA_fec!M$86)</f>
        <v>0.79670533557538448</v>
      </c>
      <c r="N158" s="280">
        <f>IF(N$86=0,0,N$86/PPA_fec!N$86)</f>
        <v>0.79516533967047032</v>
      </c>
      <c r="O158" s="280">
        <f>IF(O$86=0,0,O$86/PPA_fec!O$86)</f>
        <v>0.80288107142278997</v>
      </c>
      <c r="P158" s="280">
        <f>IF(P$86=0,0,P$86/PPA_fec!P$86)</f>
        <v>0.87440036263807708</v>
      </c>
      <c r="Q158" s="280">
        <f>IF(Q$86=0,0,Q$86/PPA_fec!Q$86)</f>
        <v>0.89739276716029359</v>
      </c>
    </row>
    <row r="159" spans="1:17" x14ac:dyDescent="0.25">
      <c r="A159" s="72" t="s">
        <v>235</v>
      </c>
      <c r="B159" s="279">
        <f>IF(B$91=0,0,B$91/PPA_fec!B$91)</f>
        <v>0.55133322931795148</v>
      </c>
      <c r="C159" s="279">
        <f>IF(C$91=0,0,C$91/PPA_fec!C$91)</f>
        <v>0.55133322931795159</v>
      </c>
      <c r="D159" s="279">
        <f>IF(D$91=0,0,D$91/PPA_fec!D$91)</f>
        <v>0.55133322931795148</v>
      </c>
      <c r="E159" s="279">
        <f>IF(E$91=0,0,E$91/PPA_fec!E$91)</f>
        <v>0.55133322931795148</v>
      </c>
      <c r="F159" s="279">
        <f>IF(F$91=0,0,F$91/PPA_fec!F$91)</f>
        <v>0.55133322931795148</v>
      </c>
      <c r="G159" s="279">
        <f>IF(G$91=0,0,G$91/PPA_fec!G$91)</f>
        <v>0.55133322931795148</v>
      </c>
      <c r="H159" s="279">
        <f>IF(H$91=0,0,H$91/PPA_fec!H$91)</f>
        <v>0.56477170991399706</v>
      </c>
      <c r="I159" s="279">
        <f>IF(I$91=0,0,I$91/PPA_fec!I$91)</f>
        <v>0.57801398549779026</v>
      </c>
      <c r="J159" s="279">
        <f>IF(J$91=0,0,J$91/PPA_fec!J$91)</f>
        <v>0.57801398549779026</v>
      </c>
      <c r="K159" s="279">
        <f>IF(K$91=0,0,K$91/PPA_fec!K$91)</f>
        <v>0.57801398549779026</v>
      </c>
      <c r="L159" s="279">
        <f>IF(L$91=0,0,L$91/PPA_fec!L$91)</f>
        <v>0.57801398549779037</v>
      </c>
      <c r="M159" s="279">
        <f>IF(M$91=0,0,M$91/PPA_fec!M$91)</f>
        <v>0.6266634431902407</v>
      </c>
      <c r="N159" s="279">
        <f>IF(N$91=0,0,N$91/PPA_fec!N$91)</f>
        <v>0.6266634431902407</v>
      </c>
      <c r="O159" s="279">
        <f>IF(O$91=0,0,O$91/PPA_fec!O$91)</f>
        <v>0.6266634431902407</v>
      </c>
      <c r="P159" s="279">
        <f>IF(P$91=0,0,P$91/PPA_fec!P$91)</f>
        <v>0.68418628777352664</v>
      </c>
      <c r="Q159" s="279">
        <f>IF(Q$91=0,0,Q$91/PPA_fec!Q$91)</f>
        <v>0.70799719059855815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1.5691776333736209</v>
      </c>
      <c r="C5" s="96">
        <v>2.4208743802249786</v>
      </c>
      <c r="D5" s="96">
        <v>2.5207975491772228</v>
      </c>
      <c r="E5" s="96">
        <v>3.1639628909898065</v>
      </c>
      <c r="F5" s="96">
        <v>2.3115115640813699</v>
      </c>
      <c r="G5" s="96">
        <v>2.9694005475408818</v>
      </c>
      <c r="H5" s="96">
        <v>3.1329174469044681</v>
      </c>
      <c r="I5" s="96">
        <v>3.1882522045952433</v>
      </c>
      <c r="J5" s="96">
        <v>3.7820222170772664</v>
      </c>
      <c r="K5" s="96">
        <v>4.7772218667231847</v>
      </c>
      <c r="L5" s="96">
        <v>4.9476658174098809</v>
      </c>
      <c r="M5" s="96">
        <v>5.6513884456319925</v>
      </c>
      <c r="N5" s="96">
        <v>6.6632522897422088</v>
      </c>
      <c r="O5" s="96">
        <v>6.5779453045225882</v>
      </c>
      <c r="P5" s="96">
        <v>5.098864377029102</v>
      </c>
      <c r="Q5" s="96">
        <v>6.0841808756494853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1.5691776333736209</v>
      </c>
      <c r="C10" s="158">
        <v>2.4208743802249786</v>
      </c>
      <c r="D10" s="158">
        <v>2.5207975491772228</v>
      </c>
      <c r="E10" s="158">
        <v>3.1639628909898065</v>
      </c>
      <c r="F10" s="158">
        <v>2.3115115640813699</v>
      </c>
      <c r="G10" s="158">
        <v>2.9694005475408818</v>
      </c>
      <c r="H10" s="158">
        <v>3.1329174469044681</v>
      </c>
      <c r="I10" s="158">
        <v>3.1882522045952433</v>
      </c>
      <c r="J10" s="158">
        <v>3.7820222170772664</v>
      </c>
      <c r="K10" s="158">
        <v>4.7772218667231847</v>
      </c>
      <c r="L10" s="158">
        <v>4.9476658174098809</v>
      </c>
      <c r="M10" s="158">
        <v>5.6513884456319925</v>
      </c>
      <c r="N10" s="158">
        <v>6.0994580042170989</v>
      </c>
      <c r="O10" s="158">
        <v>5.5631668504778524</v>
      </c>
      <c r="P10" s="158">
        <v>4.9836165429020349</v>
      </c>
      <c r="Q10" s="158">
        <v>5.963213662839328</v>
      </c>
    </row>
    <row r="11" spans="1:17" x14ac:dyDescent="0.25">
      <c r="A11" s="92" t="s">
        <v>125</v>
      </c>
      <c r="B11" s="91">
        <v>0.9273029989205418</v>
      </c>
      <c r="C11" s="91">
        <v>0.93906775278049903</v>
      </c>
      <c r="D11" s="91">
        <v>0.35125845438590941</v>
      </c>
      <c r="E11" s="91">
        <v>0.41611583214327169</v>
      </c>
      <c r="F11" s="91">
        <v>0.36382389364340251</v>
      </c>
      <c r="G11" s="91">
        <v>0.37230595571938918</v>
      </c>
      <c r="H11" s="91">
        <v>0.3587043125442459</v>
      </c>
      <c r="I11" s="91">
        <v>0.35436882017692778</v>
      </c>
      <c r="J11" s="91">
        <v>0.34673411096181433</v>
      </c>
      <c r="K11" s="91">
        <v>0.30987177894672085</v>
      </c>
      <c r="L11" s="91">
        <v>7.2989177608991873E-2</v>
      </c>
      <c r="M11" s="91">
        <v>0.25919734845270825</v>
      </c>
      <c r="N11" s="91">
        <v>0.29451722329095131</v>
      </c>
      <c r="O11" s="91">
        <v>0.2323807849910445</v>
      </c>
      <c r="P11" s="91">
        <v>0.28298023484603196</v>
      </c>
      <c r="Q11" s="91">
        <v>0.27655889084333329</v>
      </c>
    </row>
    <row r="12" spans="1:17" x14ac:dyDescent="0.25">
      <c r="A12" s="92" t="s">
        <v>26</v>
      </c>
      <c r="B12" s="91">
        <v>0.64187463445307902</v>
      </c>
      <c r="C12" s="91">
        <v>1.4818066274444794</v>
      </c>
      <c r="D12" s="91">
        <v>2.1695390947913133</v>
      </c>
      <c r="E12" s="91">
        <v>2.7478470588465349</v>
      </c>
      <c r="F12" s="91">
        <v>1.9476876704379675</v>
      </c>
      <c r="G12" s="91">
        <v>2.5970945918214925</v>
      </c>
      <c r="H12" s="91">
        <v>2.7742131343602221</v>
      </c>
      <c r="I12" s="91">
        <v>2.8338833844183156</v>
      </c>
      <c r="J12" s="91">
        <v>3.4352881061154519</v>
      </c>
      <c r="K12" s="91">
        <v>4.467350087776464</v>
      </c>
      <c r="L12" s="91">
        <v>4.8746766398008887</v>
      </c>
      <c r="M12" s="91">
        <v>5.3921910971792846</v>
      </c>
      <c r="N12" s="91">
        <v>5.804940780926148</v>
      </c>
      <c r="O12" s="91">
        <v>5.3307860654868078</v>
      </c>
      <c r="P12" s="91">
        <v>4.7006363080560032</v>
      </c>
      <c r="Q12" s="91">
        <v>5.686654771995995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0.56379428552510968</v>
      </c>
      <c r="O16" s="206">
        <v>1.0147784540447358</v>
      </c>
      <c r="P16" s="206">
        <v>0.11524783412706692</v>
      </c>
      <c r="Q16" s="206">
        <v>0.12096721281015764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0.56379428552510968</v>
      </c>
      <c r="O17" s="264">
        <v>1.0147784540447358</v>
      </c>
      <c r="P17" s="264">
        <v>0.11524783412706692</v>
      </c>
      <c r="Q17" s="264">
        <v>0.12096721281015764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0.56379428552510968</v>
      </c>
      <c r="O26" s="87">
        <v>1.0147784540447358</v>
      </c>
      <c r="P26" s="87">
        <v>0.11524783412706692</v>
      </c>
      <c r="Q26" s="87">
        <v>0.12096721281015764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1018.3706625863481</v>
      </c>
      <c r="C31" s="96">
        <v>803.79488629462264</v>
      </c>
      <c r="D31" s="96">
        <v>566.15311018843954</v>
      </c>
      <c r="E31" s="96">
        <v>642.40889799914544</v>
      </c>
      <c r="F31" s="96">
        <v>272.1448255381635</v>
      </c>
      <c r="G31" s="96">
        <v>332.66379130118173</v>
      </c>
      <c r="H31" s="96">
        <v>319.74788644383511</v>
      </c>
      <c r="I31" s="96">
        <v>288.69905630014631</v>
      </c>
      <c r="J31" s="96">
        <v>321.31600600193468</v>
      </c>
      <c r="K31" s="96">
        <v>315.83608180079432</v>
      </c>
      <c r="L31" s="96">
        <v>272.99518079156417</v>
      </c>
      <c r="M31" s="96">
        <v>358.84732249209821</v>
      </c>
      <c r="N31" s="96">
        <v>403.55937480055309</v>
      </c>
      <c r="O31" s="96">
        <v>320.26267680443652</v>
      </c>
      <c r="P31" s="96">
        <v>316.23216046480547</v>
      </c>
      <c r="Q31" s="96">
        <v>454.7850264527691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0.86652140213027395</v>
      </c>
      <c r="C36" s="158">
        <v>1.3833730604579588</v>
      </c>
      <c r="D36" s="158">
        <v>1.4811728591590607</v>
      </c>
      <c r="E36" s="158">
        <v>1.8448793948942628</v>
      </c>
      <c r="F36" s="158">
        <v>1.4388746176667513</v>
      </c>
      <c r="G36" s="158">
        <v>1.7080507031381118</v>
      </c>
      <c r="H36" s="158">
        <v>1.8380467631326132</v>
      </c>
      <c r="I36" s="158">
        <v>1.8459200412014987</v>
      </c>
      <c r="J36" s="158">
        <v>2.2905883172327308</v>
      </c>
      <c r="K36" s="158">
        <v>2.7127656551144019</v>
      </c>
      <c r="L36" s="158">
        <v>2.7854232399995902</v>
      </c>
      <c r="M36" s="158">
        <v>3.7669356844020982</v>
      </c>
      <c r="N36" s="158">
        <v>4.0853444549031854</v>
      </c>
      <c r="O36" s="158">
        <v>3.3590492025594876</v>
      </c>
      <c r="P36" s="158">
        <v>3.0894572004244334</v>
      </c>
      <c r="Q36" s="158">
        <v>3.6730089755902364</v>
      </c>
    </row>
    <row r="37" spans="1:17" x14ac:dyDescent="0.25">
      <c r="A37" s="92" t="s">
        <v>125</v>
      </c>
      <c r="B37" s="91">
        <v>0.51206942906566144</v>
      </c>
      <c r="C37" s="91">
        <v>0.53661645633203381</v>
      </c>
      <c r="D37" s="91">
        <v>0.20639280982972441</v>
      </c>
      <c r="E37" s="91">
        <v>0.24263354250979896</v>
      </c>
      <c r="F37" s="91">
        <v>0.22647386844124454</v>
      </c>
      <c r="G37" s="91">
        <v>0.21415684387060763</v>
      </c>
      <c r="H37" s="91">
        <v>0.21044770944893812</v>
      </c>
      <c r="I37" s="91">
        <v>0.20517087895327443</v>
      </c>
      <c r="J37" s="91">
        <v>0.21000011585574022</v>
      </c>
      <c r="K37" s="91">
        <v>0.17596200111016846</v>
      </c>
      <c r="L37" s="91">
        <v>4.1091245666825357E-2</v>
      </c>
      <c r="M37" s="91">
        <v>0.17276811717721577</v>
      </c>
      <c r="N37" s="91">
        <v>0.19726413465151962</v>
      </c>
      <c r="O37" s="91">
        <v>0.14031189635221303</v>
      </c>
      <c r="P37" s="91">
        <v>0.17542588130461956</v>
      </c>
      <c r="Q37" s="91">
        <v>0.17034494247237458</v>
      </c>
    </row>
    <row r="38" spans="1:17" x14ac:dyDescent="0.25">
      <c r="A38" s="92" t="s">
        <v>26</v>
      </c>
      <c r="B38" s="91">
        <v>0.35445197306461251</v>
      </c>
      <c r="C38" s="91">
        <v>0.84675660412592502</v>
      </c>
      <c r="D38" s="91">
        <v>1.2747800493293362</v>
      </c>
      <c r="E38" s="91">
        <v>1.6022458523844638</v>
      </c>
      <c r="F38" s="91">
        <v>1.2124007492255067</v>
      </c>
      <c r="G38" s="91">
        <v>1.4938938592675042</v>
      </c>
      <c r="H38" s="91">
        <v>1.6275990536836751</v>
      </c>
      <c r="I38" s="91">
        <v>1.6407491622482242</v>
      </c>
      <c r="J38" s="91">
        <v>2.0805882013769907</v>
      </c>
      <c r="K38" s="91">
        <v>2.5368036540042334</v>
      </c>
      <c r="L38" s="91">
        <v>2.7443319943327649</v>
      </c>
      <c r="M38" s="91">
        <v>3.5941675672248823</v>
      </c>
      <c r="N38" s="91">
        <v>3.8880803202516656</v>
      </c>
      <c r="O38" s="91">
        <v>3.2187373062072746</v>
      </c>
      <c r="P38" s="91">
        <v>2.9140313191198137</v>
      </c>
      <c r="Q38" s="91">
        <v>3.502664033117862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29.492873657513559</v>
      </c>
      <c r="C41" s="204">
        <v>23.258304731425063</v>
      </c>
      <c r="D41" s="204">
        <v>16.367302531283489</v>
      </c>
      <c r="E41" s="204">
        <v>18.567073003021768</v>
      </c>
      <c r="F41" s="204">
        <v>7.8465493020433819</v>
      </c>
      <c r="G41" s="204">
        <v>9.5929200173345954</v>
      </c>
      <c r="H41" s="204">
        <v>9.2147779617594878</v>
      </c>
      <c r="I41" s="204">
        <v>8.3145836596795597</v>
      </c>
      <c r="J41" s="204">
        <v>9.2471135560783182</v>
      </c>
      <c r="K41" s="204">
        <v>9.0760381491501398</v>
      </c>
      <c r="L41" s="204">
        <v>7.8321668855525957</v>
      </c>
      <c r="M41" s="204">
        <v>10.292185124860755</v>
      </c>
      <c r="N41" s="204">
        <v>11.578957401323182</v>
      </c>
      <c r="O41" s="204">
        <v>9.1856123942573067</v>
      </c>
      <c r="P41" s="204">
        <v>9.0766000946197387</v>
      </c>
      <c r="Q41" s="204">
        <v>13.075710651512434</v>
      </c>
    </row>
    <row r="42" spans="1:17" x14ac:dyDescent="0.25">
      <c r="A42" s="152" t="s">
        <v>247</v>
      </c>
      <c r="B42" s="151">
        <v>29.492873657513559</v>
      </c>
      <c r="C42" s="151">
        <v>23.258304731425063</v>
      </c>
      <c r="D42" s="151">
        <v>16.367302531283489</v>
      </c>
      <c r="E42" s="151">
        <v>18.567073003021768</v>
      </c>
      <c r="F42" s="151">
        <v>7.8465493020433819</v>
      </c>
      <c r="G42" s="151">
        <v>9.5929200173345954</v>
      </c>
      <c r="H42" s="151">
        <v>9.2147779617594878</v>
      </c>
      <c r="I42" s="151">
        <v>8.3145836596795597</v>
      </c>
      <c r="J42" s="151">
        <v>9.2471135560783182</v>
      </c>
      <c r="K42" s="151">
        <v>9.0760381491501398</v>
      </c>
      <c r="L42" s="151">
        <v>7.8321668855525957</v>
      </c>
      <c r="M42" s="151">
        <v>10.292185124860755</v>
      </c>
      <c r="N42" s="151">
        <v>11.578957401323182</v>
      </c>
      <c r="O42" s="151">
        <v>9.1856123942573067</v>
      </c>
      <c r="P42" s="151">
        <v>9.0766000946197387</v>
      </c>
      <c r="Q42" s="151">
        <v>13.075710651512434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0.58894345630814293</v>
      </c>
      <c r="C45" s="87">
        <v>0.58951164486991292</v>
      </c>
      <c r="D45" s="87">
        <v>0.16834689921286961</v>
      </c>
      <c r="E45" s="87">
        <v>0.16831014274956524</v>
      </c>
      <c r="F45" s="87">
        <v>0.17610174721043481</v>
      </c>
      <c r="G45" s="87">
        <v>0.17380131169184901</v>
      </c>
      <c r="H45" s="87">
        <v>8.4330047455304341E-2</v>
      </c>
      <c r="I45" s="87">
        <v>0.16844721372730428</v>
      </c>
      <c r="J45" s="87">
        <v>0.16817077449286957</v>
      </c>
      <c r="K45" s="87">
        <v>0.2527129373718261</v>
      </c>
      <c r="L45" s="87">
        <v>0.25238348272053929</v>
      </c>
      <c r="M45" s="87">
        <v>0.16826607131286919</v>
      </c>
      <c r="N45" s="87">
        <v>0.16826656391304862</v>
      </c>
      <c r="O45" s="87">
        <v>8.4135043817798627E-2</v>
      </c>
      <c r="P45" s="87">
        <v>0.16826159514377481</v>
      </c>
      <c r="Q45" s="87">
        <v>0.16826657584353918</v>
      </c>
    </row>
    <row r="46" spans="1:17" x14ac:dyDescent="0.25">
      <c r="A46" s="150" t="s">
        <v>125</v>
      </c>
      <c r="B46" s="87">
        <v>0.58801720575992134</v>
      </c>
      <c r="C46" s="87">
        <v>0.68375952902008463</v>
      </c>
      <c r="D46" s="87">
        <v>0.25600350924738802</v>
      </c>
      <c r="E46" s="87">
        <v>0.34247395739335246</v>
      </c>
      <c r="F46" s="87">
        <v>0.34547774969002121</v>
      </c>
      <c r="G46" s="87">
        <v>0.34833717605645487</v>
      </c>
      <c r="H46" s="87">
        <v>0.34654609032498368</v>
      </c>
      <c r="I46" s="87">
        <v>0.34672323424016849</v>
      </c>
      <c r="J46" s="87">
        <v>0.34746078259144997</v>
      </c>
      <c r="K46" s="87">
        <v>0.35124266375802354</v>
      </c>
      <c r="L46" s="87">
        <v>8.7989340799689064E-2</v>
      </c>
      <c r="M46" s="87">
        <v>0.34908522362646216</v>
      </c>
      <c r="N46" s="87">
        <v>0.351440110033446</v>
      </c>
      <c r="O46" s="87">
        <v>0.26364340620519194</v>
      </c>
      <c r="P46" s="87">
        <v>0.35292402572633325</v>
      </c>
      <c r="Q46" s="87">
        <v>0.35302433700666902</v>
      </c>
    </row>
    <row r="47" spans="1:17" x14ac:dyDescent="0.25">
      <c r="A47" s="150" t="s">
        <v>29</v>
      </c>
      <c r="B47" s="87">
        <v>27.908890340025817</v>
      </c>
      <c r="C47" s="87">
        <v>20.906091810594781</v>
      </c>
      <c r="D47" s="87">
        <v>14.361752824184347</v>
      </c>
      <c r="E47" s="87">
        <v>15.794740593823304</v>
      </c>
      <c r="F47" s="87">
        <v>5.4754960206052177</v>
      </c>
      <c r="G47" s="87">
        <v>6.6408859499720752</v>
      </c>
      <c r="H47" s="87">
        <v>6.1037201762546092</v>
      </c>
      <c r="I47" s="87">
        <v>5.0266714902073044</v>
      </c>
      <c r="J47" s="87">
        <v>5.2889943519986096</v>
      </c>
      <c r="K47" s="87">
        <v>3.4082979397419133</v>
      </c>
      <c r="L47" s="87">
        <v>1.6153121204837741</v>
      </c>
      <c r="M47" s="87">
        <v>2.512667583884808</v>
      </c>
      <c r="N47" s="87">
        <v>4.127975854883374</v>
      </c>
      <c r="O47" s="87">
        <v>2.781996832418741</v>
      </c>
      <c r="P47" s="87">
        <v>2.6921246847107754</v>
      </c>
      <c r="Q47" s="87">
        <v>5.2948297736550316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0.40702265541967891</v>
      </c>
      <c r="C49" s="87">
        <v>1.0789417469402829</v>
      </c>
      <c r="D49" s="87">
        <v>1.5811992986388825</v>
      </c>
      <c r="E49" s="87">
        <v>2.2615483090555459</v>
      </c>
      <c r="F49" s="87">
        <v>1.8494737845377087</v>
      </c>
      <c r="G49" s="87">
        <v>2.4298955796142163</v>
      </c>
      <c r="H49" s="87">
        <v>2.680181647724591</v>
      </c>
      <c r="I49" s="87">
        <v>2.772741721504782</v>
      </c>
      <c r="J49" s="87">
        <v>3.4424876469953891</v>
      </c>
      <c r="K49" s="87">
        <v>5.063784608278378</v>
      </c>
      <c r="L49" s="87">
        <v>5.8764819415485929</v>
      </c>
      <c r="M49" s="87">
        <v>7.2621662460366156</v>
      </c>
      <c r="N49" s="87">
        <v>6.9268920981607076</v>
      </c>
      <c r="O49" s="87">
        <v>6.0479466755836908</v>
      </c>
      <c r="P49" s="87">
        <v>5.8624853789422007</v>
      </c>
      <c r="Q49" s="87">
        <v>7.2589513378072255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4.3827743326058681E-3</v>
      </c>
      <c r="O51" s="87">
        <v>7.8904362318840265E-3</v>
      </c>
      <c r="P51" s="87">
        <v>8.0441009665648433E-4</v>
      </c>
      <c r="Q51" s="87">
        <v>6.3862719996902215E-4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884.78620972540671</v>
      </c>
      <c r="C54" s="204">
        <v>697.74914194275198</v>
      </c>
      <c r="D54" s="204">
        <v>491.01907593850467</v>
      </c>
      <c r="E54" s="204">
        <v>557.01219009065323</v>
      </c>
      <c r="F54" s="204">
        <v>235.39647906130151</v>
      </c>
      <c r="G54" s="204">
        <v>287.78760052003787</v>
      </c>
      <c r="H54" s="204">
        <v>276.44333885278468</v>
      </c>
      <c r="I54" s="204">
        <v>249.4375097903868</v>
      </c>
      <c r="J54" s="204">
        <v>277.4134066823496</v>
      </c>
      <c r="K54" s="204">
        <v>272.28114447450429</v>
      </c>
      <c r="L54" s="204">
        <v>234.96500656657784</v>
      </c>
      <c r="M54" s="204">
        <v>308.76555374582273</v>
      </c>
      <c r="N54" s="204">
        <v>347.36872203969557</v>
      </c>
      <c r="O54" s="204">
        <v>275.5683718277192</v>
      </c>
      <c r="P54" s="204">
        <v>272.29800283859225</v>
      </c>
      <c r="Q54" s="204">
        <v>392.27131954537299</v>
      </c>
    </row>
    <row r="55" spans="1:17" x14ac:dyDescent="0.25">
      <c r="A55" s="152" t="s">
        <v>245</v>
      </c>
      <c r="B55" s="151">
        <v>884.78620972540671</v>
      </c>
      <c r="C55" s="151">
        <v>697.74914194275198</v>
      </c>
      <c r="D55" s="151">
        <v>491.01907593850467</v>
      </c>
      <c r="E55" s="151">
        <v>557.01219009065323</v>
      </c>
      <c r="F55" s="151">
        <v>235.39647906130151</v>
      </c>
      <c r="G55" s="151">
        <v>287.78760052003787</v>
      </c>
      <c r="H55" s="151">
        <v>276.44333885278468</v>
      </c>
      <c r="I55" s="151">
        <v>249.4375097903868</v>
      </c>
      <c r="J55" s="151">
        <v>277.4134066823496</v>
      </c>
      <c r="K55" s="151">
        <v>272.28114447450429</v>
      </c>
      <c r="L55" s="151">
        <v>234.96500656657784</v>
      </c>
      <c r="M55" s="151">
        <v>308.76555374582273</v>
      </c>
      <c r="N55" s="151">
        <v>347.36872203969557</v>
      </c>
      <c r="O55" s="151">
        <v>275.5683718277192</v>
      </c>
      <c r="P55" s="151">
        <v>272.29800283859225</v>
      </c>
      <c r="Q55" s="151">
        <v>392.27131954537299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17.668303689244283</v>
      </c>
      <c r="C58" s="87">
        <v>17.685349346097393</v>
      </c>
      <c r="D58" s="87">
        <v>5.0504069763860873</v>
      </c>
      <c r="E58" s="87">
        <v>5.0493042824869576</v>
      </c>
      <c r="F58" s="87">
        <v>5.283052416313045</v>
      </c>
      <c r="G58" s="87">
        <v>5.2140393507554696</v>
      </c>
      <c r="H58" s="87">
        <v>2.5299014236591311</v>
      </c>
      <c r="I58" s="87">
        <v>5.0534164118191303</v>
      </c>
      <c r="J58" s="87">
        <v>5.0451232347860877</v>
      </c>
      <c r="K58" s="87">
        <v>7.5813881211547844</v>
      </c>
      <c r="L58" s="87">
        <v>7.5715044816161789</v>
      </c>
      <c r="M58" s="87">
        <v>5.0479821393860771</v>
      </c>
      <c r="N58" s="87">
        <v>5.0479969173914601</v>
      </c>
      <c r="O58" s="87">
        <v>2.5240513145339594</v>
      </c>
      <c r="P58" s="87">
        <v>5.0478478543132441</v>
      </c>
      <c r="Q58" s="87">
        <v>5.0479972753061739</v>
      </c>
    </row>
    <row r="59" spans="1:17" x14ac:dyDescent="0.25">
      <c r="A59" s="150" t="s">
        <v>125</v>
      </c>
      <c r="B59" s="87">
        <v>17.640516172797636</v>
      </c>
      <c r="C59" s="87">
        <v>20.512785870602546</v>
      </c>
      <c r="D59" s="87">
        <v>7.6801052774216405</v>
      </c>
      <c r="E59" s="87">
        <v>10.274218721800576</v>
      </c>
      <c r="F59" s="87">
        <v>10.364332490700637</v>
      </c>
      <c r="G59" s="87">
        <v>10.450115281693645</v>
      </c>
      <c r="H59" s="87">
        <v>10.396382709749513</v>
      </c>
      <c r="I59" s="87">
        <v>10.401697027205058</v>
      </c>
      <c r="J59" s="87">
        <v>10.4238234777435</v>
      </c>
      <c r="K59" s="87">
        <v>10.537279912740706</v>
      </c>
      <c r="L59" s="87">
        <v>2.639680223990672</v>
      </c>
      <c r="M59" s="87">
        <v>10.472556708793865</v>
      </c>
      <c r="N59" s="87">
        <v>10.543203301003381</v>
      </c>
      <c r="O59" s="87">
        <v>7.9093021861557604</v>
      </c>
      <c r="P59" s="87">
        <v>10.58772077179</v>
      </c>
      <c r="Q59" s="87">
        <v>10.590730110200068</v>
      </c>
    </row>
    <row r="60" spans="1:17" x14ac:dyDescent="0.25">
      <c r="A60" s="150" t="s">
        <v>29</v>
      </c>
      <c r="B60" s="87">
        <v>837.26671020077447</v>
      </c>
      <c r="C60" s="87">
        <v>627.18275431784355</v>
      </c>
      <c r="D60" s="87">
        <v>430.85258472553051</v>
      </c>
      <c r="E60" s="87">
        <v>473.84221781469927</v>
      </c>
      <c r="F60" s="87">
        <v>164.26488061815655</v>
      </c>
      <c r="G60" s="87">
        <v>199.22657849916226</v>
      </c>
      <c r="H60" s="87">
        <v>183.11160528763833</v>
      </c>
      <c r="I60" s="87">
        <v>150.80014470621916</v>
      </c>
      <c r="J60" s="87">
        <v>158.66983055995829</v>
      </c>
      <c r="K60" s="87">
        <v>102.24893819225743</v>
      </c>
      <c r="L60" s="87">
        <v>48.459363614513229</v>
      </c>
      <c r="M60" s="87">
        <v>75.38002751654426</v>
      </c>
      <c r="N60" s="87">
        <v>123.83927564650126</v>
      </c>
      <c r="O60" s="87">
        <v>83.459904972562242</v>
      </c>
      <c r="P60" s="87">
        <v>80.763740541323259</v>
      </c>
      <c r="Q60" s="87">
        <v>158.84489320965091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12.210679662590364</v>
      </c>
      <c r="C62" s="87">
        <v>32.368252408208498</v>
      </c>
      <c r="D62" s="87">
        <v>47.435978959166476</v>
      </c>
      <c r="E62" s="87">
        <v>67.846449271666387</v>
      </c>
      <c r="F62" s="87">
        <v>55.484213536131271</v>
      </c>
      <c r="G62" s="87">
        <v>72.8968673884265</v>
      </c>
      <c r="H62" s="87">
        <v>80.405449431737736</v>
      </c>
      <c r="I62" s="87">
        <v>83.182251645143467</v>
      </c>
      <c r="J62" s="87">
        <v>103.2746294098617</v>
      </c>
      <c r="K62" s="87">
        <v>151.91353824835139</v>
      </c>
      <c r="L62" s="87">
        <v>176.29445824645776</v>
      </c>
      <c r="M62" s="87">
        <v>217.86498738109853</v>
      </c>
      <c r="N62" s="87">
        <v>207.80676294482132</v>
      </c>
      <c r="O62" s="87">
        <v>181.43840026751076</v>
      </c>
      <c r="P62" s="87">
        <v>175.87456136826603</v>
      </c>
      <c r="Q62" s="87">
        <v>217.76854013421675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0.1314832299781761</v>
      </c>
      <c r="O64" s="87">
        <v>0.23671308695652088</v>
      </c>
      <c r="P64" s="87">
        <v>2.4132302899694535E-2</v>
      </c>
      <c r="Q64" s="87">
        <v>1.9158815999070659E-2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103.22505780129747</v>
      </c>
      <c r="C67" s="204">
        <v>81.404066559987726</v>
      </c>
      <c r="D67" s="204">
        <v>57.28555885949222</v>
      </c>
      <c r="E67" s="204">
        <v>64.984755510576178</v>
      </c>
      <c r="F67" s="204">
        <v>27.462922557151842</v>
      </c>
      <c r="G67" s="204">
        <v>33.575220060671093</v>
      </c>
      <c r="H67" s="204">
        <v>32.251722866158211</v>
      </c>
      <c r="I67" s="204">
        <v>29.101042808878461</v>
      </c>
      <c r="J67" s="204">
        <v>32.364897446274114</v>
      </c>
      <c r="K67" s="204">
        <v>31.766133522025498</v>
      </c>
      <c r="L67" s="204">
        <v>27.412584099434081</v>
      </c>
      <c r="M67" s="204">
        <v>36.02264793701265</v>
      </c>
      <c r="N67" s="204">
        <v>40.526350904631151</v>
      </c>
      <c r="O67" s="204">
        <v>32.149643379900567</v>
      </c>
      <c r="P67" s="204">
        <v>31.768100331169094</v>
      </c>
      <c r="Q67" s="204">
        <v>45.764987280293518</v>
      </c>
    </row>
    <row r="68" spans="1:17" x14ac:dyDescent="0.25">
      <c r="A68" s="152" t="s">
        <v>243</v>
      </c>
      <c r="B68" s="151">
        <v>103.22505780129747</v>
      </c>
      <c r="C68" s="151">
        <v>81.404066559987726</v>
      </c>
      <c r="D68" s="151">
        <v>57.28555885949222</v>
      </c>
      <c r="E68" s="151">
        <v>64.984755510576178</v>
      </c>
      <c r="F68" s="151">
        <v>27.462922557151842</v>
      </c>
      <c r="G68" s="151">
        <v>33.575220060671093</v>
      </c>
      <c r="H68" s="151">
        <v>32.251722866158211</v>
      </c>
      <c r="I68" s="151">
        <v>29.101042808878461</v>
      </c>
      <c r="J68" s="151">
        <v>32.364897446274114</v>
      </c>
      <c r="K68" s="151">
        <v>31.766133522025498</v>
      </c>
      <c r="L68" s="151">
        <v>27.412584099434081</v>
      </c>
      <c r="M68" s="151">
        <v>36.02264793701265</v>
      </c>
      <c r="N68" s="151">
        <v>40.526350904631151</v>
      </c>
      <c r="O68" s="151">
        <v>32.149643379900567</v>
      </c>
      <c r="P68" s="151">
        <v>31.768100331169094</v>
      </c>
      <c r="Q68" s="151">
        <v>45.764987280293518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2.0613020970784999</v>
      </c>
      <c r="C71" s="87">
        <v>2.0632907570446957</v>
      </c>
      <c r="D71" s="87">
        <v>0.58921414724504351</v>
      </c>
      <c r="E71" s="87">
        <v>0.58908549962347823</v>
      </c>
      <c r="F71" s="87">
        <v>0.6163561152365219</v>
      </c>
      <c r="G71" s="87">
        <v>0.60830459092147171</v>
      </c>
      <c r="H71" s="87">
        <v>0.29515516609356518</v>
      </c>
      <c r="I71" s="87">
        <v>0.5895652480455652</v>
      </c>
      <c r="J71" s="87">
        <v>0.58859771072504363</v>
      </c>
      <c r="K71" s="87">
        <v>0.88449528080139128</v>
      </c>
      <c r="L71" s="87">
        <v>0.88334218952188737</v>
      </c>
      <c r="M71" s="87">
        <v>0.58893124959504228</v>
      </c>
      <c r="N71" s="87">
        <v>0.58893297369567033</v>
      </c>
      <c r="O71" s="87">
        <v>0.29447265336229522</v>
      </c>
      <c r="P71" s="87">
        <v>0.5889155830032119</v>
      </c>
      <c r="Q71" s="87">
        <v>0.58893301545238708</v>
      </c>
    </row>
    <row r="72" spans="1:17" x14ac:dyDescent="0.25">
      <c r="A72" s="150" t="s">
        <v>125</v>
      </c>
      <c r="B72" s="87">
        <v>2.0580602201597249</v>
      </c>
      <c r="C72" s="87">
        <v>2.393158351570297</v>
      </c>
      <c r="D72" s="87">
        <v>0.89601228236585817</v>
      </c>
      <c r="E72" s="87">
        <v>1.1986588508767335</v>
      </c>
      <c r="F72" s="87">
        <v>1.2091721239150743</v>
      </c>
      <c r="G72" s="87">
        <v>1.2191801161975921</v>
      </c>
      <c r="H72" s="87">
        <v>1.2129113161374427</v>
      </c>
      <c r="I72" s="87">
        <v>1.2135313198405899</v>
      </c>
      <c r="J72" s="87">
        <v>1.2161127390700748</v>
      </c>
      <c r="K72" s="87">
        <v>1.2293493231530823</v>
      </c>
      <c r="L72" s="87">
        <v>0.3079626927989117</v>
      </c>
      <c r="M72" s="87">
        <v>1.2217982826926175</v>
      </c>
      <c r="N72" s="87">
        <v>1.2300403851170612</v>
      </c>
      <c r="O72" s="87">
        <v>0.922751921718172</v>
      </c>
      <c r="P72" s="87">
        <v>1.2352340900421666</v>
      </c>
      <c r="Q72" s="87">
        <v>1.2355851795233412</v>
      </c>
    </row>
    <row r="73" spans="1:17" x14ac:dyDescent="0.25">
      <c r="A73" s="150" t="s">
        <v>29</v>
      </c>
      <c r="B73" s="87">
        <v>97.681116190090364</v>
      </c>
      <c r="C73" s="87">
        <v>73.17132133708175</v>
      </c>
      <c r="D73" s="87">
        <v>50.266134884645226</v>
      </c>
      <c r="E73" s="87">
        <v>55.281592078381564</v>
      </c>
      <c r="F73" s="87">
        <v>19.164236072118264</v>
      </c>
      <c r="G73" s="87">
        <v>23.243100824902267</v>
      </c>
      <c r="H73" s="87">
        <v>21.363020616891134</v>
      </c>
      <c r="I73" s="87">
        <v>17.593350215725568</v>
      </c>
      <c r="J73" s="87">
        <v>18.511480231995129</v>
      </c>
      <c r="K73" s="87">
        <v>11.929042789096696</v>
      </c>
      <c r="L73" s="87">
        <v>5.6535924216932099</v>
      </c>
      <c r="M73" s="87">
        <v>8.7943365435968293</v>
      </c>
      <c r="N73" s="87">
        <v>14.447915492091813</v>
      </c>
      <c r="O73" s="87">
        <v>9.7369889134655931</v>
      </c>
      <c r="P73" s="87">
        <v>9.4224363964877149</v>
      </c>
      <c r="Q73" s="87">
        <v>18.531904207792611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1.4245792939688759</v>
      </c>
      <c r="C75" s="87">
        <v>3.7762961142909921</v>
      </c>
      <c r="D75" s="87">
        <v>5.534197545236089</v>
      </c>
      <c r="E75" s="87">
        <v>7.9154190816944094</v>
      </c>
      <c r="F75" s="87">
        <v>6.4731582458819812</v>
      </c>
      <c r="G75" s="87">
        <v>8.504634528649758</v>
      </c>
      <c r="H75" s="87">
        <v>9.3806357670360683</v>
      </c>
      <c r="I75" s="87">
        <v>9.7045960252667367</v>
      </c>
      <c r="J75" s="87">
        <v>12.048706764483866</v>
      </c>
      <c r="K75" s="87">
        <v>17.723246128974328</v>
      </c>
      <c r="L75" s="87">
        <v>20.567686795420073</v>
      </c>
      <c r="M75" s="87">
        <v>25.417581861128159</v>
      </c>
      <c r="N75" s="87">
        <v>24.244122343562484</v>
      </c>
      <c r="O75" s="87">
        <v>21.167813364542916</v>
      </c>
      <c r="P75" s="87">
        <v>20.518698826297705</v>
      </c>
      <c r="Q75" s="87">
        <v>25.406329682325289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1.5339710164120545E-2</v>
      </c>
      <c r="O77" s="87">
        <v>2.7616526811594096E-2</v>
      </c>
      <c r="P77" s="87">
        <v>2.8154353382976957E-3</v>
      </c>
      <c r="Q77" s="87">
        <v>2.2351951998915774E-3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1.228359334989922</v>
      </c>
      <c r="C81" s="96">
        <v>1.7593365526923628</v>
      </c>
      <c r="D81" s="96">
        <v>1.6569793047953731</v>
      </c>
      <c r="E81" s="96">
        <v>1.9844310872009356</v>
      </c>
      <c r="F81" s="96">
        <v>1.3621067990272</v>
      </c>
      <c r="G81" s="96">
        <v>1.7162808863920724</v>
      </c>
      <c r="H81" s="96">
        <v>1.7441997404685947</v>
      </c>
      <c r="I81" s="96">
        <v>1.7517397280264495</v>
      </c>
      <c r="J81" s="96">
        <v>1.7739134905880338</v>
      </c>
      <c r="K81" s="96">
        <v>1.8341724560225505</v>
      </c>
      <c r="L81" s="96">
        <v>2.4579283175549538</v>
      </c>
      <c r="M81" s="96">
        <v>2.6225421256256491</v>
      </c>
      <c r="N81" s="96">
        <v>2.666891617191673</v>
      </c>
      <c r="O81" s="96">
        <v>2.2459110320445506</v>
      </c>
      <c r="P81" s="96">
        <v>2.0212295049419144</v>
      </c>
      <c r="Q81" s="96">
        <v>2.5981745353615442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1.228359334989922</v>
      </c>
      <c r="C86" s="158">
        <v>1.7593365526923628</v>
      </c>
      <c r="D86" s="158">
        <v>1.6569793047953731</v>
      </c>
      <c r="E86" s="158">
        <v>1.9844310872009356</v>
      </c>
      <c r="F86" s="158">
        <v>1.3621067990272</v>
      </c>
      <c r="G86" s="158">
        <v>1.7162808863920724</v>
      </c>
      <c r="H86" s="158">
        <v>1.7441997404685947</v>
      </c>
      <c r="I86" s="158">
        <v>1.7517397280264495</v>
      </c>
      <c r="J86" s="158">
        <v>1.7739134905880338</v>
      </c>
      <c r="K86" s="158">
        <v>1.8341724560225505</v>
      </c>
      <c r="L86" s="158">
        <v>2.4579283175549538</v>
      </c>
      <c r="M86" s="158">
        <v>2.6225421256256491</v>
      </c>
      <c r="N86" s="158">
        <v>2.666891617191673</v>
      </c>
      <c r="O86" s="158">
        <v>2.2459110320445506</v>
      </c>
      <c r="P86" s="158">
        <v>2.0212295049419144</v>
      </c>
      <c r="Q86" s="158">
        <v>2.5981745353615442</v>
      </c>
    </row>
    <row r="87" spans="1:17" x14ac:dyDescent="0.25">
      <c r="A87" s="92" t="s">
        <v>125</v>
      </c>
      <c r="B87" s="91">
        <v>0.72589697358819472</v>
      </c>
      <c r="C87" s="91">
        <v>0.68245433815854151</v>
      </c>
      <c r="D87" s="91">
        <v>0.23089041392547874</v>
      </c>
      <c r="E87" s="91">
        <v>0.26098700320826701</v>
      </c>
      <c r="F87" s="91">
        <v>0.21439088035762147</v>
      </c>
      <c r="G87" s="91">
        <v>0.21518875121791686</v>
      </c>
      <c r="H87" s="91">
        <v>0.19970266674687689</v>
      </c>
      <c r="I87" s="91">
        <v>0.19470289702398014</v>
      </c>
      <c r="J87" s="91">
        <v>0.16263159806542324</v>
      </c>
      <c r="K87" s="91">
        <v>0.11897255302329823</v>
      </c>
      <c r="L87" s="91">
        <v>3.6259960381501019E-2</v>
      </c>
      <c r="M87" s="91">
        <v>0.12028123207370163</v>
      </c>
      <c r="N87" s="91">
        <v>0.12877300136670464</v>
      </c>
      <c r="O87" s="91">
        <v>9.3814653177574578E-2</v>
      </c>
      <c r="P87" s="91">
        <v>0.11476966477302976</v>
      </c>
      <c r="Q87" s="91">
        <v>0.12049681737797253</v>
      </c>
    </row>
    <row r="88" spans="1:17" x14ac:dyDescent="0.25">
      <c r="A88" s="92" t="s">
        <v>26</v>
      </c>
      <c r="B88" s="91">
        <v>0.50246236140172729</v>
      </c>
      <c r="C88" s="91">
        <v>1.0768822145338213</v>
      </c>
      <c r="D88" s="91">
        <v>1.4260888908698943</v>
      </c>
      <c r="E88" s="91">
        <v>1.7234440839926686</v>
      </c>
      <c r="F88" s="91">
        <v>1.1477159186695784</v>
      </c>
      <c r="G88" s="91">
        <v>1.5010921351741555</v>
      </c>
      <c r="H88" s="91">
        <v>1.5444970737217179</v>
      </c>
      <c r="I88" s="91">
        <v>1.5570368310024694</v>
      </c>
      <c r="J88" s="91">
        <v>1.6112818925226107</v>
      </c>
      <c r="K88" s="91">
        <v>1.7151999029992522</v>
      </c>
      <c r="L88" s="91">
        <v>2.421668357173453</v>
      </c>
      <c r="M88" s="91">
        <v>2.5022608935519477</v>
      </c>
      <c r="N88" s="91">
        <v>2.5381186158249682</v>
      </c>
      <c r="O88" s="91">
        <v>2.1520963788669758</v>
      </c>
      <c r="P88" s="91">
        <v>1.9064598401688848</v>
      </c>
      <c r="Q88" s="91">
        <v>2.4776777179835716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1</v>
      </c>
      <c r="C100" s="238">
        <f t="shared" si="5"/>
        <v>1</v>
      </c>
      <c r="D100" s="238">
        <f t="shared" si="5"/>
        <v>1</v>
      </c>
      <c r="E100" s="238">
        <f t="shared" si="5"/>
        <v>1</v>
      </c>
      <c r="F100" s="238">
        <f t="shared" si="5"/>
        <v>1</v>
      </c>
      <c r="G100" s="238">
        <f t="shared" si="5"/>
        <v>1</v>
      </c>
      <c r="H100" s="238">
        <f t="shared" si="5"/>
        <v>1</v>
      </c>
      <c r="I100" s="238">
        <f t="shared" si="5"/>
        <v>1</v>
      </c>
      <c r="J100" s="238">
        <f t="shared" si="5"/>
        <v>1</v>
      </c>
      <c r="K100" s="238">
        <f t="shared" si="5"/>
        <v>1</v>
      </c>
      <c r="L100" s="238">
        <f t="shared" si="5"/>
        <v>1</v>
      </c>
      <c r="M100" s="238">
        <f t="shared" si="5"/>
        <v>1</v>
      </c>
      <c r="N100" s="238">
        <f t="shared" si="5"/>
        <v>0.91538752233754572</v>
      </c>
      <c r="O100" s="238">
        <f t="shared" si="5"/>
        <v>0.84573017757580971</v>
      </c>
      <c r="P100" s="238">
        <f t="shared" si="5"/>
        <v>0.97739735250730142</v>
      </c>
      <c r="Q100" s="238">
        <f t="shared" si="5"/>
        <v>0.98011774875163549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8.4612477662454236E-2</v>
      </c>
      <c r="O102" s="237">
        <f t="shared" si="7"/>
        <v>0.15426982242419027</v>
      </c>
      <c r="P102" s="237">
        <f t="shared" si="7"/>
        <v>2.2602647492698576E-2</v>
      </c>
      <c r="Q102" s="237">
        <f t="shared" si="7"/>
        <v>1.9882251248364541E-2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8.4612477662454236E-2</v>
      </c>
      <c r="O103" s="235">
        <f t="shared" si="8"/>
        <v>0.15426982242419027</v>
      </c>
      <c r="P103" s="235">
        <f t="shared" si="8"/>
        <v>2.2602647492698576E-2</v>
      </c>
      <c r="Q103" s="235">
        <f t="shared" si="8"/>
        <v>1.9882251248364541E-2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0.99999999999999989</v>
      </c>
      <c r="C107" s="77">
        <f t="shared" si="11"/>
        <v>1</v>
      </c>
      <c r="D107" s="77">
        <f t="shared" si="11"/>
        <v>0.99999999999999978</v>
      </c>
      <c r="E107" s="77">
        <f t="shared" si="11"/>
        <v>1</v>
      </c>
      <c r="F107" s="77">
        <f t="shared" si="11"/>
        <v>1</v>
      </c>
      <c r="G107" s="77">
        <f t="shared" si="11"/>
        <v>0.99999999999999978</v>
      </c>
      <c r="H107" s="77">
        <f t="shared" si="11"/>
        <v>0.99999999999999956</v>
      </c>
      <c r="I107" s="77">
        <f t="shared" si="11"/>
        <v>1</v>
      </c>
      <c r="J107" s="77">
        <f t="shared" si="11"/>
        <v>1.0000000000000002</v>
      </c>
      <c r="K107" s="77">
        <f t="shared" si="11"/>
        <v>1</v>
      </c>
      <c r="L107" s="77">
        <f t="shared" si="11"/>
        <v>0.99999999999999978</v>
      </c>
      <c r="M107" s="77">
        <f t="shared" si="11"/>
        <v>1</v>
      </c>
      <c r="N107" s="77">
        <f t="shared" si="11"/>
        <v>1</v>
      </c>
      <c r="O107" s="77">
        <f t="shared" si="11"/>
        <v>1.0000000000000002</v>
      </c>
      <c r="P107" s="77">
        <f t="shared" si="11"/>
        <v>1.0000000000000002</v>
      </c>
      <c r="Q107" s="77">
        <f t="shared" si="11"/>
        <v>1.0000000000000002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8.5088998923984734E-4</v>
      </c>
      <c r="C112" s="201">
        <f t="shared" si="16"/>
        <v>1.7210523282066487E-3</v>
      </c>
      <c r="D112" s="201">
        <f t="shared" si="16"/>
        <v>2.6162054619218891E-3</v>
      </c>
      <c r="E112" s="201">
        <f t="shared" si="16"/>
        <v>2.8718148217441362E-3</v>
      </c>
      <c r="F112" s="201">
        <f t="shared" si="16"/>
        <v>5.2871650777169543E-3</v>
      </c>
      <c r="G112" s="201">
        <f t="shared" si="16"/>
        <v>5.1344653304684568E-3</v>
      </c>
      <c r="H112" s="201">
        <f t="shared" si="16"/>
        <v>5.7484250594271643E-3</v>
      </c>
      <c r="I112" s="201">
        <f t="shared" si="16"/>
        <v>6.393924749384652E-3</v>
      </c>
      <c r="J112" s="201">
        <f t="shared" si="16"/>
        <v>7.1287712857321488E-3</v>
      </c>
      <c r="K112" s="201">
        <f t="shared" si="16"/>
        <v>8.5891568805156679E-3</v>
      </c>
      <c r="L112" s="201">
        <f t="shared" si="16"/>
        <v>1.020319564588322E-2</v>
      </c>
      <c r="M112" s="201">
        <f t="shared" si="16"/>
        <v>1.0497321418595915E-2</v>
      </c>
      <c r="N112" s="201">
        <f t="shared" si="16"/>
        <v>1.0123279769977447E-2</v>
      </c>
      <c r="O112" s="201">
        <f t="shared" si="16"/>
        <v>1.0488419181641447E-2</v>
      </c>
      <c r="P112" s="201">
        <f t="shared" si="16"/>
        <v>9.769585724245999E-3</v>
      </c>
      <c r="Q112" s="201">
        <f t="shared" si="16"/>
        <v>8.0763630329673802E-3</v>
      </c>
    </row>
    <row r="113" spans="1:17" x14ac:dyDescent="0.25">
      <c r="A113" s="127" t="s">
        <v>238</v>
      </c>
      <c r="B113" s="200">
        <f t="shared" ref="B113:Q113" si="17">IF(B$41=0,0,B$41/B$31)</f>
        <v>2.8960843768427832E-2</v>
      </c>
      <c r="C113" s="200">
        <f t="shared" si="17"/>
        <v>2.8935621671646185E-2</v>
      </c>
      <c r="D113" s="200">
        <f t="shared" si="17"/>
        <v>2.8909675204002259E-2</v>
      </c>
      <c r="E113" s="200">
        <f t="shared" si="17"/>
        <v>2.8902266237050889E-2</v>
      </c>
      <c r="F113" s="200">
        <f t="shared" si="17"/>
        <v>2.8832256084703849E-2</v>
      </c>
      <c r="G113" s="200">
        <f t="shared" si="17"/>
        <v>2.883668216433424E-2</v>
      </c>
      <c r="H113" s="200">
        <f t="shared" si="17"/>
        <v>2.8818886230161517E-2</v>
      </c>
      <c r="I113" s="200">
        <f t="shared" si="17"/>
        <v>2.8800176094220736E-2</v>
      </c>
      <c r="J113" s="200">
        <f t="shared" si="17"/>
        <v>2.877887619461646E-2</v>
      </c>
      <c r="K113" s="200">
        <f t="shared" si="17"/>
        <v>2.8736546177376348E-2</v>
      </c>
      <c r="L113" s="200">
        <f t="shared" si="17"/>
        <v>2.8689762445046861E-2</v>
      </c>
      <c r="M113" s="200">
        <f t="shared" si="17"/>
        <v>2.8681237060330548E-2</v>
      </c>
      <c r="N113" s="200">
        <f t="shared" si="17"/>
        <v>2.8692078847247022E-2</v>
      </c>
      <c r="O113" s="200">
        <f t="shared" si="17"/>
        <v>2.8681495096184308E-2</v>
      </c>
      <c r="P113" s="200">
        <f t="shared" si="17"/>
        <v>2.8702330848572575E-2</v>
      </c>
      <c r="Q113" s="200">
        <f t="shared" si="17"/>
        <v>2.8751409767160372E-2</v>
      </c>
    </row>
    <row r="114" spans="1:17" x14ac:dyDescent="0.25">
      <c r="A114" s="142" t="s">
        <v>247</v>
      </c>
      <c r="B114" s="199">
        <f t="shared" ref="B114:Q114" si="18">IF(B$42=0,0,B$42/B$31)</f>
        <v>2.8960843768427832E-2</v>
      </c>
      <c r="C114" s="199">
        <f t="shared" si="18"/>
        <v>2.8935621671646185E-2</v>
      </c>
      <c r="D114" s="199">
        <f t="shared" si="18"/>
        <v>2.8909675204002259E-2</v>
      </c>
      <c r="E114" s="199">
        <f t="shared" si="18"/>
        <v>2.8902266237050889E-2</v>
      </c>
      <c r="F114" s="199">
        <f t="shared" si="18"/>
        <v>2.8832256084703849E-2</v>
      </c>
      <c r="G114" s="199">
        <f t="shared" si="18"/>
        <v>2.883668216433424E-2</v>
      </c>
      <c r="H114" s="199">
        <f t="shared" si="18"/>
        <v>2.8818886230161517E-2</v>
      </c>
      <c r="I114" s="199">
        <f t="shared" si="18"/>
        <v>2.8800176094220736E-2</v>
      </c>
      <c r="J114" s="199">
        <f t="shared" si="18"/>
        <v>2.877887619461646E-2</v>
      </c>
      <c r="K114" s="199">
        <f t="shared" si="18"/>
        <v>2.8736546177376348E-2</v>
      </c>
      <c r="L114" s="199">
        <f t="shared" si="18"/>
        <v>2.8689762445046861E-2</v>
      </c>
      <c r="M114" s="199">
        <f t="shared" si="18"/>
        <v>2.8681237060330548E-2</v>
      </c>
      <c r="N114" s="199">
        <f t="shared" si="18"/>
        <v>2.8692078847247022E-2</v>
      </c>
      <c r="O114" s="199">
        <f t="shared" si="18"/>
        <v>2.8681495096184308E-2</v>
      </c>
      <c r="P114" s="199">
        <f t="shared" si="18"/>
        <v>2.8702330848572575E-2</v>
      </c>
      <c r="Q114" s="199">
        <f t="shared" si="18"/>
        <v>2.8751409767160372E-2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0.86882531305283484</v>
      </c>
      <c r="C116" s="200">
        <f t="shared" si="20"/>
        <v>0.86806865014938561</v>
      </c>
      <c r="D116" s="200">
        <f t="shared" si="20"/>
        <v>0.86729025612006772</v>
      </c>
      <c r="E116" s="200">
        <f t="shared" si="20"/>
        <v>0.86706798711152688</v>
      </c>
      <c r="F116" s="200">
        <f t="shared" si="20"/>
        <v>0.86496768254111567</v>
      </c>
      <c r="G116" s="200">
        <f t="shared" si="20"/>
        <v>0.86510046493002724</v>
      </c>
      <c r="H116" s="200">
        <f t="shared" si="20"/>
        <v>0.86456658690484556</v>
      </c>
      <c r="I116" s="200">
        <f t="shared" si="20"/>
        <v>0.86400528282662203</v>
      </c>
      <c r="J116" s="200">
        <f t="shared" si="20"/>
        <v>0.86336628583849406</v>
      </c>
      <c r="K116" s="200">
        <f t="shared" si="20"/>
        <v>0.86209638532129074</v>
      </c>
      <c r="L116" s="200">
        <f t="shared" si="20"/>
        <v>0.86069287335140576</v>
      </c>
      <c r="M116" s="200">
        <f t="shared" si="20"/>
        <v>0.86043711180991667</v>
      </c>
      <c r="N116" s="200">
        <f t="shared" si="20"/>
        <v>0.86076236541741091</v>
      </c>
      <c r="O116" s="200">
        <f t="shared" si="20"/>
        <v>0.8604448528855293</v>
      </c>
      <c r="P116" s="200">
        <f t="shared" si="20"/>
        <v>0.86106992545717753</v>
      </c>
      <c r="Q116" s="200">
        <f t="shared" si="20"/>
        <v>0.86254229301481111</v>
      </c>
    </row>
    <row r="117" spans="1:17" x14ac:dyDescent="0.25">
      <c r="A117" s="142" t="s">
        <v>245</v>
      </c>
      <c r="B117" s="199">
        <f t="shared" ref="B117:Q117" si="21">IF(B$55=0,0,B$55/B$31)</f>
        <v>0.86882531305283484</v>
      </c>
      <c r="C117" s="199">
        <f t="shared" si="21"/>
        <v>0.86806865014938561</v>
      </c>
      <c r="D117" s="199">
        <f t="shared" si="21"/>
        <v>0.86729025612006772</v>
      </c>
      <c r="E117" s="199">
        <f t="shared" si="21"/>
        <v>0.86706798711152688</v>
      </c>
      <c r="F117" s="199">
        <f t="shared" si="21"/>
        <v>0.86496768254111567</v>
      </c>
      <c r="G117" s="199">
        <f t="shared" si="21"/>
        <v>0.86510046493002724</v>
      </c>
      <c r="H117" s="199">
        <f t="shared" si="21"/>
        <v>0.86456658690484556</v>
      </c>
      <c r="I117" s="199">
        <f t="shared" si="21"/>
        <v>0.86400528282662203</v>
      </c>
      <c r="J117" s="199">
        <f t="shared" si="21"/>
        <v>0.86336628583849406</v>
      </c>
      <c r="K117" s="199">
        <f t="shared" si="21"/>
        <v>0.86209638532129074</v>
      </c>
      <c r="L117" s="199">
        <f t="shared" si="21"/>
        <v>0.86069287335140576</v>
      </c>
      <c r="M117" s="199">
        <f t="shared" si="21"/>
        <v>0.86043711180991667</v>
      </c>
      <c r="N117" s="199">
        <f t="shared" si="21"/>
        <v>0.86076236541741091</v>
      </c>
      <c r="O117" s="199">
        <f t="shared" si="21"/>
        <v>0.8604448528855293</v>
      </c>
      <c r="P117" s="199">
        <f t="shared" si="21"/>
        <v>0.86106992545717753</v>
      </c>
      <c r="Q117" s="199">
        <f t="shared" si="21"/>
        <v>0.86254229301481111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0.10136295318949741</v>
      </c>
      <c r="C119" s="200">
        <f t="shared" si="23"/>
        <v>0.10127467585076165</v>
      </c>
      <c r="D119" s="200">
        <f t="shared" si="23"/>
        <v>0.10118386321400792</v>
      </c>
      <c r="E119" s="200">
        <f t="shared" si="23"/>
        <v>0.10115793182967808</v>
      </c>
      <c r="F119" s="200">
        <f t="shared" si="23"/>
        <v>0.10091289629646349</v>
      </c>
      <c r="G119" s="200">
        <f t="shared" si="23"/>
        <v>0.10092838757516986</v>
      </c>
      <c r="H119" s="200">
        <f t="shared" si="23"/>
        <v>0.10086610180556532</v>
      </c>
      <c r="I119" s="200">
        <f t="shared" si="23"/>
        <v>0.10080061632977258</v>
      </c>
      <c r="J119" s="200">
        <f t="shared" si="23"/>
        <v>0.10072606668115762</v>
      </c>
      <c r="K119" s="200">
        <f t="shared" si="23"/>
        <v>0.10057791162081725</v>
      </c>
      <c r="L119" s="200">
        <f t="shared" si="23"/>
        <v>0.100414168557664</v>
      </c>
      <c r="M119" s="200">
        <f t="shared" si="23"/>
        <v>0.10038432971115693</v>
      </c>
      <c r="N119" s="200">
        <f t="shared" si="23"/>
        <v>0.10042227596536461</v>
      </c>
      <c r="O119" s="200">
        <f t="shared" si="23"/>
        <v>0.10038523283664506</v>
      </c>
      <c r="P119" s="200">
        <f t="shared" si="23"/>
        <v>0.10045815797000404</v>
      </c>
      <c r="Q119" s="200">
        <f t="shared" si="23"/>
        <v>0.1006299341850613</v>
      </c>
    </row>
    <row r="120" spans="1:17" x14ac:dyDescent="0.25">
      <c r="A120" s="142" t="s">
        <v>243</v>
      </c>
      <c r="B120" s="199">
        <f t="shared" ref="B120:Q120" si="24">IF(B$68=0,0,B$68/B$31)</f>
        <v>0.10136295318949741</v>
      </c>
      <c r="C120" s="199">
        <f t="shared" si="24"/>
        <v>0.10127467585076165</v>
      </c>
      <c r="D120" s="199">
        <f t="shared" si="24"/>
        <v>0.10118386321400792</v>
      </c>
      <c r="E120" s="199">
        <f t="shared" si="24"/>
        <v>0.10115793182967808</v>
      </c>
      <c r="F120" s="199">
        <f t="shared" si="24"/>
        <v>0.10091289629646349</v>
      </c>
      <c r="G120" s="199">
        <f t="shared" si="24"/>
        <v>0.10092838757516986</v>
      </c>
      <c r="H120" s="199">
        <f t="shared" si="24"/>
        <v>0.10086610180556532</v>
      </c>
      <c r="I120" s="199">
        <f t="shared" si="24"/>
        <v>0.10080061632977258</v>
      </c>
      <c r="J120" s="199">
        <f t="shared" si="24"/>
        <v>0.10072606668115762</v>
      </c>
      <c r="K120" s="199">
        <f t="shared" si="24"/>
        <v>0.10057791162081725</v>
      </c>
      <c r="L120" s="199">
        <f t="shared" si="24"/>
        <v>0.100414168557664</v>
      </c>
      <c r="M120" s="199">
        <f t="shared" si="24"/>
        <v>0.10038432971115693</v>
      </c>
      <c r="N120" s="199">
        <f t="shared" si="24"/>
        <v>0.10042227596536461</v>
      </c>
      <c r="O120" s="199">
        <f t="shared" si="24"/>
        <v>0.10038523283664506</v>
      </c>
      <c r="P120" s="199">
        <f t="shared" si="24"/>
        <v>0.10045815797000404</v>
      </c>
      <c r="Q120" s="199">
        <f t="shared" si="24"/>
        <v>0.1006299341850613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1.9042349823320491E-3</v>
      </c>
      <c r="C133" s="230">
        <f>IF(C$5=0,0,C$5/PPA_fec!C$5)</f>
        <v>3.0773338743220599E-3</v>
      </c>
      <c r="D133" s="230">
        <f>IF(D$5=0,0,D$5/PPA_fec!D$5)</f>
        <v>3.2962405636976998E-3</v>
      </c>
      <c r="E133" s="230">
        <f>IF(E$5=0,0,E$5/PPA_fec!E$5)</f>
        <v>3.9918060694079322E-3</v>
      </c>
      <c r="F133" s="230">
        <f>IF(F$5=0,0,F$5/PPA_fec!F$5)</f>
        <v>3.2861026819362028E-3</v>
      </c>
      <c r="G133" s="230">
        <f>IF(G$5=0,0,G$5/PPA_fec!G$5)</f>
        <v>3.8337193766711801E-3</v>
      </c>
      <c r="H133" s="230">
        <f>IF(H$5=0,0,H$5/PPA_fec!H$5)</f>
        <v>4.0649031421398189E-3</v>
      </c>
      <c r="I133" s="230">
        <f>IF(I$5=0,0,I$5/PPA_fec!I$5)</f>
        <v>4.0718356773380357E-3</v>
      </c>
      <c r="J133" s="230">
        <f>IF(J$5=0,0,J$5/PPA_fec!J$5)</f>
        <v>4.72791965694666E-3</v>
      </c>
      <c r="K133" s="230">
        <f>IF(K$5=0,0,K$5/PPA_fec!K$5)</f>
        <v>5.9249945002528646E-3</v>
      </c>
      <c r="L133" s="230">
        <f>IF(L$5=0,0,L$5/PPA_fec!L$5)</f>
        <v>5.8172564305352305E-3</v>
      </c>
      <c r="M133" s="230">
        <f>IF(M$5=0,0,M$5/PPA_fec!M$5)</f>
        <v>6.898451214818916E-3</v>
      </c>
      <c r="N133" s="230">
        <f>IF(N$5=0,0,N$5/PPA_fec!N$5)</f>
        <v>7.7595289437994049E-3</v>
      </c>
      <c r="O133" s="230">
        <f>IF(O$5=0,0,O$5/PPA_fec!O$5)</f>
        <v>7.1838452320579973E-3</v>
      </c>
      <c r="P133" s="230">
        <f>IF(P$5=0,0,P$5/PPA_fec!P$5)</f>
        <v>6.0224624878616947E-3</v>
      </c>
      <c r="Q133" s="230">
        <f>IF(Q$5=0,0,Q$5/PPA_fec!Q$5)</f>
        <v>6.9643740921745273E-3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0.19948258316459005</v>
      </c>
      <c r="C138" s="227">
        <f>IF(C$10=0,0,C$10/PPA_fec!C$10)</f>
        <v>0.32237329752122823</v>
      </c>
      <c r="D138" s="227">
        <f>IF(D$10=0,0,D$10/PPA_fec!D$10)</f>
        <v>0.34530537905203929</v>
      </c>
      <c r="E138" s="227">
        <f>IF(E$10=0,0,E$10/PPA_fec!E$10)</f>
        <v>0.41817096818712352</v>
      </c>
      <c r="F138" s="227">
        <f>IF(F$10=0,0,F$10/PPA_fec!F$10)</f>
        <v>0.34424336156976193</v>
      </c>
      <c r="G138" s="227">
        <f>IF(G$10=0,0,G$10/PPA_fec!G$10)</f>
        <v>0.40161022745729325</v>
      </c>
      <c r="H138" s="227">
        <f>IF(H$10=0,0,H$10/PPA_fec!H$10)</f>
        <v>0.42582842276894678</v>
      </c>
      <c r="I138" s="227">
        <f>IF(I$10=0,0,I$10/PPA_fec!I$10)</f>
        <v>0.42655465668548065</v>
      </c>
      <c r="J138" s="227">
        <f>IF(J$10=0,0,J$10/PPA_fec!J$10)</f>
        <v>0.49528426633951173</v>
      </c>
      <c r="K138" s="227">
        <f>IF(K$10=0,0,K$10/PPA_fec!K$10)</f>
        <v>0.62068663747525477</v>
      </c>
      <c r="L138" s="227">
        <f>IF(L$10=0,0,L$10/PPA_fec!L$10)</f>
        <v>0.60940028434560067</v>
      </c>
      <c r="M138" s="227">
        <f>IF(M$10=0,0,M$10/PPA_fec!M$10)</f>
        <v>0.72266336924537289</v>
      </c>
      <c r="N138" s="227">
        <f>IF(N$10=0,0,N$10/PPA_fec!N$10)</f>
        <v>0.74408883812663629</v>
      </c>
      <c r="O138" s="227">
        <f>IF(O$10=0,0,O$10/PPA_fec!O$10)</f>
        <v>0.63646311354283569</v>
      </c>
      <c r="P138" s="227">
        <f>IF(P$10=0,0,P$10/PPA_fec!P$10)</f>
        <v>0.61663717886478608</v>
      </c>
      <c r="Q138" s="227">
        <f>IF(Q$10=0,0,Q$10/PPA_fec!Q$10)</f>
        <v>0.71506379462086767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7.7283536739535072E-4</v>
      </c>
      <c r="O140" s="226">
        <f>IF(O$16=0,0,O$16/PPA_fec!O$16)</f>
        <v>1.311723389891819E-3</v>
      </c>
      <c r="P140" s="226">
        <f>IF(P$16=0,0,P$16/PPA_fec!P$16)</f>
        <v>1.6277195520928773E-4</v>
      </c>
      <c r="Q140" s="226">
        <f>IF(Q$16=0,0,Q$16/PPA_fec!Q$16)</f>
        <v>1.6472372497020889E-4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2.6318190232826484</v>
      </c>
      <c r="C143" s="230">
        <f>IF(C$31=0,0,C$31/PPA_fec!C$31)</f>
        <v>2.1027587023949343</v>
      </c>
      <c r="D143" s="230">
        <f>IF(D$31=0,0,D$31/PPA_fec!D$31)</f>
        <v>1.481685218203302</v>
      </c>
      <c r="E143" s="230">
        <f>IF(E$31=0,0,E$31/PPA_fec!E$31)</f>
        <v>1.6346391579049557</v>
      </c>
      <c r="F143" s="230">
        <f>IF(F$31=0,0,F$31/PPA_fec!F$31)</f>
        <v>0.73091547392985279</v>
      </c>
      <c r="G143" s="230">
        <f>IF(G$31=0,0,G$31/PPA_fec!G$31)</f>
        <v>0.87807980906106353</v>
      </c>
      <c r="H143" s="230">
        <f>IF(H$31=0,0,H$31/PPA_fec!H$31)</f>
        <v>0.83159185024292548</v>
      </c>
      <c r="I143" s="230">
        <f>IF(I$31=0,0,I$31/PPA_fec!I$31)</f>
        <v>0.74891343107715702</v>
      </c>
      <c r="J143" s="230">
        <f>IF(J$31=0,0,J$31/PPA_fec!J$31)</f>
        <v>0.77994558351522492</v>
      </c>
      <c r="K143" s="230">
        <f>IF(K$31=0,0,K$31/PPA_fec!K$31)</f>
        <v>0.81123431532787094</v>
      </c>
      <c r="L143" s="230">
        <f>IF(L$31=0,0,L$31/PPA_fec!L$31)</f>
        <v>0.67048781667730561</v>
      </c>
      <c r="M143" s="230">
        <f>IF(M$31=0,0,M$31/PPA_fec!M$31)</f>
        <v>0.77282648836153744</v>
      </c>
      <c r="N143" s="230">
        <f>IF(N$31=0,0,N$31/PPA_fec!N$31)</f>
        <v>0.8251406884356729</v>
      </c>
      <c r="O143" s="230">
        <f>IF(O$31=0,0,O$31/PPA_fec!O$31)</f>
        <v>0.68122041645218234</v>
      </c>
      <c r="P143" s="230">
        <f>IF(P$31=0,0,P$31/PPA_fec!P$31)</f>
        <v>0.70856224977245863</v>
      </c>
      <c r="Q143" s="230">
        <f>IF(Q$31=0,0,Q$31/PPA_fec!Q$31)</f>
        <v>0.99392453095741573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0.19948258316459</v>
      </c>
      <c r="C148" s="227">
        <f>IF(C$36=0,0,C$36/PPA_fec!C$36)</f>
        <v>0.32237329752122823</v>
      </c>
      <c r="D148" s="227">
        <f>IF(D$36=0,0,D$36/PPA_fec!D$36)</f>
        <v>0.34530537905203934</v>
      </c>
      <c r="E148" s="227">
        <f>IF(E$36=0,0,E$36/PPA_fec!E$36)</f>
        <v>0.41817096818712357</v>
      </c>
      <c r="F148" s="227">
        <f>IF(F$36=0,0,F$36/PPA_fec!F$36)</f>
        <v>0.34424336156976199</v>
      </c>
      <c r="G148" s="227">
        <f>IF(G$36=0,0,G$36/PPA_fec!G$36)</f>
        <v>0.40161022745729319</v>
      </c>
      <c r="H148" s="227">
        <f>IF(H$36=0,0,H$36/PPA_fec!H$36)</f>
        <v>0.42582842276894672</v>
      </c>
      <c r="I148" s="227">
        <f>IF(I$36=0,0,I$36/PPA_fec!I$36)</f>
        <v>0.42655465668548059</v>
      </c>
      <c r="J148" s="227">
        <f>IF(J$36=0,0,J$36/PPA_fec!J$36)</f>
        <v>0.49528426633951173</v>
      </c>
      <c r="K148" s="227">
        <f>IF(K$36=0,0,K$36/PPA_fec!K$36)</f>
        <v>0.62068663747525499</v>
      </c>
      <c r="L148" s="227">
        <f>IF(L$36=0,0,L$36/PPA_fec!L$36)</f>
        <v>0.60940028434560056</v>
      </c>
      <c r="M148" s="227">
        <f>IF(M$36=0,0,M$36/PPA_fec!M$36)</f>
        <v>0.72266336924537311</v>
      </c>
      <c r="N148" s="227">
        <f>IF(N$36=0,0,N$36/PPA_fec!N$36)</f>
        <v>0.74408883812663629</v>
      </c>
      <c r="O148" s="227">
        <f>IF(O$36=0,0,O$36/PPA_fec!O$36)</f>
        <v>0.63646311354283569</v>
      </c>
      <c r="P148" s="227">
        <f>IF(P$36=0,0,P$36/PPA_fec!P$36)</f>
        <v>0.61663717886478608</v>
      </c>
      <c r="Q148" s="227">
        <f>IF(Q$36=0,0,Q$36/PPA_fec!Q$36)</f>
        <v>0.71506379462086755</v>
      </c>
    </row>
    <row r="149" spans="1:17" x14ac:dyDescent="0.25">
      <c r="A149" s="127" t="s">
        <v>238</v>
      </c>
      <c r="B149" s="225">
        <f>IF(B$41=0,0,B$41/PPA_fec!B$41)</f>
        <v>2.789211355824385</v>
      </c>
      <c r="C149" s="225">
        <f>IF(C$41=0,0,C$41/PPA_fec!C$41)</f>
        <v>2.0747976382877709</v>
      </c>
      <c r="D149" s="225">
        <f>IF(D$41=0,0,D$41/PPA_fec!D$41)</f>
        <v>1.4716711840170185</v>
      </c>
      <c r="E149" s="225">
        <f>IF(E$41=0,0,E$41/PPA_fec!E$41)</f>
        <v>1.5082700083553386</v>
      </c>
      <c r="F149" s="225">
        <f>IF(F$41=0,0,F$41/PPA_fec!F$41)</f>
        <v>0.5850989803208424</v>
      </c>
      <c r="G149" s="225">
        <f>IF(G$41=0,0,G$41/PPA_fec!G$41)</f>
        <v>0.7178477151722521</v>
      </c>
      <c r="H149" s="225">
        <f>IF(H$41=0,0,H$41/PPA_fec!H$41)</f>
        <v>0.66905448450682559</v>
      </c>
      <c r="I149" s="225">
        <f>IF(I$41=0,0,I$41/PPA_fec!I$41)</f>
        <v>0.59432930261290451</v>
      </c>
      <c r="J149" s="225">
        <f>IF(J$41=0,0,J$41/PPA_fec!J$41)</f>
        <v>0.62295682498231797</v>
      </c>
      <c r="K149" s="225">
        <f>IF(K$41=0,0,K$41/PPA_fec!K$41)</f>
        <v>0.60648968207966647</v>
      </c>
      <c r="L149" s="225">
        <f>IF(L$41=0,0,L$41/PPA_fec!L$41)</f>
        <v>0.48102410988307659</v>
      </c>
      <c r="M149" s="225">
        <f>IF(M$41=0,0,M$41/PPA_fec!M$41)</f>
        <v>0.54893100951526308</v>
      </c>
      <c r="N149" s="225">
        <f>IF(N$41=0,0,N$41/PPA_fec!N$41)</f>
        <v>0.6507406549107545</v>
      </c>
      <c r="O149" s="225">
        <f>IF(O$41=0,0,O$41/PPA_fec!O$41)</f>
        <v>0.51942140146760085</v>
      </c>
      <c r="P149" s="225">
        <f>IF(P$41=0,0,P$41/PPA_fec!P$41)</f>
        <v>0.50978342303954716</v>
      </c>
      <c r="Q149" s="225">
        <f>IF(Q$41=0,0,Q$41/PPA_fec!Q$41)</f>
        <v>0.73747764404888139</v>
      </c>
    </row>
    <row r="150" spans="1:17" x14ac:dyDescent="0.25">
      <c r="A150" s="127" t="s">
        <v>237</v>
      </c>
      <c r="B150" s="226">
        <f>IF(B$54=0,0,B$54/PPA_fec!B$54)</f>
        <v>2.8129813802793011</v>
      </c>
      <c r="C150" s="226">
        <f>IF(C$54=0,0,C$54/PPA_fec!C$54)</f>
        <v>2.2526717102952789</v>
      </c>
      <c r="D150" s="226">
        <f>IF(D$54=0,0,D$54/PPA_fec!D$54)</f>
        <v>1.5853447492555452</v>
      </c>
      <c r="E150" s="226">
        <f>IF(E$54=0,0,E$54/PPA_fec!E$54)</f>
        <v>1.7547261449709886</v>
      </c>
      <c r="F150" s="226">
        <f>IF(F$54=0,0,F$54/PPA_fec!F$54)</f>
        <v>0.78860605230587733</v>
      </c>
      <c r="G150" s="226">
        <f>IF(G$54=0,0,G$54/PPA_fec!G$54)</f>
        <v>0.94640099881813355</v>
      </c>
      <c r="H150" s="226">
        <f>IF(H$54=0,0,H$54/PPA_fec!H$54)</f>
        <v>0.89652826209255077</v>
      </c>
      <c r="I150" s="226">
        <f>IF(I$54=0,0,I$54/PPA_fec!I$54)</f>
        <v>0.80747966343443722</v>
      </c>
      <c r="J150" s="226">
        <f>IF(J$54=0,0,J$54/PPA_fec!J$54)</f>
        <v>0.83996641607355049</v>
      </c>
      <c r="K150" s="226">
        <f>IF(K$54=0,0,K$54/PPA_fec!K$54)</f>
        <v>0.87575954387220722</v>
      </c>
      <c r="L150" s="226">
        <f>IF(L$54=0,0,L$54/PPA_fec!L$54)</f>
        <v>0.7244511880197293</v>
      </c>
      <c r="M150" s="226">
        <f>IF(M$54=0,0,M$54/PPA_fec!M$54)</f>
        <v>0.8353039265737332</v>
      </c>
      <c r="N150" s="226">
        <f>IF(N$54=0,0,N$54/PPA_fec!N$54)</f>
        <v>0.88645765461044446</v>
      </c>
      <c r="O150" s="226">
        <f>IF(O$54=0,0,O$54/PPA_fec!O$54)</f>
        <v>0.73302499812302546</v>
      </c>
      <c r="P150" s="226">
        <f>IF(P$54=0,0,P$54/PPA_fec!P$54)</f>
        <v>0.76580692169797249</v>
      </c>
      <c r="Q150" s="226">
        <f>IF(Q$54=0,0,Q$54/PPA_fec!Q$54)</f>
        <v>1.074074929249911</v>
      </c>
    </row>
    <row r="151" spans="1:17" x14ac:dyDescent="0.25">
      <c r="A151" s="72" t="s">
        <v>236</v>
      </c>
      <c r="B151" s="258">
        <f>IF(B$67=0,0,B$67/PPA_fec!B$67)</f>
        <v>2.8101177356479559</v>
      </c>
      <c r="C151" s="258">
        <f>IF(C$67=0,0,C$67/PPA_fec!C$67)</f>
        <v>2.2298129987169308</v>
      </c>
      <c r="D151" s="258">
        <f>IF(D$67=0,0,D$67/PPA_fec!D$67)</f>
        <v>1.570836133453873</v>
      </c>
      <c r="E151" s="258">
        <f>IF(E$67=0,0,E$67/PPA_fec!E$67)</f>
        <v>1.7210972684117403</v>
      </c>
      <c r="F151" s="258">
        <f>IF(F$67=0,0,F$67/PPA_fec!F$67)</f>
        <v>0.75711700175963137</v>
      </c>
      <c r="G151" s="258">
        <f>IF(G$67=0,0,G$67/PPA_fec!G$67)</f>
        <v>0.91169141465812464</v>
      </c>
      <c r="H151" s="258">
        <f>IF(H$67=0,0,H$67/PPA_fec!H$67)</f>
        <v>0.86150364656601097</v>
      </c>
      <c r="I151" s="258">
        <f>IF(I$67=0,0,I$67/PPA_fec!I$67)</f>
        <v>0.77427489105001401</v>
      </c>
      <c r="J151" s="258">
        <f>IF(J$67=0,0,J$67/PPA_fec!J$67)</f>
        <v>0.80637677271139718</v>
      </c>
      <c r="K151" s="258">
        <f>IF(K$67=0,0,K$67/PPA_fec!K$67)</f>
        <v>0.83160959308216986</v>
      </c>
      <c r="L151" s="258">
        <f>IF(L$67=0,0,L$67/PPA_fec!L$67)</f>
        <v>0.68311393715999857</v>
      </c>
      <c r="M151" s="258">
        <f>IF(M$67=0,0,M$67/PPA_fec!M$67)</f>
        <v>0.78625558534050455</v>
      </c>
      <c r="N151" s="258">
        <f>IF(N$67=0,0,N$67/PPA_fec!N$67)</f>
        <v>0.84965558164783772</v>
      </c>
      <c r="O151" s="258">
        <f>IF(O$67=0,0,O$67/PPA_fec!O$67)</f>
        <v>0.69866869630673434</v>
      </c>
      <c r="P151" s="258">
        <f>IF(P$67=0,0,P$67/PPA_fec!P$67)</f>
        <v>0.72242269105815771</v>
      </c>
      <c r="Q151" s="258">
        <f>IF(Q$67=0,0,Q$67/PPA_fec!Q$67)</f>
        <v>1.0184890455717466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3.6030621178577284E-2</v>
      </c>
      <c r="C153" s="230">
        <f>IF(C$81=0,0,C$81/PPA_fec!C$81)</f>
        <v>5.8227189445870298E-2</v>
      </c>
      <c r="D153" s="230">
        <f>IF(D$81=0,0,D$81/PPA_fec!D$81)</f>
        <v>6.2369190864566451E-2</v>
      </c>
      <c r="E153" s="230">
        <f>IF(E$81=0,0,E$81/PPA_fec!E$81)</f>
        <v>7.5530201702860553E-2</v>
      </c>
      <c r="F153" s="230">
        <f>IF(F$81=0,0,F$81/PPA_fec!F$81)</f>
        <v>6.2177368856940883E-2</v>
      </c>
      <c r="G153" s="230">
        <f>IF(G$81=0,0,G$81/PPA_fec!G$81)</f>
        <v>7.2538994319202257E-2</v>
      </c>
      <c r="H153" s="230">
        <f>IF(H$81=0,0,H$81/PPA_fec!H$81)</f>
        <v>7.6913294105479937E-2</v>
      </c>
      <c r="I153" s="230">
        <f>IF(I$81=0,0,I$81/PPA_fec!I$81)</f>
        <v>7.7044466755836455E-2</v>
      </c>
      <c r="J153" s="230">
        <f>IF(J$81=0,0,J$81/PPA_fec!J$81)</f>
        <v>8.9458435383627216E-2</v>
      </c>
      <c r="K153" s="230">
        <f>IF(K$81=0,0,K$81/PPA_fec!K$81)</f>
        <v>0.11210866006795123</v>
      </c>
      <c r="L153" s="230">
        <f>IF(L$81=0,0,L$81/PPA_fec!L$81)</f>
        <v>0.11007011460873838</v>
      </c>
      <c r="M153" s="230">
        <f>IF(M$81=0,0,M$81/PPA_fec!M$81)</f>
        <v>0.13052773672692408</v>
      </c>
      <c r="N153" s="230">
        <f>IF(N$81=0,0,N$81/PPA_fec!N$81)</f>
        <v>0.13439761318725274</v>
      </c>
      <c r="O153" s="230">
        <f>IF(O$81=0,0,O$81/PPA_fec!O$81)</f>
        <v>0.11495821326555987</v>
      </c>
      <c r="P153" s="230">
        <f>IF(P$81=0,0,P$81/PPA_fec!P$81)</f>
        <v>0.11137724529049293</v>
      </c>
      <c r="Q153" s="230">
        <f>IF(Q$81=0,0,Q$81/PPA_fec!Q$81)</f>
        <v>0.12915509862453922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0.19948258316459005</v>
      </c>
      <c r="C158" s="273">
        <f>IF(C$86=0,0,C$86/PPA_fec!C$86)</f>
        <v>0.32237329752122823</v>
      </c>
      <c r="D158" s="273">
        <f>IF(D$86=0,0,D$86/PPA_fec!D$86)</f>
        <v>0.3453053790520394</v>
      </c>
      <c r="E158" s="273">
        <f>IF(E$86=0,0,E$86/PPA_fec!E$86)</f>
        <v>0.41817096818712352</v>
      </c>
      <c r="F158" s="273">
        <f>IF(F$86=0,0,F$86/PPA_fec!F$86)</f>
        <v>0.34424336156976193</v>
      </c>
      <c r="G158" s="273">
        <f>IF(G$86=0,0,G$86/PPA_fec!G$86)</f>
        <v>0.40161022745729313</v>
      </c>
      <c r="H158" s="273">
        <f>IF(H$86=0,0,H$86/PPA_fec!H$86)</f>
        <v>0.42582842276894678</v>
      </c>
      <c r="I158" s="273">
        <f>IF(I$86=0,0,I$86/PPA_fec!I$86)</f>
        <v>0.42655465668548059</v>
      </c>
      <c r="J158" s="273">
        <f>IF(J$86=0,0,J$86/PPA_fec!J$86)</f>
        <v>0.49528426633951173</v>
      </c>
      <c r="K158" s="273">
        <f>IF(K$86=0,0,K$86/PPA_fec!K$86)</f>
        <v>0.62068663747525477</v>
      </c>
      <c r="L158" s="273">
        <f>IF(L$86=0,0,L$86/PPA_fec!L$86)</f>
        <v>0.60940028434560056</v>
      </c>
      <c r="M158" s="273">
        <f>IF(M$86=0,0,M$86/PPA_fec!M$86)</f>
        <v>0.72266336924537278</v>
      </c>
      <c r="N158" s="273">
        <f>IF(N$86=0,0,N$86/PPA_fec!N$86)</f>
        <v>0.74408883812663629</v>
      </c>
      <c r="O158" s="273">
        <f>IF(O$86=0,0,O$86/PPA_fec!O$86)</f>
        <v>0.63646311354283558</v>
      </c>
      <c r="P158" s="273">
        <f>IF(P$86=0,0,P$86/PPA_fec!P$86)</f>
        <v>0.61663717886478597</v>
      </c>
      <c r="Q158" s="273">
        <f>IF(Q$86=0,0,Q$86/PPA_fec!Q$86)</f>
        <v>0.71506379462086778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3189.8190659717284</v>
      </c>
      <c r="C3" s="46">
        <v>3383.8409073875132</v>
      </c>
      <c r="D3" s="46">
        <v>3501.7352563255799</v>
      </c>
      <c r="E3" s="46">
        <v>3500.7093518152428</v>
      </c>
      <c r="F3" s="46">
        <v>3508.767949910392</v>
      </c>
      <c r="G3" s="46">
        <v>3513.0093057656009</v>
      </c>
      <c r="H3" s="46">
        <v>3480.0593063732867</v>
      </c>
      <c r="I3" s="46">
        <v>3357.9685822396877</v>
      </c>
      <c r="J3" s="46">
        <v>3434.0718324114873</v>
      </c>
      <c r="K3" s="46">
        <v>3542.5560632267225</v>
      </c>
      <c r="L3" s="46">
        <v>3567.8</v>
      </c>
      <c r="M3" s="46">
        <v>3468.0209844848755</v>
      </c>
      <c r="N3" s="46">
        <v>3447.4925738249171</v>
      </c>
      <c r="O3" s="46">
        <v>3521.5366705471479</v>
      </c>
      <c r="P3" s="46">
        <v>3733.2203051760248</v>
      </c>
      <c r="Q3" s="46">
        <v>3770.496614878879</v>
      </c>
    </row>
    <row r="5" spans="1:17" x14ac:dyDescent="0.25">
      <c r="A5" s="31" t="s">
        <v>257</v>
      </c>
      <c r="B5" s="46">
        <v>3587.801777069496</v>
      </c>
      <c r="C5" s="46">
        <v>3466.1686734861291</v>
      </c>
      <c r="D5" s="46">
        <v>3983.9713460558178</v>
      </c>
      <c r="E5" s="46">
        <v>3784.1966145008341</v>
      </c>
      <c r="F5" s="46">
        <v>3692.6300423368348</v>
      </c>
      <c r="G5" s="46">
        <v>3712.1872915991116</v>
      </c>
      <c r="H5" s="46">
        <v>4222.2678913912332</v>
      </c>
      <c r="I5" s="46">
        <v>4262.9411406163335</v>
      </c>
      <c r="J5" s="46">
        <v>3986.8526842409956</v>
      </c>
      <c r="K5" s="46">
        <v>4288.9490731754258</v>
      </c>
      <c r="L5" s="46">
        <v>4638.3264337014416</v>
      </c>
      <c r="M5" s="46">
        <v>4498.4751989568686</v>
      </c>
      <c r="N5" s="46">
        <v>3621.2608395000966</v>
      </c>
      <c r="O5" s="46">
        <v>3649.8182908843446</v>
      </c>
      <c r="P5" s="46">
        <v>3790.6216776900624</v>
      </c>
      <c r="Q5" s="46">
        <v>4035.3029787734772</v>
      </c>
    </row>
    <row r="6" spans="1:17" x14ac:dyDescent="0.25">
      <c r="A6" s="294" t="s">
        <v>256</v>
      </c>
      <c r="B6" s="293">
        <v>4484.7522213368693</v>
      </c>
      <c r="C6" s="293">
        <v>4260.007153738934</v>
      </c>
      <c r="D6" s="293">
        <v>4334.0763825806234</v>
      </c>
      <c r="E6" s="293">
        <v>4008.8840801040192</v>
      </c>
      <c r="F6" s="293">
        <v>4027.2813832573888</v>
      </c>
      <c r="G6" s="293">
        <v>3920.9948938689081</v>
      </c>
      <c r="H6" s="293">
        <v>4582.7067264693505</v>
      </c>
      <c r="I6" s="293">
        <v>4694.6861615819498</v>
      </c>
      <c r="J6" s="293">
        <v>4665.0136192505106</v>
      </c>
      <c r="K6" s="293">
        <v>4791.609549276237</v>
      </c>
      <c r="L6" s="293">
        <v>5052.4147225472288</v>
      </c>
      <c r="M6" s="293">
        <v>4809.8793111853001</v>
      </c>
      <c r="N6" s="293">
        <v>4330.106304762985</v>
      </c>
      <c r="O6" s="293">
        <v>3982.5649814825706</v>
      </c>
      <c r="P6" s="293">
        <v>3993.4821873567644</v>
      </c>
      <c r="Q6" s="293">
        <v>4450.9269348580237</v>
      </c>
    </row>
    <row r="7" spans="1:17" x14ac:dyDescent="0.25">
      <c r="A7" s="292" t="s">
        <v>255</v>
      </c>
      <c r="B7" s="291"/>
      <c r="C7" s="291">
        <v>0</v>
      </c>
      <c r="D7" s="291">
        <v>318.92357959899886</v>
      </c>
      <c r="E7" s="291">
        <v>0</v>
      </c>
      <c r="F7" s="291">
        <v>18.397303153369648</v>
      </c>
      <c r="G7" s="291">
        <v>311.44461705503659</v>
      </c>
      <c r="H7" s="291">
        <v>942.31672813514308</v>
      </c>
      <c r="I7" s="291">
        <v>321.78081408026463</v>
      </c>
      <c r="J7" s="291">
        <v>0</v>
      </c>
      <c r="K7" s="291">
        <v>614.7147101740228</v>
      </c>
      <c r="L7" s="291">
        <v>324.08667900733997</v>
      </c>
      <c r="M7" s="291">
        <v>0</v>
      </c>
      <c r="N7" s="291">
        <v>0</v>
      </c>
      <c r="O7" s="291">
        <v>0</v>
      </c>
      <c r="P7" s="291">
        <v>293.86091102951781</v>
      </c>
      <c r="Q7" s="291">
        <v>457.44474750125937</v>
      </c>
    </row>
    <row r="8" spans="1:17" x14ac:dyDescent="0.25">
      <c r="A8" s="290" t="s">
        <v>254</v>
      </c>
      <c r="B8" s="289"/>
      <c r="C8" s="289">
        <f>B6+C7-C6</f>
        <v>224.7450675979353</v>
      </c>
      <c r="D8" s="289">
        <f t="shared" ref="D8:Q8" si="0">C6+D7-D6</f>
        <v>244.85435075730948</v>
      </c>
      <c r="E8" s="289">
        <f t="shared" si="0"/>
        <v>325.19230247660425</v>
      </c>
      <c r="F8" s="289">
        <f t="shared" si="0"/>
        <v>0</v>
      </c>
      <c r="G8" s="289">
        <f t="shared" si="0"/>
        <v>417.73110644351755</v>
      </c>
      <c r="H8" s="289">
        <f t="shared" si="0"/>
        <v>280.60489553470052</v>
      </c>
      <c r="I8" s="289">
        <f t="shared" si="0"/>
        <v>209.80137896766519</v>
      </c>
      <c r="J8" s="289">
        <f t="shared" si="0"/>
        <v>29.672542331439217</v>
      </c>
      <c r="K8" s="289">
        <f t="shared" si="0"/>
        <v>488.11878014829654</v>
      </c>
      <c r="L8" s="289">
        <f t="shared" si="0"/>
        <v>63.281505736347754</v>
      </c>
      <c r="M8" s="289">
        <f t="shared" si="0"/>
        <v>242.53541136192871</v>
      </c>
      <c r="N8" s="289">
        <f t="shared" si="0"/>
        <v>479.77300642231512</v>
      </c>
      <c r="O8" s="289">
        <f t="shared" si="0"/>
        <v>347.54132328041442</v>
      </c>
      <c r="P8" s="289">
        <f t="shared" si="0"/>
        <v>282.9437051553241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896.95044426737331</v>
      </c>
      <c r="C9" s="287">
        <f t="shared" ref="C9:Q9" si="1">C6-C5</f>
        <v>793.83848025280486</v>
      </c>
      <c r="D9" s="287">
        <f t="shared" si="1"/>
        <v>350.10503652480566</v>
      </c>
      <c r="E9" s="287">
        <f t="shared" si="1"/>
        <v>224.68746560318505</v>
      </c>
      <c r="F9" s="287">
        <f t="shared" si="1"/>
        <v>334.65134092055405</v>
      </c>
      <c r="G9" s="287">
        <f t="shared" si="1"/>
        <v>208.80760226979646</v>
      </c>
      <c r="H9" s="287">
        <f t="shared" si="1"/>
        <v>360.43883507811734</v>
      </c>
      <c r="I9" s="287">
        <f t="shared" si="1"/>
        <v>431.74502096561628</v>
      </c>
      <c r="J9" s="287">
        <f t="shared" si="1"/>
        <v>678.16093500951501</v>
      </c>
      <c r="K9" s="287">
        <f t="shared" si="1"/>
        <v>502.66047610081114</v>
      </c>
      <c r="L9" s="287">
        <f t="shared" si="1"/>
        <v>414.08828884578725</v>
      </c>
      <c r="M9" s="287">
        <f t="shared" si="1"/>
        <v>311.40411222843159</v>
      </c>
      <c r="N9" s="287">
        <f t="shared" si="1"/>
        <v>708.84546526288841</v>
      </c>
      <c r="O9" s="287">
        <f t="shared" si="1"/>
        <v>332.746690598226</v>
      </c>
      <c r="P9" s="287">
        <f t="shared" si="1"/>
        <v>202.860509666702</v>
      </c>
      <c r="Q9" s="287">
        <f t="shared" si="1"/>
        <v>415.62395608454653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511.64904545864079</v>
      </c>
      <c r="C12" s="38">
        <v>489.08350000000002</v>
      </c>
      <c r="D12" s="38">
        <v>563.72417999999993</v>
      </c>
      <c r="E12" s="38">
        <v>531.24155999999994</v>
      </c>
      <c r="F12" s="38">
        <v>514.27931999999998</v>
      </c>
      <c r="G12" s="38">
        <v>505.59886088956279</v>
      </c>
      <c r="H12" s="38">
        <v>554.98055999999997</v>
      </c>
      <c r="I12" s="38">
        <v>547.39977999999996</v>
      </c>
      <c r="J12" s="38">
        <v>512.3925999999999</v>
      </c>
      <c r="K12" s="38">
        <v>535.16239000000007</v>
      </c>
      <c r="L12" s="38">
        <v>569.93276147387178</v>
      </c>
      <c r="M12" s="38">
        <v>548.98050540313352</v>
      </c>
      <c r="N12" s="38">
        <v>426.72056358932321</v>
      </c>
      <c r="O12" s="38">
        <v>429.28431080779364</v>
      </c>
      <c r="P12" s="38">
        <v>430.25794983745794</v>
      </c>
      <c r="Q12" s="38">
        <v>447.09786606036494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251.55902426792682</v>
      </c>
      <c r="C14" s="51">
        <v>211.77262000000002</v>
      </c>
      <c r="D14" s="51">
        <v>270.74265000000003</v>
      </c>
      <c r="E14" s="51">
        <v>216.50094999999999</v>
      </c>
      <c r="F14" s="51">
        <v>191.21109999999999</v>
      </c>
      <c r="G14" s="51">
        <v>165.76217170519746</v>
      </c>
      <c r="H14" s="51">
        <v>191.93635</v>
      </c>
      <c r="I14" s="51">
        <v>157.91682</v>
      </c>
      <c r="J14" s="51">
        <v>144.12184999999999</v>
      </c>
      <c r="K14" s="51">
        <v>151.41735</v>
      </c>
      <c r="L14" s="51">
        <v>158.20453031420695</v>
      </c>
      <c r="M14" s="51">
        <v>123.81432587044448</v>
      </c>
      <c r="N14" s="51">
        <v>104.94860265759212</v>
      </c>
      <c r="O14" s="51">
        <v>88.807231043448724</v>
      </c>
      <c r="P14" s="51">
        <v>79.852417302351014</v>
      </c>
      <c r="Q14" s="51">
        <v>84.723796845528852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29.665986032870194</v>
      </c>
      <c r="C16" s="51">
        <v>29.679770000000001</v>
      </c>
      <c r="D16" s="51">
        <v>39.564779999999999</v>
      </c>
      <c r="E16" s="51">
        <v>38.438070000000003</v>
      </c>
      <c r="F16" s="51">
        <v>33.899070000000002</v>
      </c>
      <c r="G16" s="51">
        <v>29.384720230641975</v>
      </c>
      <c r="H16" s="51">
        <v>27.121259999999999</v>
      </c>
      <c r="I16" s="51">
        <v>24.19717</v>
      </c>
      <c r="J16" s="51">
        <v>24.198779999999999</v>
      </c>
      <c r="K16" s="51">
        <v>21.982430000000001</v>
      </c>
      <c r="L16" s="51">
        <v>21.971873715445206</v>
      </c>
      <c r="M16" s="51">
        <v>21.973744742907133</v>
      </c>
      <c r="N16" s="51">
        <v>23.072499524769306</v>
      </c>
      <c r="O16" s="51">
        <v>24.170351340232653</v>
      </c>
      <c r="P16" s="51">
        <v>19.775844182895781</v>
      </c>
      <c r="Q16" s="51">
        <v>17.579048503362404</v>
      </c>
    </row>
    <row r="17" spans="1:17" x14ac:dyDescent="0.25">
      <c r="A17" s="53" t="s">
        <v>76</v>
      </c>
      <c r="B17" s="51">
        <v>52.785367305269361</v>
      </c>
      <c r="C17" s="51">
        <v>57.967579999999998</v>
      </c>
      <c r="D17" s="51">
        <v>62.109459999999999</v>
      </c>
      <c r="E17" s="51">
        <v>30.015440000000002</v>
      </c>
      <c r="F17" s="51">
        <v>33.113239999999998</v>
      </c>
      <c r="G17" s="51">
        <v>34.153307480244656</v>
      </c>
      <c r="H17" s="51">
        <v>32.100459999999998</v>
      </c>
      <c r="I17" s="51">
        <v>31.490780000000001</v>
      </c>
      <c r="J17" s="51">
        <v>23.415839999999999</v>
      </c>
      <c r="K17" s="51">
        <v>23.385290000000001</v>
      </c>
      <c r="L17" s="51">
        <v>23.403948977514741</v>
      </c>
      <c r="M17" s="51">
        <v>23.404457979235318</v>
      </c>
      <c r="N17" s="51">
        <v>23.598045232345331</v>
      </c>
      <c r="O17" s="51">
        <v>21.645715404590849</v>
      </c>
      <c r="P17" s="51">
        <v>24.728026803951419</v>
      </c>
      <c r="Q17" s="51">
        <v>29.88323266727474</v>
      </c>
    </row>
    <row r="18" spans="1:17" x14ac:dyDescent="0.25">
      <c r="A18" s="53" t="s">
        <v>29</v>
      </c>
      <c r="B18" s="51">
        <v>169.10767092978725</v>
      </c>
      <c r="C18" s="51">
        <v>124.12527</v>
      </c>
      <c r="D18" s="51">
        <v>169.06841</v>
      </c>
      <c r="E18" s="51">
        <v>148.04743999999999</v>
      </c>
      <c r="F18" s="51">
        <v>124.19879</v>
      </c>
      <c r="G18" s="51">
        <v>102.22414399431082</v>
      </c>
      <c r="H18" s="51">
        <v>132.71463</v>
      </c>
      <c r="I18" s="51">
        <v>102.22887</v>
      </c>
      <c r="J18" s="51">
        <v>96.507230000000007</v>
      </c>
      <c r="K18" s="51">
        <v>104.9692</v>
      </c>
      <c r="L18" s="51">
        <v>111.77781895519648</v>
      </c>
      <c r="M18" s="51">
        <v>77.385206059361153</v>
      </c>
      <c r="N18" s="51">
        <v>58.278057900477478</v>
      </c>
      <c r="O18" s="51">
        <v>42.991164298625229</v>
      </c>
      <c r="P18" s="51">
        <v>35.34854631550381</v>
      </c>
      <c r="Q18" s="51">
        <v>37.261515674891712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1.0804299999999802</v>
      </c>
      <c r="L19" s="51">
        <v>1.0508886660505219</v>
      </c>
      <c r="M19" s="51">
        <v>1.0509170889408779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26.777722850802636</v>
      </c>
      <c r="C20" s="51">
        <v>44.194330000000001</v>
      </c>
      <c r="D20" s="51">
        <v>51.38852</v>
      </c>
      <c r="E20" s="51">
        <v>65.900949999999995</v>
      </c>
      <c r="F20" s="51">
        <v>66.306460000000001</v>
      </c>
      <c r="G20" s="51">
        <v>66.539381509324087</v>
      </c>
      <c r="H20" s="51">
        <v>80.469430000000003</v>
      </c>
      <c r="I20" s="51">
        <v>87.690029999999993</v>
      </c>
      <c r="J20" s="51">
        <v>81.407719999999998</v>
      </c>
      <c r="K20" s="51">
        <v>89.173150000000007</v>
      </c>
      <c r="L20" s="51">
        <v>98.541822926588779</v>
      </c>
      <c r="M20" s="51">
        <v>121.5202728960511</v>
      </c>
      <c r="N20" s="51">
        <v>127.587982183433</v>
      </c>
      <c r="O20" s="51">
        <v>126.24966785379962</v>
      </c>
      <c r="P20" s="51">
        <v>124.5816508606209</v>
      </c>
      <c r="Q20" s="51">
        <v>147.22551935215046</v>
      </c>
    </row>
    <row r="21" spans="1:17" x14ac:dyDescent="0.25">
      <c r="A21" s="53" t="s">
        <v>66</v>
      </c>
      <c r="B21" s="51">
        <v>26.777722850802636</v>
      </c>
      <c r="C21" s="51">
        <v>44.194330000000001</v>
      </c>
      <c r="D21" s="51">
        <v>51.38852</v>
      </c>
      <c r="E21" s="51">
        <v>65.900949999999995</v>
      </c>
      <c r="F21" s="51">
        <v>66.306460000000001</v>
      </c>
      <c r="G21" s="51">
        <v>66.539381509324087</v>
      </c>
      <c r="H21" s="51">
        <v>80.469430000000003</v>
      </c>
      <c r="I21" s="51">
        <v>87.690029999999993</v>
      </c>
      <c r="J21" s="51">
        <v>81.407719999999998</v>
      </c>
      <c r="K21" s="51">
        <v>89.173150000000007</v>
      </c>
      <c r="L21" s="51">
        <v>98.541822926588779</v>
      </c>
      <c r="M21" s="51">
        <v>121.5202728960511</v>
      </c>
      <c r="N21" s="51">
        <v>127.587982183433</v>
      </c>
      <c r="O21" s="51">
        <v>126.24966785379962</v>
      </c>
      <c r="P21" s="51">
        <v>124.5816508606209</v>
      </c>
      <c r="Q21" s="51">
        <v>147.22551935215046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83.025344566308291</v>
      </c>
      <c r="C23" s="51">
        <v>84.606859999999998</v>
      </c>
      <c r="D23" s="51">
        <v>85.181489999999997</v>
      </c>
      <c r="E23" s="51">
        <v>87.286010000000005</v>
      </c>
      <c r="F23" s="51">
        <v>87.010760000000005</v>
      </c>
      <c r="G23" s="51">
        <v>88.751498533396344</v>
      </c>
      <c r="H23" s="51">
        <v>90.061350000000004</v>
      </c>
      <c r="I23" s="51">
        <v>93.70286999999999</v>
      </c>
      <c r="J23" s="51">
        <v>93.222020000000001</v>
      </c>
      <c r="K23" s="51">
        <v>99.578389999999999</v>
      </c>
      <c r="L23" s="51">
        <v>108.05028871240344</v>
      </c>
      <c r="M23" s="51">
        <v>107.88789822635802</v>
      </c>
      <c r="N23" s="51">
        <v>11.488612431613825</v>
      </c>
      <c r="O23" s="51">
        <v>24.62324891735312</v>
      </c>
      <c r="P23" s="51">
        <v>25.986413897126859</v>
      </c>
      <c r="Q23" s="51">
        <v>26.1306026651209</v>
      </c>
    </row>
    <row r="24" spans="1:17" x14ac:dyDescent="0.25">
      <c r="A24" s="53" t="s">
        <v>23</v>
      </c>
      <c r="B24" s="51">
        <v>83.025344566308291</v>
      </c>
      <c r="C24" s="51">
        <v>84.606859999999998</v>
      </c>
      <c r="D24" s="51">
        <v>85.181489999999997</v>
      </c>
      <c r="E24" s="51">
        <v>87.286010000000005</v>
      </c>
      <c r="F24" s="51">
        <v>87.010760000000005</v>
      </c>
      <c r="G24" s="51">
        <v>88.751498533396344</v>
      </c>
      <c r="H24" s="51">
        <v>90.061350000000004</v>
      </c>
      <c r="I24" s="51">
        <v>92.803439999999995</v>
      </c>
      <c r="J24" s="51">
        <v>92.322509999999994</v>
      </c>
      <c r="K24" s="51">
        <v>98.687550000000002</v>
      </c>
      <c r="L24" s="51">
        <v>107.16659895502804</v>
      </c>
      <c r="M24" s="51">
        <v>107.00416170242683</v>
      </c>
      <c r="N24" s="51">
        <v>10.103293806626196</v>
      </c>
      <c r="O24" s="51">
        <v>23.094732204309445</v>
      </c>
      <c r="P24" s="51">
        <v>23.096420002414817</v>
      </c>
      <c r="Q24" s="51">
        <v>23.097237708727544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0.50158212302580829</v>
      </c>
      <c r="O25" s="51">
        <v>0.64488392089424273</v>
      </c>
      <c r="P25" s="51">
        <v>1.1225757141492301</v>
      </c>
      <c r="Q25" s="51">
        <v>1.2658976523811403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0.89942999999999995</v>
      </c>
      <c r="J26" s="51">
        <v>0.89951000000000003</v>
      </c>
      <c r="K26" s="51">
        <v>0.89083999999999997</v>
      </c>
      <c r="L26" s="51">
        <v>0.88368975737540945</v>
      </c>
      <c r="M26" s="51">
        <v>0.88373652393119084</v>
      </c>
      <c r="N26" s="51">
        <v>0.88373650196182008</v>
      </c>
      <c r="O26" s="51">
        <v>0.88363279214943258</v>
      </c>
      <c r="P26" s="51">
        <v>1.7674181805628111</v>
      </c>
      <c r="Q26" s="51">
        <v>1.767467304012214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15.812074516476317</v>
      </c>
      <c r="C29" s="51">
        <v>13.007210000000001</v>
      </c>
      <c r="D29" s="51">
        <v>18.598849999999999</v>
      </c>
      <c r="E29" s="51">
        <v>20.20421</v>
      </c>
      <c r="F29" s="51">
        <v>24.6159</v>
      </c>
      <c r="G29" s="51">
        <v>38.811536331267824</v>
      </c>
      <c r="H29" s="51">
        <v>40.07546</v>
      </c>
      <c r="I29" s="51">
        <v>51.176560000000002</v>
      </c>
      <c r="J29" s="51">
        <v>41.09337</v>
      </c>
      <c r="K29" s="51">
        <v>37.211449999999999</v>
      </c>
      <c r="L29" s="51">
        <v>41.343263317235341</v>
      </c>
      <c r="M29" s="51">
        <v>35.229476646726937</v>
      </c>
      <c r="N29" s="51">
        <v>32.220150946094421</v>
      </c>
      <c r="O29" s="51">
        <v>37.759639779232309</v>
      </c>
      <c r="P29" s="51">
        <v>40.245524401310227</v>
      </c>
      <c r="Q29" s="51">
        <v>29.617112814901727</v>
      </c>
    </row>
    <row r="30" spans="1:17" x14ac:dyDescent="0.25">
      <c r="A30" s="63" t="s">
        <v>21</v>
      </c>
      <c r="B30" s="62">
        <v>134.47487925712664</v>
      </c>
      <c r="C30" s="62">
        <v>135.50247999999999</v>
      </c>
      <c r="D30" s="62">
        <v>137.81267</v>
      </c>
      <c r="E30" s="62">
        <v>141.34943999999999</v>
      </c>
      <c r="F30" s="62">
        <v>145.13509999999999</v>
      </c>
      <c r="G30" s="62">
        <v>145.73427281037709</v>
      </c>
      <c r="H30" s="62">
        <v>152.43797000000001</v>
      </c>
      <c r="I30" s="62">
        <v>156.9135</v>
      </c>
      <c r="J30" s="62">
        <v>152.54764</v>
      </c>
      <c r="K30" s="62">
        <v>157.78205</v>
      </c>
      <c r="L30" s="62">
        <v>163.79285620343722</v>
      </c>
      <c r="M30" s="62">
        <v>160.52853176355299</v>
      </c>
      <c r="N30" s="62">
        <v>150.47521537058984</v>
      </c>
      <c r="O30" s="62">
        <v>151.84452321395986</v>
      </c>
      <c r="P30" s="62">
        <v>159.5919433760489</v>
      </c>
      <c r="Q30" s="62">
        <v>159.40083438266305</v>
      </c>
    </row>
    <row r="32" spans="1:17" x14ac:dyDescent="0.25">
      <c r="A32" s="31" t="s">
        <v>63</v>
      </c>
      <c r="B32" s="70">
        <v>853.03887174022407</v>
      </c>
      <c r="C32" s="70">
        <v>764.2915048471682</v>
      </c>
      <c r="D32" s="70">
        <v>965.79593100468014</v>
      </c>
      <c r="E32" s="70">
        <v>829.21673562969613</v>
      </c>
      <c r="F32" s="70">
        <v>750.50488227380413</v>
      </c>
      <c r="G32" s="70">
        <v>671.14169449905512</v>
      </c>
      <c r="H32" s="70">
        <v>790.31891456103608</v>
      </c>
      <c r="I32" s="70">
        <v>698.87042991712815</v>
      </c>
      <c r="J32" s="70">
        <v>640.52553014380806</v>
      </c>
      <c r="K32" s="70">
        <v>683.3713765430881</v>
      </c>
      <c r="L32" s="70">
        <v>727.38464984579366</v>
      </c>
      <c r="M32" s="70">
        <v>669.91079470876775</v>
      </c>
      <c r="N32" s="70">
        <v>622.69846640543517</v>
      </c>
      <c r="O32" s="70">
        <v>566.8600279734502</v>
      </c>
      <c r="P32" s="70">
        <v>536.12855958691057</v>
      </c>
      <c r="Q32" s="70">
        <v>605.70345374876536</v>
      </c>
    </row>
    <row r="34" spans="1:17" x14ac:dyDescent="0.25">
      <c r="A34" s="184" t="s">
        <v>252</v>
      </c>
      <c r="B34" s="190">
        <f t="shared" ref="B34:Q34" si="2">IF(B$12=0,"",B$12/B$3*1000)</f>
        <v>160.40064808590481</v>
      </c>
      <c r="C34" s="190">
        <f t="shared" si="2"/>
        <v>144.53501609140244</v>
      </c>
      <c r="D34" s="190">
        <f t="shared" si="2"/>
        <v>160.98423745246913</v>
      </c>
      <c r="E34" s="190">
        <f t="shared" si="2"/>
        <v>151.75254687297368</v>
      </c>
      <c r="F34" s="190">
        <f t="shared" si="2"/>
        <v>146.56977245050754</v>
      </c>
      <c r="G34" s="190">
        <f t="shared" si="2"/>
        <v>143.9218678014222</v>
      </c>
      <c r="H34" s="190">
        <f t="shared" si="2"/>
        <v>159.47445464036304</v>
      </c>
      <c r="I34" s="190">
        <f t="shared" si="2"/>
        <v>163.0151582999317</v>
      </c>
      <c r="J34" s="190">
        <f t="shared" si="2"/>
        <v>149.20846883979871</v>
      </c>
      <c r="K34" s="190">
        <f t="shared" si="2"/>
        <v>151.06673838001299</v>
      </c>
      <c r="L34" s="190">
        <f t="shared" si="2"/>
        <v>159.74347258082622</v>
      </c>
      <c r="M34" s="190">
        <f t="shared" si="2"/>
        <v>158.29791914730203</v>
      </c>
      <c r="N34" s="190">
        <f t="shared" si="2"/>
        <v>123.77707984904697</v>
      </c>
      <c r="O34" s="190">
        <f t="shared" si="2"/>
        <v>121.90255305252718</v>
      </c>
      <c r="P34" s="190">
        <f t="shared" si="2"/>
        <v>115.25115440975051</v>
      </c>
      <c r="Q34" s="190">
        <f t="shared" si="2"/>
        <v>118.57797837453495</v>
      </c>
    </row>
    <row r="35" spans="1:17" x14ac:dyDescent="0.25">
      <c r="A35" s="286" t="s">
        <v>251</v>
      </c>
      <c r="B35" s="285">
        <f t="shared" ref="B35:Q35" si="3">IF(B$12=0,"",B$12/B$5*1000)</f>
        <v>142.60794694085746</v>
      </c>
      <c r="C35" s="285">
        <f t="shared" si="3"/>
        <v>141.1020484205404</v>
      </c>
      <c r="D35" s="285">
        <f t="shared" si="3"/>
        <v>141.49805082260295</v>
      </c>
      <c r="E35" s="285">
        <f t="shared" si="3"/>
        <v>140.38423848388624</v>
      </c>
      <c r="F35" s="285">
        <f t="shared" si="3"/>
        <v>139.2718236334731</v>
      </c>
      <c r="G35" s="285">
        <f t="shared" si="3"/>
        <v>136.19971762571393</v>
      </c>
      <c r="H35" s="285">
        <f t="shared" si="3"/>
        <v>131.4413424907377</v>
      </c>
      <c r="I35" s="285">
        <f t="shared" si="3"/>
        <v>128.40894629871835</v>
      </c>
      <c r="J35" s="285">
        <f t="shared" si="3"/>
        <v>128.52057514574247</v>
      </c>
      <c r="K35" s="285">
        <f t="shared" si="3"/>
        <v>124.77704464879082</v>
      </c>
      <c r="L35" s="285">
        <f t="shared" si="3"/>
        <v>122.87465524910424</v>
      </c>
      <c r="M35" s="285">
        <f t="shared" si="3"/>
        <v>122.03701946171319</v>
      </c>
      <c r="N35" s="285">
        <f t="shared" si="3"/>
        <v>117.83756611363864</v>
      </c>
      <c r="O35" s="285">
        <f t="shared" si="3"/>
        <v>117.61799536156602</v>
      </c>
      <c r="P35" s="285">
        <f t="shared" si="3"/>
        <v>113.50590652973037</v>
      </c>
      <c r="Q35" s="285">
        <f t="shared" si="3"/>
        <v>110.79660397551103</v>
      </c>
    </row>
    <row r="36" spans="1:17" x14ac:dyDescent="0.25">
      <c r="A36" s="286" t="s">
        <v>250</v>
      </c>
      <c r="B36" s="285">
        <f>IF(FBT_ued!B$5=0,"",FBT_ued!B$5/B$5*1000)</f>
        <v>54.152162027418186</v>
      </c>
      <c r="C36" s="285">
        <f>IF(FBT_ued!C$5=0,"",FBT_ued!C$5/C$5*1000)</f>
        <v>54.152162027418179</v>
      </c>
      <c r="D36" s="285">
        <f>IF(FBT_ued!D$5=0,"",FBT_ued!D$5/D$5*1000)</f>
        <v>54.152162027418179</v>
      </c>
      <c r="E36" s="285">
        <f>IF(FBT_ued!E$5=0,"",FBT_ued!E$5/E$5*1000)</f>
        <v>54.152162027418186</v>
      </c>
      <c r="F36" s="285">
        <f>IF(FBT_ued!F$5=0,"",FBT_ued!F$5/F$5*1000)</f>
        <v>54.152162027418186</v>
      </c>
      <c r="G36" s="285">
        <f>IF(FBT_ued!G$5=0,"",FBT_ued!G$5/G$5*1000)</f>
        <v>54.152162027418179</v>
      </c>
      <c r="H36" s="285">
        <f>IF(FBT_ued!H$5=0,"",FBT_ued!H$5/H$5*1000)</f>
        <v>54.152162027418179</v>
      </c>
      <c r="I36" s="285">
        <f>IF(FBT_ued!I$5=0,"",FBT_ued!I$5/I$5*1000)</f>
        <v>54.152162027418179</v>
      </c>
      <c r="J36" s="285">
        <f>IF(FBT_ued!J$5=0,"",FBT_ued!J$5/J$5*1000)</f>
        <v>54.152162027418179</v>
      </c>
      <c r="K36" s="285">
        <f>IF(FBT_ued!K$5=0,"",FBT_ued!K$5/K$5*1000)</f>
        <v>54.152162027418186</v>
      </c>
      <c r="L36" s="285">
        <f>IF(FBT_ued!L$5=0,"",FBT_ued!L$5/L$5*1000)</f>
        <v>54.152162027418186</v>
      </c>
      <c r="M36" s="285">
        <f>IF(FBT_ued!M$5=0,"",FBT_ued!M$5/M$5*1000)</f>
        <v>54.152162027418179</v>
      </c>
      <c r="N36" s="285">
        <f>IF(FBT_ued!N$5=0,"",FBT_ued!N$5/N$5*1000)</f>
        <v>54.152162027418179</v>
      </c>
      <c r="O36" s="285">
        <f>IF(FBT_ued!O$5=0,"",FBT_ued!O$5/O$5*1000)</f>
        <v>54.152162027418179</v>
      </c>
      <c r="P36" s="285">
        <f>IF(FBT_ued!P$5=0,"",FBT_ued!P$5/P$5*1000)</f>
        <v>54.152162027418186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>
        <f t="shared" ref="B37:Q37" si="4">IF(B$12=0,"",B$32/B$12)</f>
        <v>1.6672343656491382</v>
      </c>
      <c r="C37" s="283">
        <f t="shared" si="4"/>
        <v>1.5627014709086857</v>
      </c>
      <c r="D37" s="283">
        <f t="shared" si="4"/>
        <v>1.7132419812197524</v>
      </c>
      <c r="E37" s="283">
        <f t="shared" si="4"/>
        <v>1.5609033593487984</v>
      </c>
      <c r="F37" s="283">
        <f t="shared" si="4"/>
        <v>1.4593331932417664</v>
      </c>
      <c r="G37" s="283">
        <f t="shared" si="4"/>
        <v>1.3274193168042987</v>
      </c>
      <c r="H37" s="283">
        <f t="shared" si="4"/>
        <v>1.4240479244192557</v>
      </c>
      <c r="I37" s="283">
        <f t="shared" si="4"/>
        <v>1.2767093730237309</v>
      </c>
      <c r="J37" s="283">
        <f t="shared" si="4"/>
        <v>1.2500678779197985</v>
      </c>
      <c r="K37" s="283">
        <f t="shared" si="4"/>
        <v>1.2769420820904249</v>
      </c>
      <c r="L37" s="283">
        <f t="shared" si="4"/>
        <v>1.2762639718494937</v>
      </c>
      <c r="M37" s="283">
        <f t="shared" si="4"/>
        <v>1.2202815730530019</v>
      </c>
      <c r="N37" s="283">
        <f t="shared" si="4"/>
        <v>1.4592651949267708</v>
      </c>
      <c r="O37" s="283">
        <f t="shared" si="4"/>
        <v>1.3204769279985502</v>
      </c>
      <c r="P37" s="283">
        <f t="shared" si="4"/>
        <v>1.2460631111858553</v>
      </c>
      <c r="Q37" s="283">
        <f t="shared" si="4"/>
        <v>1.3547446761174795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511.64904545864067</v>
      </c>
      <c r="C5" s="96">
        <v>489.08350000000002</v>
      </c>
      <c r="D5" s="96">
        <v>563.72417999999993</v>
      </c>
      <c r="E5" s="96">
        <v>531.24155999999982</v>
      </c>
      <c r="F5" s="96">
        <v>514.27931999999998</v>
      </c>
      <c r="G5" s="96">
        <v>505.59886088956279</v>
      </c>
      <c r="H5" s="96">
        <v>554.98056000000008</v>
      </c>
      <c r="I5" s="96">
        <v>547.39977999999996</v>
      </c>
      <c r="J5" s="96">
        <v>512.3925999999999</v>
      </c>
      <c r="K5" s="96">
        <v>535.16239000000007</v>
      </c>
      <c r="L5" s="96">
        <v>569.93276147387178</v>
      </c>
      <c r="M5" s="96">
        <v>548.98050540313363</v>
      </c>
      <c r="N5" s="96">
        <v>426.72056358932315</v>
      </c>
      <c r="O5" s="96">
        <v>429.28431080779364</v>
      </c>
      <c r="P5" s="96">
        <v>430.25794983745794</v>
      </c>
      <c r="Q5" s="96">
        <v>447.09786606036494</v>
      </c>
    </row>
    <row r="6" spans="1:17" x14ac:dyDescent="0.25">
      <c r="A6" s="132" t="s">
        <v>83</v>
      </c>
      <c r="B6" s="160">
        <v>7.3300718928255408</v>
      </c>
      <c r="C6" s="160">
        <v>7.0067896117760586</v>
      </c>
      <c r="D6" s="160">
        <v>8.0761193708865182</v>
      </c>
      <c r="E6" s="160">
        <v>7.6107614424770151</v>
      </c>
      <c r="F6" s="160">
        <v>7.3677541706625869</v>
      </c>
      <c r="G6" s="160">
        <v>7.2433947295437218</v>
      </c>
      <c r="H6" s="160">
        <v>7.9508550636970154</v>
      </c>
      <c r="I6" s="160">
        <v>7.8422500288652133</v>
      </c>
      <c r="J6" s="160">
        <v>7.3407243279131773</v>
      </c>
      <c r="K6" s="160">
        <v>7.6669326911769629</v>
      </c>
      <c r="L6" s="160">
        <v>8.165065786324762</v>
      </c>
      <c r="M6" s="160">
        <v>7.8648960807842556</v>
      </c>
      <c r="N6" s="160">
        <v>6.1133553106757734</v>
      </c>
      <c r="O6" s="160">
        <v>6.1500844936835799</v>
      </c>
      <c r="P6" s="160">
        <v>6.1640332035432905</v>
      </c>
      <c r="Q6" s="160">
        <v>6.4052880200599871</v>
      </c>
    </row>
    <row r="7" spans="1:17" x14ac:dyDescent="0.25">
      <c r="A7" s="76" t="s">
        <v>82</v>
      </c>
      <c r="B7" s="159">
        <v>8.551750541629799</v>
      </c>
      <c r="C7" s="159">
        <v>8.1745878804054026</v>
      </c>
      <c r="D7" s="159">
        <v>9.4221392660342733</v>
      </c>
      <c r="E7" s="159">
        <v>8.8792216828898525</v>
      </c>
      <c r="F7" s="159">
        <v>8.5957131991063527</v>
      </c>
      <c r="G7" s="159">
        <v>8.4506271844676775</v>
      </c>
      <c r="H7" s="159">
        <v>9.2759975743131857</v>
      </c>
      <c r="I7" s="159">
        <v>9.1492917003427507</v>
      </c>
      <c r="J7" s="159">
        <v>8.564178382565375</v>
      </c>
      <c r="K7" s="159">
        <v>8.9447548063731244</v>
      </c>
      <c r="L7" s="159">
        <v>9.5259100840455577</v>
      </c>
      <c r="M7" s="159">
        <v>9.1757120942482988</v>
      </c>
      <c r="N7" s="159">
        <v>7.1322478624550705</v>
      </c>
      <c r="O7" s="159">
        <v>7.1750985759641779</v>
      </c>
      <c r="P7" s="159">
        <v>7.1913720708005062</v>
      </c>
      <c r="Q7" s="159">
        <v>7.4728360234033193</v>
      </c>
    </row>
    <row r="8" spans="1:17" x14ac:dyDescent="0.25">
      <c r="A8" s="76" t="s">
        <v>81</v>
      </c>
      <c r="B8" s="159">
        <v>19.546858380868109</v>
      </c>
      <c r="C8" s="159">
        <v>18.68477229806949</v>
      </c>
      <c r="D8" s="159">
        <v>21.53631832236405</v>
      </c>
      <c r="E8" s="159">
        <v>20.295363846605373</v>
      </c>
      <c r="F8" s="159">
        <v>19.647344455100232</v>
      </c>
      <c r="G8" s="159">
        <v>19.315719278783259</v>
      </c>
      <c r="H8" s="159">
        <v>21.202280169858707</v>
      </c>
      <c r="I8" s="159">
        <v>20.912666743640568</v>
      </c>
      <c r="J8" s="159">
        <v>19.575264874435138</v>
      </c>
      <c r="K8" s="159">
        <v>20.445153843138566</v>
      </c>
      <c r="L8" s="159">
        <v>21.7735087635327</v>
      </c>
      <c r="M8" s="159">
        <v>20.97305621542468</v>
      </c>
      <c r="N8" s="159">
        <v>16.302280828468731</v>
      </c>
      <c r="O8" s="159">
        <v>16.400225316489546</v>
      </c>
      <c r="P8" s="159">
        <v>16.43742187611544</v>
      </c>
      <c r="Q8" s="159">
        <v>17.080768053493298</v>
      </c>
    </row>
    <row r="9" spans="1:17" x14ac:dyDescent="0.25">
      <c r="A9" s="76" t="s">
        <v>80</v>
      </c>
      <c r="B9" s="159">
        <v>14.660143785651082</v>
      </c>
      <c r="C9" s="159">
        <v>14.013579223552117</v>
      </c>
      <c r="D9" s="159">
        <v>16.152238741773036</v>
      </c>
      <c r="E9" s="159">
        <v>15.22152288495403</v>
      </c>
      <c r="F9" s="159">
        <v>14.735508341325174</v>
      </c>
      <c r="G9" s="159">
        <v>14.486789459087444</v>
      </c>
      <c r="H9" s="159">
        <v>15.901710127394031</v>
      </c>
      <c r="I9" s="159">
        <v>15.684500057730427</v>
      </c>
      <c r="J9" s="159">
        <v>14.681448655826355</v>
      </c>
      <c r="K9" s="159">
        <v>15.333865382353926</v>
      </c>
      <c r="L9" s="159">
        <v>16.330131572649524</v>
      </c>
      <c r="M9" s="159">
        <v>15.729792161568511</v>
      </c>
      <c r="N9" s="159">
        <v>12.226710621351547</v>
      </c>
      <c r="O9" s="159">
        <v>12.30016898736716</v>
      </c>
      <c r="P9" s="159">
        <v>12.328066407086581</v>
      </c>
      <c r="Q9" s="159">
        <v>12.810576040119974</v>
      </c>
    </row>
    <row r="10" spans="1:17" x14ac:dyDescent="0.25">
      <c r="A10" s="129" t="s">
        <v>79</v>
      </c>
      <c r="B10" s="158">
        <v>9.7734291904340544</v>
      </c>
      <c r="C10" s="158">
        <v>9.3423861490347448</v>
      </c>
      <c r="D10" s="158">
        <v>10.768159161182025</v>
      </c>
      <c r="E10" s="158">
        <v>10.147681923302688</v>
      </c>
      <c r="F10" s="158">
        <v>9.8236722275501158</v>
      </c>
      <c r="G10" s="158">
        <v>9.6578596393916296</v>
      </c>
      <c r="H10" s="158">
        <v>10.601140084929352</v>
      </c>
      <c r="I10" s="158">
        <v>10.456333371820282</v>
      </c>
      <c r="J10" s="158">
        <v>9.7876324372175709</v>
      </c>
      <c r="K10" s="158">
        <v>10.222576921569285</v>
      </c>
      <c r="L10" s="158">
        <v>10.886754381766352</v>
      </c>
      <c r="M10" s="158">
        <v>10.486528107712342</v>
      </c>
      <c r="N10" s="158">
        <v>8.1511404142343657</v>
      </c>
      <c r="O10" s="158">
        <v>8.2001126582447732</v>
      </c>
      <c r="P10" s="158">
        <v>8.2187109380577219</v>
      </c>
      <c r="Q10" s="158">
        <v>8.5403840267466506</v>
      </c>
    </row>
    <row r="11" spans="1:17" x14ac:dyDescent="0.25">
      <c r="A11" s="92" t="s">
        <v>125</v>
      </c>
      <c r="B11" s="91">
        <v>1.9546858380868111</v>
      </c>
      <c r="C11" s="91">
        <v>1.868477229806949</v>
      </c>
      <c r="D11" s="91">
        <v>2.153631832236405</v>
      </c>
      <c r="E11" s="91">
        <v>2.0295363846605374</v>
      </c>
      <c r="F11" s="91">
        <v>1.9647344455100233</v>
      </c>
      <c r="G11" s="91">
        <v>1.9315719278783261</v>
      </c>
      <c r="H11" s="91">
        <v>2.1202280169858709</v>
      </c>
      <c r="I11" s="91">
        <v>2.0912666743640567</v>
      </c>
      <c r="J11" s="91">
        <v>1.9575264874435139</v>
      </c>
      <c r="K11" s="91">
        <v>2.0445153843138568</v>
      </c>
      <c r="L11" s="91">
        <v>2.1773508763532701</v>
      </c>
      <c r="M11" s="91">
        <v>2.0973056215424681</v>
      </c>
      <c r="N11" s="91">
        <v>1.6302280828468731</v>
      </c>
      <c r="O11" s="91">
        <v>1.6400225316489547</v>
      </c>
      <c r="P11" s="91">
        <v>1.6437421876115441</v>
      </c>
      <c r="Q11" s="91">
        <v>1.7080768053493298</v>
      </c>
    </row>
    <row r="12" spans="1:17" x14ac:dyDescent="0.25">
      <c r="A12" s="92" t="s">
        <v>26</v>
      </c>
      <c r="B12" s="91">
        <v>2.9320287571302162</v>
      </c>
      <c r="C12" s="91">
        <v>2.8027158447104235</v>
      </c>
      <c r="D12" s="91">
        <v>3.2304477483546075</v>
      </c>
      <c r="E12" s="91">
        <v>3.0443045769908057</v>
      </c>
      <c r="F12" s="91">
        <v>2.9471016682650348</v>
      </c>
      <c r="G12" s="91">
        <v>2.8973578918174887</v>
      </c>
      <c r="H12" s="91">
        <v>3.1803420254788057</v>
      </c>
      <c r="I12" s="91">
        <v>3.1369000115460852</v>
      </c>
      <c r="J12" s="91">
        <v>2.9362897311652705</v>
      </c>
      <c r="K12" s="91">
        <v>3.0667730764707848</v>
      </c>
      <c r="L12" s="91">
        <v>3.2660263145299049</v>
      </c>
      <c r="M12" s="91">
        <v>3.145958432313702</v>
      </c>
      <c r="N12" s="91">
        <v>2.4453421242703097</v>
      </c>
      <c r="O12" s="91">
        <v>2.4600337974734319</v>
      </c>
      <c r="P12" s="91">
        <v>2.4656132814173159</v>
      </c>
      <c r="Q12" s="91">
        <v>2.5621152080239944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4.8867145952170272</v>
      </c>
      <c r="C14" s="157">
        <v>4.6711930745173724</v>
      </c>
      <c r="D14" s="157">
        <v>5.3840795805910124</v>
      </c>
      <c r="E14" s="157">
        <v>5.073840961651344</v>
      </c>
      <c r="F14" s="157">
        <v>4.9118361137750579</v>
      </c>
      <c r="G14" s="157">
        <v>4.8289298196958148</v>
      </c>
      <c r="H14" s="157">
        <v>5.3005700424646758</v>
      </c>
      <c r="I14" s="157">
        <v>5.228166685910141</v>
      </c>
      <c r="J14" s="157">
        <v>4.8938162186087855</v>
      </c>
      <c r="K14" s="157">
        <v>5.1112884607846425</v>
      </c>
      <c r="L14" s="157">
        <v>5.4433771908831758</v>
      </c>
      <c r="M14" s="157">
        <v>5.243264053856171</v>
      </c>
      <c r="N14" s="157">
        <v>4.0755702071171829</v>
      </c>
      <c r="O14" s="157">
        <v>4.1000563291223866</v>
      </c>
      <c r="P14" s="157">
        <v>4.109355469028861</v>
      </c>
      <c r="Q14" s="157">
        <v>4.2701920133733253</v>
      </c>
    </row>
    <row r="15" spans="1:17" x14ac:dyDescent="0.25">
      <c r="A15" s="156" t="s">
        <v>263</v>
      </c>
      <c r="B15" s="204">
        <v>30.891404558443224</v>
      </c>
      <c r="C15" s="204">
        <v>29.52898357860937</v>
      </c>
      <c r="D15" s="204">
        <v>34.035501206000681</v>
      </c>
      <c r="E15" s="204">
        <v>32.074325348360404</v>
      </c>
      <c r="F15" s="204">
        <v>31.050210434615764</v>
      </c>
      <c r="G15" s="204">
        <v>30.526117647746258</v>
      </c>
      <c r="H15" s="204">
        <v>33.507595007166337</v>
      </c>
      <c r="I15" s="204">
        <v>33.049896622058164</v>
      </c>
      <c r="J15" s="204">
        <v>30.936297526293487</v>
      </c>
      <c r="K15" s="204">
        <v>32.311050007206028</v>
      </c>
      <c r="L15" s="204">
        <v>34.410351513542068</v>
      </c>
      <c r="M15" s="204">
        <v>33.145334751685155</v>
      </c>
      <c r="N15" s="204">
        <v>25.763748960829929</v>
      </c>
      <c r="O15" s="204">
        <v>25.918538172720982</v>
      </c>
      <c r="P15" s="204">
        <v>25.97732275841739</v>
      </c>
      <c r="Q15" s="204">
        <v>26.994052232242161</v>
      </c>
    </row>
    <row r="16" spans="1:17" x14ac:dyDescent="0.25">
      <c r="A16" s="152" t="s">
        <v>277</v>
      </c>
      <c r="B16" s="264">
        <v>16.990272507143771</v>
      </c>
      <c r="C16" s="264">
        <v>16.240940968235151</v>
      </c>
      <c r="D16" s="264">
        <v>18.719525663300377</v>
      </c>
      <c r="E16" s="264">
        <v>17.640878941598224</v>
      </c>
      <c r="F16" s="264">
        <v>17.07761573903867</v>
      </c>
      <c r="G16" s="264">
        <v>16.789364706260443</v>
      </c>
      <c r="H16" s="264">
        <v>18.429177253941486</v>
      </c>
      <c r="I16" s="264">
        <v>18.177443142131992</v>
      </c>
      <c r="J16" s="264">
        <v>17.014963639461417</v>
      </c>
      <c r="K16" s="264">
        <v>17.771077503963316</v>
      </c>
      <c r="L16" s="264">
        <v>18.925693332448141</v>
      </c>
      <c r="M16" s="264">
        <v>18.229934113426836</v>
      </c>
      <c r="N16" s="264">
        <v>14.170061928456459</v>
      </c>
      <c r="O16" s="264">
        <v>14.255195994996539</v>
      </c>
      <c r="P16" s="264">
        <v>14.287527517129565</v>
      </c>
      <c r="Q16" s="264">
        <v>14.84672872773319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8.6820658900494241</v>
      </c>
      <c r="C18" s="83">
        <v>8.6860999144272011</v>
      </c>
      <c r="D18" s="83">
        <v>11.579053077983113</v>
      </c>
      <c r="E18" s="83">
        <v>11.249309429882587</v>
      </c>
      <c r="F18" s="83">
        <v>9.9209228719144846</v>
      </c>
      <c r="G18" s="83">
        <v>8.5997504657497768</v>
      </c>
      <c r="H18" s="83">
        <v>7.9373247894157419</v>
      </c>
      <c r="I18" s="83">
        <v>7.081558794639589</v>
      </c>
      <c r="J18" s="83">
        <v>7.0820299782391292</v>
      </c>
      <c r="K18" s="83">
        <v>6.4333916112524498</v>
      </c>
      <c r="L18" s="83">
        <v>6.4303022024609326</v>
      </c>
      <c r="M18" s="83">
        <v>6.4308497785195335</v>
      </c>
      <c r="N18" s="83">
        <v>6.7524120351242685</v>
      </c>
      <c r="O18" s="83">
        <v>7.073710029022128</v>
      </c>
      <c r="P18" s="83">
        <v>5.7876108360939709</v>
      </c>
      <c r="Q18" s="83">
        <v>5.144695248675025</v>
      </c>
    </row>
    <row r="19" spans="1:17" x14ac:dyDescent="0.25">
      <c r="A19" s="154" t="s">
        <v>125</v>
      </c>
      <c r="B19" s="83">
        <v>7.1238899141459644</v>
      </c>
      <c r="C19" s="83">
        <v>5.2821096826574907</v>
      </c>
      <c r="D19" s="83">
        <v>4.9144553991907829</v>
      </c>
      <c r="E19" s="83">
        <v>2.348565574357564</v>
      </c>
      <c r="F19" s="83">
        <v>2.7979356211208652</v>
      </c>
      <c r="G19" s="83">
        <v>3.2404403647114672</v>
      </c>
      <c r="H19" s="83">
        <v>3.3732607184603416</v>
      </c>
      <c r="I19" s="83">
        <v>3.3157611436339112</v>
      </c>
      <c r="J19" s="83">
        <v>2.4661042832651336</v>
      </c>
      <c r="K19" s="83">
        <v>2.5785840493315897</v>
      </c>
      <c r="L19" s="83">
        <v>2.5789965495926546</v>
      </c>
      <c r="M19" s="83">
        <v>1.9258977420456171</v>
      </c>
      <c r="N19" s="83">
        <v>1.1230981093045651</v>
      </c>
      <c r="O19" s="83">
        <v>0.98840469095068084</v>
      </c>
      <c r="P19" s="83">
        <v>1.45353728866965</v>
      </c>
      <c r="Q19" s="83">
        <v>1.6948003348977774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1.184316702948383</v>
      </c>
      <c r="C21" s="83">
        <v>2.2727313711504618</v>
      </c>
      <c r="D21" s="83">
        <v>2.2260171861264801</v>
      </c>
      <c r="E21" s="83">
        <v>4.0430039373580726</v>
      </c>
      <c r="F21" s="83">
        <v>4.3587572460033197</v>
      </c>
      <c r="G21" s="83">
        <v>4.9491738757991985</v>
      </c>
      <c r="H21" s="83">
        <v>7.1185917460654027</v>
      </c>
      <c r="I21" s="83">
        <v>7.7801232038584907</v>
      </c>
      <c r="J21" s="83">
        <v>7.4668293779571551</v>
      </c>
      <c r="K21" s="83">
        <v>8.7591018433792769</v>
      </c>
      <c r="L21" s="83">
        <v>9.9163945803945559</v>
      </c>
      <c r="M21" s="83">
        <v>9.8731865928616855</v>
      </c>
      <c r="N21" s="83">
        <v>6.2945517840276262</v>
      </c>
      <c r="O21" s="83">
        <v>6.1930812750237294</v>
      </c>
      <c r="P21" s="83">
        <v>7.046379392365945</v>
      </c>
      <c r="Q21" s="83">
        <v>8.0072331441603879</v>
      </c>
    </row>
    <row r="22" spans="1:17" x14ac:dyDescent="0.25">
      <c r="A22" s="152" t="s">
        <v>276</v>
      </c>
      <c r="B22" s="264">
        <v>13.890837128676571</v>
      </c>
      <c r="C22" s="264">
        <v>13.27820173051073</v>
      </c>
      <c r="D22" s="264">
        <v>15.304632813020154</v>
      </c>
      <c r="E22" s="264">
        <v>14.42275726192198</v>
      </c>
      <c r="F22" s="264">
        <v>13.96224684903474</v>
      </c>
      <c r="G22" s="264">
        <v>13.726579755007167</v>
      </c>
      <c r="H22" s="264">
        <v>15.067250954472629</v>
      </c>
      <c r="I22" s="264">
        <v>14.861439214525111</v>
      </c>
      <c r="J22" s="264">
        <v>13.911024003101499</v>
      </c>
      <c r="K22" s="264">
        <v>14.529204467135488</v>
      </c>
      <c r="L22" s="264">
        <v>15.473190528155467</v>
      </c>
      <c r="M22" s="264">
        <v>14.904354566982006</v>
      </c>
      <c r="N22" s="264">
        <v>11.585100961075698</v>
      </c>
      <c r="O22" s="264">
        <v>11.654704521107647</v>
      </c>
      <c r="P22" s="264">
        <v>11.681137994018881</v>
      </c>
      <c r="Q22" s="264">
        <v>12.138327420226593</v>
      </c>
    </row>
    <row r="23" spans="1:17" x14ac:dyDescent="0.25">
      <c r="A23" s="152" t="s">
        <v>275</v>
      </c>
      <c r="B23" s="264">
        <v>1.0294922622879496E-2</v>
      </c>
      <c r="C23" s="264">
        <v>9.84087986348859E-3</v>
      </c>
      <c r="D23" s="264">
        <v>1.1342729680154012E-2</v>
      </c>
      <c r="E23" s="264">
        <v>1.0689144840200573E-2</v>
      </c>
      <c r="F23" s="264">
        <v>1.0347846542352344E-2</v>
      </c>
      <c r="G23" s="264">
        <v>1.0173186478650065E-2</v>
      </c>
      <c r="H23" s="264">
        <v>1.116679875222043E-2</v>
      </c>
      <c r="I23" s="264">
        <v>1.1014265401061513E-2</v>
      </c>
      <c r="J23" s="264">
        <v>1.0309883730570624E-2</v>
      </c>
      <c r="K23" s="264">
        <v>1.0768036107223891E-2</v>
      </c>
      <c r="L23" s="264">
        <v>1.1467652938466875E-2</v>
      </c>
      <c r="M23" s="264">
        <v>1.1046071276314726E-2</v>
      </c>
      <c r="N23" s="264">
        <v>8.5860712977695319E-3</v>
      </c>
      <c r="O23" s="264">
        <v>8.6376566167944424E-3</v>
      </c>
      <c r="P23" s="264">
        <v>8.6572472689455393E-3</v>
      </c>
      <c r="Q23" s="264">
        <v>8.9960842823815224E-3</v>
      </c>
    </row>
    <row r="24" spans="1:17" x14ac:dyDescent="0.25">
      <c r="A24" s="156" t="s">
        <v>262</v>
      </c>
      <c r="B24" s="204">
        <v>25.742837132036023</v>
      </c>
      <c r="C24" s="204">
        <v>24.607486315507821</v>
      </c>
      <c r="D24" s="204">
        <v>28.362917671667233</v>
      </c>
      <c r="E24" s="204">
        <v>26.728604456967002</v>
      </c>
      <c r="F24" s="204">
        <v>25.875175362179803</v>
      </c>
      <c r="G24" s="204">
        <v>25.438431373121876</v>
      </c>
      <c r="H24" s="204">
        <v>27.92299583930528</v>
      </c>
      <c r="I24" s="204">
        <v>27.54158051838181</v>
      </c>
      <c r="J24" s="204">
        <v>25.780247938577915</v>
      </c>
      <c r="K24" s="204">
        <v>26.925875006005011</v>
      </c>
      <c r="L24" s="204">
        <v>28.675292927951713</v>
      </c>
      <c r="M24" s="204">
        <v>27.621112293070968</v>
      </c>
      <c r="N24" s="204">
        <v>21.469790800691616</v>
      </c>
      <c r="O24" s="204">
        <v>21.598781810600819</v>
      </c>
      <c r="P24" s="204">
        <v>21.647768965347833</v>
      </c>
      <c r="Q24" s="204">
        <v>22.495043526868482</v>
      </c>
    </row>
    <row r="25" spans="1:17" x14ac:dyDescent="0.25">
      <c r="A25" s="152" t="s">
        <v>274</v>
      </c>
      <c r="B25" s="264">
        <v>19.05412393757647</v>
      </c>
      <c r="C25" s="264">
        <v>18.21376919890486</v>
      </c>
      <c r="D25" s="264">
        <v>20.993433854059514</v>
      </c>
      <c r="E25" s="264">
        <v>19.783761183328032</v>
      </c>
      <c r="F25" s="264">
        <v>19.152076973052196</v>
      </c>
      <c r="G25" s="264">
        <v>18.828811357307558</v>
      </c>
      <c r="H25" s="264">
        <v>20.667816088089261</v>
      </c>
      <c r="I25" s="264">
        <v>20.385503196184956</v>
      </c>
      <c r="J25" s="264">
        <v>19.081814364268727</v>
      </c>
      <c r="K25" s="264">
        <v>19.929775294799942</v>
      </c>
      <c r="L25" s="264">
        <v>21.224645232111889</v>
      </c>
      <c r="M25" s="264">
        <v>20.444370378699826</v>
      </c>
      <c r="N25" s="264">
        <v>15.891335237526011</v>
      </c>
      <c r="O25" s="264">
        <v>15.98681075473638</v>
      </c>
      <c r="P25" s="264">
        <v>16.023069668744583</v>
      </c>
      <c r="Q25" s="264">
        <v>16.650198466614405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9.7366984216203818</v>
      </c>
      <c r="C27" s="83">
        <v>9.7412224691557441</v>
      </c>
      <c r="D27" s="83">
        <v>12.985589980084216</v>
      </c>
      <c r="E27" s="83">
        <v>12.61579153595134</v>
      </c>
      <c r="F27" s="83">
        <v>11.126042498559935</v>
      </c>
      <c r="G27" s="83">
        <v>9.6443839342618034</v>
      </c>
      <c r="H27" s="83">
        <v>8.9014917333865942</v>
      </c>
      <c r="I27" s="83">
        <v>7.9417736759409401</v>
      </c>
      <c r="J27" s="83">
        <v>7.9423020954056369</v>
      </c>
      <c r="K27" s="83">
        <v>7.214871983261423</v>
      </c>
      <c r="L27" s="83">
        <v>7.2114072961598836</v>
      </c>
      <c r="M27" s="83">
        <v>7.2120213876691128</v>
      </c>
      <c r="N27" s="83">
        <v>7.5726446259613258</v>
      </c>
      <c r="O27" s="83">
        <v>7.9329715008864046</v>
      </c>
      <c r="P27" s="83">
        <v>6.4906465818618928</v>
      </c>
      <c r="Q27" s="83">
        <v>5.7696344098129151</v>
      </c>
    </row>
    <row r="28" spans="1:17" x14ac:dyDescent="0.25">
      <c r="A28" s="154" t="s">
        <v>125</v>
      </c>
      <c r="B28" s="83">
        <v>7.9892468637401102</v>
      </c>
      <c r="C28" s="83">
        <v>5.9237409231023523</v>
      </c>
      <c r="D28" s="83">
        <v>5.5114267427141401</v>
      </c>
      <c r="E28" s="83">
        <v>2.6338517825725858</v>
      </c>
      <c r="F28" s="83">
        <v>3.137807946975617</v>
      </c>
      <c r="G28" s="83">
        <v>3.6340648624427256</v>
      </c>
      <c r="H28" s="83">
        <v>3.7830192409378149</v>
      </c>
      <c r="I28" s="83">
        <v>3.718535047135739</v>
      </c>
      <c r="J28" s="83">
        <v>2.7656682161257207</v>
      </c>
      <c r="K28" s="83">
        <v>2.8918111842387013</v>
      </c>
      <c r="L28" s="83">
        <v>2.8922737919511698</v>
      </c>
      <c r="M28" s="83">
        <v>2.1598414182354317</v>
      </c>
      <c r="N28" s="83">
        <v>1.2595236809621058</v>
      </c>
      <c r="O28" s="83">
        <v>1.1084687119607766</v>
      </c>
      <c r="P28" s="83">
        <v>1.630102144303762</v>
      </c>
      <c r="Q28" s="83">
        <v>1.9006720237718668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1.3281786522159793</v>
      </c>
      <c r="C30" s="83">
        <v>2.5488058066467647</v>
      </c>
      <c r="D30" s="83">
        <v>2.4964171312611581</v>
      </c>
      <c r="E30" s="83">
        <v>4.5341178648041041</v>
      </c>
      <c r="F30" s="83">
        <v>4.8882265275166432</v>
      </c>
      <c r="G30" s="83">
        <v>5.5503625606030278</v>
      </c>
      <c r="H30" s="83">
        <v>7.9833051137648514</v>
      </c>
      <c r="I30" s="83">
        <v>8.725194473108278</v>
      </c>
      <c r="J30" s="83">
        <v>8.3738440527373683</v>
      </c>
      <c r="K30" s="83">
        <v>9.8230921272998177</v>
      </c>
      <c r="L30" s="83">
        <v>11.120964144000835</v>
      </c>
      <c r="M30" s="83">
        <v>11.072507572795281</v>
      </c>
      <c r="N30" s="83">
        <v>7.0591669306025793</v>
      </c>
      <c r="O30" s="83">
        <v>6.9453705418891989</v>
      </c>
      <c r="P30" s="83">
        <v>7.9023209425789265</v>
      </c>
      <c r="Q30" s="83">
        <v>8.9798920330296248</v>
      </c>
    </row>
    <row r="31" spans="1:17" x14ac:dyDescent="0.25">
      <c r="A31" s="152" t="s">
        <v>273</v>
      </c>
      <c r="B31" s="264">
        <v>6.6475335039680328</v>
      </c>
      <c r="C31" s="264">
        <v>6.3543535971490064</v>
      </c>
      <c r="D31" s="264">
        <v>7.3241128988871065</v>
      </c>
      <c r="E31" s="264">
        <v>6.9020866942781689</v>
      </c>
      <c r="F31" s="264">
        <v>6.6817070029581993</v>
      </c>
      <c r="G31" s="264">
        <v>6.5689272698997163</v>
      </c>
      <c r="H31" s="264">
        <v>7.2105125562071395</v>
      </c>
      <c r="I31" s="264">
        <v>7.1120202605926099</v>
      </c>
      <c r="J31" s="264">
        <v>6.6571940393869058</v>
      </c>
      <c r="K31" s="264">
        <v>6.9530275667761767</v>
      </c>
      <c r="L31" s="264">
        <v>7.4047770840859588</v>
      </c>
      <c r="M31" s="264">
        <v>7.1325576292658814</v>
      </c>
      <c r="N31" s="264">
        <v>5.544111277974527</v>
      </c>
      <c r="O31" s="264">
        <v>5.5774204293972627</v>
      </c>
      <c r="P31" s="264">
        <v>5.59007030752747</v>
      </c>
      <c r="Q31" s="264">
        <v>5.8088607231245506</v>
      </c>
    </row>
    <row r="32" spans="1:17" x14ac:dyDescent="0.25">
      <c r="A32" s="152" t="s">
        <v>272</v>
      </c>
      <c r="B32" s="264">
        <v>4.1179690491518005E-2</v>
      </c>
      <c r="C32" s="264">
        <v>3.936351945395436E-2</v>
      </c>
      <c r="D32" s="264">
        <v>4.5370918720616063E-2</v>
      </c>
      <c r="E32" s="264">
        <v>4.2756579360802308E-2</v>
      </c>
      <c r="F32" s="264">
        <v>4.1391386169409405E-2</v>
      </c>
      <c r="G32" s="264">
        <v>4.0692745914600266E-2</v>
      </c>
      <c r="H32" s="264">
        <v>4.4667195008881749E-2</v>
      </c>
      <c r="I32" s="264">
        <v>4.4057061604246064E-2</v>
      </c>
      <c r="J32" s="264">
        <v>4.1239534922282522E-2</v>
      </c>
      <c r="K32" s="264">
        <v>4.3072144428895572E-2</v>
      </c>
      <c r="L32" s="264">
        <v>4.587061175386753E-2</v>
      </c>
      <c r="M32" s="264">
        <v>4.418428510525893E-2</v>
      </c>
      <c r="N32" s="264">
        <v>3.4344285191078149E-2</v>
      </c>
      <c r="O32" s="264">
        <v>3.4550626467177763E-2</v>
      </c>
      <c r="P32" s="264">
        <v>3.4628989075782157E-2</v>
      </c>
      <c r="Q32" s="264">
        <v>3.598433712952611E-2</v>
      </c>
    </row>
    <row r="33" spans="1:17" x14ac:dyDescent="0.25">
      <c r="A33" s="156" t="s">
        <v>261</v>
      </c>
      <c r="B33" s="204">
        <v>277.33443381048221</v>
      </c>
      <c r="C33" s="204">
        <v>258.14457544825029</v>
      </c>
      <c r="D33" s="204">
        <v>315.91018824808936</v>
      </c>
      <c r="E33" s="204">
        <v>286.22923690432191</v>
      </c>
      <c r="F33" s="204">
        <v>268.79123363408996</v>
      </c>
      <c r="G33" s="204">
        <v>261.20544776323845</v>
      </c>
      <c r="H33" s="204">
        <v>294.24743908663032</v>
      </c>
      <c r="I33" s="204">
        <v>283.6703911965339</v>
      </c>
      <c r="J33" s="204">
        <v>259.86013540741629</v>
      </c>
      <c r="K33" s="204">
        <v>272.95237267046048</v>
      </c>
      <c r="L33" s="204">
        <v>294.927082943313</v>
      </c>
      <c r="M33" s="204">
        <v>281.32763277774876</v>
      </c>
      <c r="N33" s="204">
        <v>192.97798506687104</v>
      </c>
      <c r="O33" s="204">
        <v>193.6721521586901</v>
      </c>
      <c r="P33" s="204">
        <v>186.7083816946523</v>
      </c>
      <c r="Q33" s="204">
        <v>200.45337961527159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24.338698830315536</v>
      </c>
      <c r="C37" s="87">
        <v>34.885528450042514</v>
      </c>
      <c r="D37" s="87">
        <v>39.765541831500961</v>
      </c>
      <c r="E37" s="87">
        <v>18.331769431502082</v>
      </c>
      <c r="F37" s="87">
        <v>19.776259351529301</v>
      </c>
      <c r="G37" s="87">
        <v>19.355347785934779</v>
      </c>
      <c r="H37" s="87">
        <v>16.925386454318915</v>
      </c>
      <c r="I37" s="87">
        <v>17.364641243921682</v>
      </c>
      <c r="J37" s="87">
        <v>12.729397783727171</v>
      </c>
      <c r="K37" s="87">
        <v>12.268890625925948</v>
      </c>
      <c r="L37" s="87">
        <v>12.171709477339366</v>
      </c>
      <c r="M37" s="87">
        <v>14.276209857364142</v>
      </c>
      <c r="N37" s="87">
        <v>17.193445721512585</v>
      </c>
      <c r="O37" s="87">
        <v>15.831627242756635</v>
      </c>
      <c r="P37" s="87">
        <v>17.908832740448659</v>
      </c>
      <c r="Q37" s="87">
        <v>21.820996911054866</v>
      </c>
    </row>
    <row r="38" spans="1:17" x14ac:dyDescent="0.25">
      <c r="A38" s="150" t="s">
        <v>29</v>
      </c>
      <c r="B38" s="87">
        <v>155.38076216892333</v>
      </c>
      <c r="C38" s="87">
        <v>113.80069793562188</v>
      </c>
      <c r="D38" s="87">
        <v>155.75887283683679</v>
      </c>
      <c r="E38" s="87">
        <v>135.96352676867977</v>
      </c>
      <c r="F38" s="87">
        <v>113.77473004757518</v>
      </c>
      <c r="G38" s="87">
        <v>93.552775188759909</v>
      </c>
      <c r="H38" s="87">
        <v>121.72107892145151</v>
      </c>
      <c r="I38" s="87">
        <v>93.581432603854125</v>
      </c>
      <c r="J38" s="87">
        <v>88.181053762475258</v>
      </c>
      <c r="K38" s="87">
        <v>95.959813236662256</v>
      </c>
      <c r="L38" s="87">
        <v>102.31031460508777</v>
      </c>
      <c r="M38" s="87">
        <v>70.771985085718441</v>
      </c>
      <c r="N38" s="87">
        <v>52.698019071312238</v>
      </c>
      <c r="O38" s="87">
        <v>38.865883557297558</v>
      </c>
      <c r="P38" s="87">
        <v>31.835499892548217</v>
      </c>
      <c r="Q38" s="87">
        <v>33.665800476670221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0.98769792487020103</v>
      </c>
      <c r="L39" s="87">
        <v>0.9618791191626801</v>
      </c>
      <c r="M39" s="87">
        <v>0.96110732699733348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6.800443680458371</v>
      </c>
      <c r="C40" s="87">
        <v>19.963685370521851</v>
      </c>
      <c r="D40" s="87">
        <v>24.775311631101996</v>
      </c>
      <c r="E40" s="87">
        <v>33.217276610919193</v>
      </c>
      <c r="F40" s="87">
        <v>32.982459697692804</v>
      </c>
      <c r="G40" s="87">
        <v>31.555081158173675</v>
      </c>
      <c r="H40" s="87">
        <v>36.24417845327649</v>
      </c>
      <c r="I40" s="87">
        <v>40.923440881054638</v>
      </c>
      <c r="J40" s="87">
        <v>37.044279602403954</v>
      </c>
      <c r="K40" s="87">
        <v>39.501027118077069</v>
      </c>
      <c r="L40" s="87">
        <v>43.552000612850421</v>
      </c>
      <c r="M40" s="87">
        <v>65.2397606552843</v>
      </c>
      <c r="N40" s="87">
        <v>84.815483470600739</v>
      </c>
      <c r="O40" s="87">
        <v>83.959640624160855</v>
      </c>
      <c r="P40" s="87">
        <v>79.917220423778971</v>
      </c>
      <c r="Q40" s="87">
        <v>97.339136729359112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76.28596176105286</v>
      </c>
      <c r="C42" s="87">
        <v>77.569375826062242</v>
      </c>
      <c r="D42" s="87">
        <v>78.475765336423791</v>
      </c>
      <c r="E42" s="87">
        <v>80.161560086187592</v>
      </c>
      <c r="F42" s="87">
        <v>79.707908025789564</v>
      </c>
      <c r="G42" s="87">
        <v>81.222974001352128</v>
      </c>
      <c r="H42" s="87">
        <v>82.601026662414441</v>
      </c>
      <c r="I42" s="87">
        <v>84.953290257104669</v>
      </c>
      <c r="J42" s="87">
        <v>84.357371129568833</v>
      </c>
      <c r="K42" s="87">
        <v>90.217310094616025</v>
      </c>
      <c r="L42" s="87">
        <v>98.089661765908588</v>
      </c>
      <c r="M42" s="87">
        <v>97.859750225448636</v>
      </c>
      <c r="N42" s="87">
        <v>9.1359181977870243</v>
      </c>
      <c r="O42" s="87">
        <v>20.878643025454515</v>
      </c>
      <c r="P42" s="87">
        <v>20.801027288147072</v>
      </c>
      <c r="Q42" s="87">
        <v>20.868367326995614</v>
      </c>
    </row>
    <row r="43" spans="1:17" x14ac:dyDescent="0.25">
      <c r="A43" s="150" t="s">
        <v>22</v>
      </c>
      <c r="B43" s="87">
        <v>14.528567369732096</v>
      </c>
      <c r="C43" s="87">
        <v>11.925287866001826</v>
      </c>
      <c r="D43" s="87">
        <v>17.134696612225795</v>
      </c>
      <c r="E43" s="87">
        <v>18.555104007033339</v>
      </c>
      <c r="F43" s="87">
        <v>22.549876511503097</v>
      </c>
      <c r="G43" s="87">
        <v>35.519269629017991</v>
      </c>
      <c r="H43" s="87">
        <v>36.755768595168995</v>
      </c>
      <c r="I43" s="87">
        <v>46.847586210598799</v>
      </c>
      <c r="J43" s="87">
        <v>37.54803312924107</v>
      </c>
      <c r="K43" s="87">
        <v>34.017633670308967</v>
      </c>
      <c r="L43" s="87">
        <v>37.841517362964161</v>
      </c>
      <c r="M43" s="87">
        <v>32.218819626935911</v>
      </c>
      <c r="N43" s="87">
        <v>29.135118605658466</v>
      </c>
      <c r="O43" s="87">
        <v>34.136357709020537</v>
      </c>
      <c r="P43" s="87">
        <v>36.245801349729348</v>
      </c>
      <c r="Q43" s="87">
        <v>26.759078171191753</v>
      </c>
    </row>
    <row r="44" spans="1:17" x14ac:dyDescent="0.25">
      <c r="A44" s="156" t="s">
        <v>260</v>
      </c>
      <c r="B44" s="204">
        <v>48.91139055086844</v>
      </c>
      <c r="C44" s="204">
        <v>46.754223999464855</v>
      </c>
      <c r="D44" s="204">
        <v>53.889543576167746</v>
      </c>
      <c r="E44" s="204">
        <v>50.784348468237312</v>
      </c>
      <c r="F44" s="204">
        <v>49.162833188141626</v>
      </c>
      <c r="G44" s="204">
        <v>48.333019608931579</v>
      </c>
      <c r="H44" s="204">
        <v>53.053692094680031</v>
      </c>
      <c r="I44" s="204">
        <v>52.329002984925431</v>
      </c>
      <c r="J44" s="204">
        <v>48.982471083298023</v>
      </c>
      <c r="K44" s="204">
        <v>51.159162511409548</v>
      </c>
      <c r="L44" s="204">
        <v>54.483056563108285</v>
      </c>
      <c r="M44" s="204">
        <v>52.480113356834835</v>
      </c>
      <c r="N44" s="204">
        <v>40.792602521314045</v>
      </c>
      <c r="O44" s="204">
        <v>41.037685440141551</v>
      </c>
      <c r="P44" s="204">
        <v>41.130761034160869</v>
      </c>
      <c r="Q44" s="204">
        <v>42.740582701050094</v>
      </c>
    </row>
    <row r="45" spans="1:17" x14ac:dyDescent="0.25">
      <c r="A45" s="299" t="s">
        <v>271</v>
      </c>
      <c r="B45" s="298">
        <v>22.010125747890793</v>
      </c>
      <c r="C45" s="298">
        <v>21.039400799759182</v>
      </c>
      <c r="D45" s="298">
        <v>24.250294609275489</v>
      </c>
      <c r="E45" s="298">
        <v>22.852956810706786</v>
      </c>
      <c r="F45" s="298">
        <v>22.12327493466373</v>
      </c>
      <c r="G45" s="298">
        <v>21.74985882401921</v>
      </c>
      <c r="H45" s="298">
        <v>23.874161442606017</v>
      </c>
      <c r="I45" s="298">
        <v>23.548051343216446</v>
      </c>
      <c r="J45" s="298">
        <v>22.042111987484109</v>
      </c>
      <c r="K45" s="298">
        <v>23.021623130134294</v>
      </c>
      <c r="L45" s="298">
        <v>24.517375453398728</v>
      </c>
      <c r="M45" s="298">
        <v>23.616051010575674</v>
      </c>
      <c r="N45" s="298">
        <v>18.356671134591323</v>
      </c>
      <c r="O45" s="298">
        <v>18.4669584480637</v>
      </c>
      <c r="P45" s="298">
        <v>18.508842465372389</v>
      </c>
      <c r="Q45" s="298">
        <v>19.233262215472543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11.24722172120039</v>
      </c>
      <c r="C47" s="83">
        <v>11.252447616417058</v>
      </c>
      <c r="D47" s="83">
        <v>15.000136941932672</v>
      </c>
      <c r="E47" s="83">
        <v>14.572969034166077</v>
      </c>
      <c r="F47" s="83">
        <v>12.852104629525583</v>
      </c>
      <c r="G47" s="83">
        <v>11.140585830630393</v>
      </c>
      <c r="H47" s="83">
        <v>10.282443477197665</v>
      </c>
      <c r="I47" s="83">
        <v>9.173837529419469</v>
      </c>
      <c r="J47" s="83">
        <v>9.174447926355235</v>
      </c>
      <c r="K47" s="83">
        <v>8.334166405486128</v>
      </c>
      <c r="L47" s="83">
        <v>8.3301642168243895</v>
      </c>
      <c r="M47" s="83">
        <v>8.3308735767184867</v>
      </c>
      <c r="N47" s="83">
        <v>8.7474428636837107</v>
      </c>
      <c r="O47" s="83">
        <v>9.1636698103241212</v>
      </c>
      <c r="P47" s="83">
        <v>7.4975867649399168</v>
      </c>
      <c r="Q47" s="83">
        <v>6.6647188448744652</v>
      </c>
    </row>
    <row r="48" spans="1:17" x14ac:dyDescent="0.25">
      <c r="A48" s="154" t="s">
        <v>125</v>
      </c>
      <c r="B48" s="83">
        <v>9.2286755705981811</v>
      </c>
      <c r="C48" s="83">
        <v>6.8427329979881133</v>
      </c>
      <c r="D48" s="83">
        <v>6.366453585315333</v>
      </c>
      <c r="E48" s="83">
        <v>3.0424599485995709</v>
      </c>
      <c r="F48" s="83">
        <v>3.6245984182702116</v>
      </c>
      <c r="G48" s="83">
        <v>4.1978431997398555</v>
      </c>
      <c r="H48" s="83">
        <v>4.369905930732715</v>
      </c>
      <c r="I48" s="83">
        <v>4.2954178451621123</v>
      </c>
      <c r="J48" s="83">
        <v>3.1947260033207412</v>
      </c>
      <c r="K48" s="83">
        <v>3.3404384275431953</v>
      </c>
      <c r="L48" s="83">
        <v>3.3409728028813932</v>
      </c>
      <c r="M48" s="83">
        <v>2.4949129840136401</v>
      </c>
      <c r="N48" s="83">
        <v>1.4549225506900048</v>
      </c>
      <c r="O48" s="83">
        <v>1.2804333496406548</v>
      </c>
      <c r="P48" s="83">
        <v>1.8829914875947737</v>
      </c>
      <c r="Q48" s="83">
        <v>2.1955367974812119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1.5342284560922232</v>
      </c>
      <c r="C50" s="83">
        <v>2.9442201853540078</v>
      </c>
      <c r="D50" s="83">
        <v>2.8837040820274864</v>
      </c>
      <c r="E50" s="83">
        <v>5.2375278279411397</v>
      </c>
      <c r="F50" s="83">
        <v>5.6465718868679353</v>
      </c>
      <c r="G50" s="83">
        <v>6.4114297936489608</v>
      </c>
      <c r="H50" s="83">
        <v>9.2218120346756347</v>
      </c>
      <c r="I50" s="83">
        <v>10.078795968634864</v>
      </c>
      <c r="J50" s="83">
        <v>9.6729380578081319</v>
      </c>
      <c r="K50" s="83">
        <v>11.347018297104972</v>
      </c>
      <c r="L50" s="83">
        <v>12.846238433692944</v>
      </c>
      <c r="M50" s="83">
        <v>12.790264449843548</v>
      </c>
      <c r="N50" s="83">
        <v>8.1543057202176072</v>
      </c>
      <c r="O50" s="83">
        <v>8.0228552880989223</v>
      </c>
      <c r="P50" s="83">
        <v>9.128264212837701</v>
      </c>
      <c r="Q50" s="83">
        <v>10.373006573116868</v>
      </c>
    </row>
    <row r="51" spans="1:17" x14ac:dyDescent="0.25">
      <c r="A51" s="299" t="s">
        <v>270</v>
      </c>
      <c r="B51" s="298">
        <v>20.958530851047126</v>
      </c>
      <c r="C51" s="298">
        <v>20.03418498377069</v>
      </c>
      <c r="D51" s="298">
        <v>23.091669422387881</v>
      </c>
      <c r="E51" s="298">
        <v>21.761093318639691</v>
      </c>
      <c r="F51" s="298">
        <v>21.066274021118684</v>
      </c>
      <c r="G51" s="298">
        <v>20.710698902427179</v>
      </c>
      <c r="H51" s="298">
        <v>22.733507062570393</v>
      </c>
      <c r="I51" s="298">
        <v>22.422977779040551</v>
      </c>
      <c r="J51" s="298">
        <v>20.988988859193203</v>
      </c>
      <c r="K51" s="298">
        <v>21.921701136138992</v>
      </c>
      <c r="L51" s="298">
        <v>23.345989737291898</v>
      </c>
      <c r="M51" s="298">
        <v>22.487728573403729</v>
      </c>
      <c r="N51" s="298">
        <v>17.479630180383072</v>
      </c>
      <c r="O51" s="298">
        <v>17.584648211100657</v>
      </c>
      <c r="P51" s="298">
        <v>17.624531103137933</v>
      </c>
      <c r="Q51" s="298">
        <v>18.314339687399965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1.8393077386780403</v>
      </c>
      <c r="C55" s="87">
        <v>2.7074097102801784</v>
      </c>
      <c r="D55" s="87">
        <v>2.9066892443938479</v>
      </c>
      <c r="E55" s="87">
        <v>1.3937057919350504</v>
      </c>
      <c r="F55" s="87">
        <v>1.5499467485579097</v>
      </c>
      <c r="G55" s="87">
        <v>1.5346647000624785</v>
      </c>
      <c r="H55" s="87">
        <v>1.3076524767398567</v>
      </c>
      <c r="I55" s="87">
        <v>1.3726034751498042</v>
      </c>
      <c r="J55" s="87">
        <v>1.0281576581494505</v>
      </c>
      <c r="K55" s="87">
        <v>0.98535488423190687</v>
      </c>
      <c r="L55" s="87">
        <v>0.96349443973540061</v>
      </c>
      <c r="M55" s="87">
        <v>1.1411589013119787</v>
      </c>
      <c r="N55" s="87">
        <v>1.5573541854237296</v>
      </c>
      <c r="O55" s="87">
        <v>1.4374477309729286</v>
      </c>
      <c r="P55" s="87">
        <v>1.690522818472765</v>
      </c>
      <c r="Q55" s="87">
        <v>1.9936663104098535</v>
      </c>
    </row>
    <row r="56" spans="1:17" x14ac:dyDescent="0.25">
      <c r="A56" s="150" t="s">
        <v>29</v>
      </c>
      <c r="B56" s="87">
        <v>11.742330199797607</v>
      </c>
      <c r="C56" s="87">
        <v>8.8318889899799871</v>
      </c>
      <c r="D56" s="87">
        <v>11.385300426991659</v>
      </c>
      <c r="E56" s="87">
        <v>10.336872032865104</v>
      </c>
      <c r="F56" s="87">
        <v>8.9169933388670035</v>
      </c>
      <c r="G56" s="87">
        <v>7.4176988842020339</v>
      </c>
      <c r="H56" s="87">
        <v>9.4041498403995334</v>
      </c>
      <c r="I56" s="87">
        <v>7.3972273770130483</v>
      </c>
      <c r="J56" s="87">
        <v>7.1224128014507615</v>
      </c>
      <c r="K56" s="87">
        <v>7.7068476315959167</v>
      </c>
      <c r="L56" s="87">
        <v>8.0987325102611116</v>
      </c>
      <c r="M56" s="87">
        <v>5.6571093834423039</v>
      </c>
      <c r="N56" s="87">
        <v>4.7733003548882351</v>
      </c>
      <c r="O56" s="87">
        <v>3.5288650544280777</v>
      </c>
      <c r="P56" s="87">
        <v>3.0051449910683417</v>
      </c>
      <c r="Q56" s="87">
        <v>3.0758618635482304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7.9325262901927651E-2</v>
      </c>
      <c r="L57" s="87">
        <v>7.6140922089557639E-2</v>
      </c>
      <c r="M57" s="87">
        <v>7.682544542824972E-2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0.51391854491134681</v>
      </c>
      <c r="C58" s="87">
        <v>1.5493494874968228</v>
      </c>
      <c r="D58" s="87">
        <v>1.8109682033197578</v>
      </c>
      <c r="E58" s="87">
        <v>2.5254032884240458</v>
      </c>
      <c r="F58" s="87">
        <v>2.5849709623639243</v>
      </c>
      <c r="G58" s="87">
        <v>2.5019684325303886</v>
      </c>
      <c r="H58" s="87">
        <v>2.8002190584980378</v>
      </c>
      <c r="I58" s="87">
        <v>3.2348296967025156</v>
      </c>
      <c r="J58" s="87">
        <v>2.9920786836067523</v>
      </c>
      <c r="K58" s="87">
        <v>3.1724571674577717</v>
      </c>
      <c r="L58" s="87">
        <v>3.4475116669484218</v>
      </c>
      <c r="M58" s="87">
        <v>5.2148948730140345</v>
      </c>
      <c r="N58" s="87">
        <v>7.6824477368377595</v>
      </c>
      <c r="O58" s="87">
        <v>7.623195838173876</v>
      </c>
      <c r="P58" s="87">
        <v>7.5438688089468089</v>
      </c>
      <c r="Q58" s="87">
        <v>8.8933497572416975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5.7650312696598052</v>
      </c>
      <c r="C60" s="87">
        <v>6.0200344000120056</v>
      </c>
      <c r="D60" s="87">
        <v>5.7362392801161715</v>
      </c>
      <c r="E60" s="87">
        <v>6.0944270000844583</v>
      </c>
      <c r="F60" s="87">
        <v>6.2470364431872127</v>
      </c>
      <c r="G60" s="87">
        <v>6.4400822146191929</v>
      </c>
      <c r="H60" s="87">
        <v>6.3817412611455611</v>
      </c>
      <c r="I60" s="87">
        <v>6.7152082092757919</v>
      </c>
      <c r="J60" s="87">
        <v>6.8135726938392684</v>
      </c>
      <c r="K60" s="87">
        <v>7.2456483519499404</v>
      </c>
      <c r="L60" s="87">
        <v>7.7646319017826153</v>
      </c>
      <c r="M60" s="87">
        <v>7.8223510417460487</v>
      </c>
      <c r="N60" s="87">
        <v>0.8275165242305339</v>
      </c>
      <c r="O60" s="87">
        <v>1.8956963540475333</v>
      </c>
      <c r="P60" s="87">
        <v>1.9635345188558795</v>
      </c>
      <c r="Q60" s="87">
        <v>1.9066297045306553</v>
      </c>
    </row>
    <row r="61" spans="1:17" x14ac:dyDescent="0.25">
      <c r="A61" s="150" t="s">
        <v>22</v>
      </c>
      <c r="B61" s="87">
        <v>1.0979430980003242</v>
      </c>
      <c r="C61" s="87">
        <v>0.92550239600169726</v>
      </c>
      <c r="D61" s="87">
        <v>1.2524722675664473</v>
      </c>
      <c r="E61" s="87">
        <v>1.4106852053310308</v>
      </c>
      <c r="F61" s="87">
        <v>1.7673265281426354</v>
      </c>
      <c r="G61" s="87">
        <v>2.8162846710130864</v>
      </c>
      <c r="H61" s="87">
        <v>2.8397444257874045</v>
      </c>
      <c r="I61" s="87">
        <v>3.7031090208993889</v>
      </c>
      <c r="J61" s="87">
        <v>3.0327670221469694</v>
      </c>
      <c r="K61" s="87">
        <v>2.7320678380015271</v>
      </c>
      <c r="L61" s="87">
        <v>2.9954782964747908</v>
      </c>
      <c r="M61" s="87">
        <v>2.5753889284611118</v>
      </c>
      <c r="N61" s="87">
        <v>2.6390113790028158</v>
      </c>
      <c r="O61" s="87">
        <v>3.0994432334782394</v>
      </c>
      <c r="P61" s="87">
        <v>3.4214599657941376</v>
      </c>
      <c r="Q61" s="87">
        <v>2.4448320516695285</v>
      </c>
    </row>
    <row r="62" spans="1:17" x14ac:dyDescent="0.25">
      <c r="A62" s="303" t="s">
        <v>269</v>
      </c>
      <c r="B62" s="302">
        <v>1.9564556220347378</v>
      </c>
      <c r="C62" s="302">
        <v>1.8701689599785942</v>
      </c>
      <c r="D62" s="302">
        <v>2.1555817430467101</v>
      </c>
      <c r="E62" s="302">
        <v>2.0313739387294927</v>
      </c>
      <c r="F62" s="302">
        <v>1.966513327525665</v>
      </c>
      <c r="G62" s="302">
        <v>1.9333207843572631</v>
      </c>
      <c r="H62" s="302">
        <v>2.1221476837872015</v>
      </c>
      <c r="I62" s="302">
        <v>2.0931601193970173</v>
      </c>
      <c r="J62" s="302">
        <v>1.9592988433319209</v>
      </c>
      <c r="K62" s="302">
        <v>2.046366500456382</v>
      </c>
      <c r="L62" s="302">
        <v>2.1793222625243316</v>
      </c>
      <c r="M62" s="302">
        <v>2.0992045342733934</v>
      </c>
      <c r="N62" s="302">
        <v>1.6317041008525621</v>
      </c>
      <c r="O62" s="302">
        <v>1.6415074176056623</v>
      </c>
      <c r="P62" s="302">
        <v>1.6452304413664351</v>
      </c>
      <c r="Q62" s="302">
        <v>1.709623308042004</v>
      </c>
    </row>
    <row r="63" spans="1:17" x14ac:dyDescent="0.25">
      <c r="A63" s="152" t="s">
        <v>268</v>
      </c>
      <c r="B63" s="151">
        <v>3.9129112440694755</v>
      </c>
      <c r="C63" s="151">
        <v>3.7403379199571885</v>
      </c>
      <c r="D63" s="151">
        <v>4.3111634860934203</v>
      </c>
      <c r="E63" s="151">
        <v>4.0627478774589854</v>
      </c>
      <c r="F63" s="151">
        <v>3.93302665505133</v>
      </c>
      <c r="G63" s="151">
        <v>3.8666415687145261</v>
      </c>
      <c r="H63" s="151">
        <v>4.2442953675744031</v>
      </c>
      <c r="I63" s="151">
        <v>4.1863202387940346</v>
      </c>
      <c r="J63" s="151">
        <v>3.9185976866638419</v>
      </c>
      <c r="K63" s="151">
        <v>4.092733000912764</v>
      </c>
      <c r="L63" s="151">
        <v>4.3586445250486632</v>
      </c>
      <c r="M63" s="151">
        <v>4.1984090685467867</v>
      </c>
      <c r="N63" s="151">
        <v>3.2634082017051242</v>
      </c>
      <c r="O63" s="151">
        <v>3.2830148352113246</v>
      </c>
      <c r="P63" s="151">
        <v>3.2904608827328703</v>
      </c>
      <c r="Q63" s="151">
        <v>3.419246616084008</v>
      </c>
    </row>
    <row r="64" spans="1:17" x14ac:dyDescent="0.25">
      <c r="A64" s="301" t="s">
        <v>267</v>
      </c>
      <c r="B64" s="300">
        <v>7.3367085826302664E-2</v>
      </c>
      <c r="C64" s="300">
        <v>7.0131335999197283E-2</v>
      </c>
      <c r="D64" s="300">
        <v>8.0834315364251633E-2</v>
      </c>
      <c r="E64" s="300">
        <v>7.6176522702355975E-2</v>
      </c>
      <c r="F64" s="300">
        <v>7.3744249782212445E-2</v>
      </c>
      <c r="G64" s="300">
        <v>7.2499529413397365E-2</v>
      </c>
      <c r="H64" s="300">
        <v>7.9580538142020055E-2</v>
      </c>
      <c r="I64" s="300">
        <v>7.8493504477388149E-2</v>
      </c>
      <c r="J64" s="300">
        <v>7.3473706624947038E-2</v>
      </c>
      <c r="K64" s="300">
        <v>7.6738743767114329E-2</v>
      </c>
      <c r="L64" s="300">
        <v>8.172458484466244E-2</v>
      </c>
      <c r="M64" s="300">
        <v>7.8720170035252252E-2</v>
      </c>
      <c r="N64" s="300">
        <v>6.1188903781971088E-2</v>
      </c>
      <c r="O64" s="300">
        <v>6.1556528160212343E-2</v>
      </c>
      <c r="P64" s="300">
        <v>6.1696141551241319E-2</v>
      </c>
      <c r="Q64" s="300">
        <v>6.4110874051575159E-2</v>
      </c>
    </row>
    <row r="65" spans="1:17" x14ac:dyDescent="0.25">
      <c r="A65" s="156" t="s">
        <v>259</v>
      </c>
      <c r="B65" s="204">
        <v>44.277679867101952</v>
      </c>
      <c r="C65" s="204">
        <v>42.324876462673444</v>
      </c>
      <c r="D65" s="204">
        <v>48.784218395267644</v>
      </c>
      <c r="E65" s="204">
        <v>45.973199665983245</v>
      </c>
      <c r="F65" s="204">
        <v>44.505301622949247</v>
      </c>
      <c r="G65" s="204">
        <v>43.754101961769635</v>
      </c>
      <c r="H65" s="204">
        <v>48.027552843605072</v>
      </c>
      <c r="I65" s="204">
        <v>47.371518491616698</v>
      </c>
      <c r="J65" s="204">
        <v>44.342026454353991</v>
      </c>
      <c r="K65" s="204">
        <v>46.312505010328636</v>
      </c>
      <c r="L65" s="204">
        <v>49.321503836076971</v>
      </c>
      <c r="M65" s="204">
        <v>47.508313144082052</v>
      </c>
      <c r="N65" s="204">
        <v>36.928040177189558</v>
      </c>
      <c r="O65" s="204">
        <v>37.149904714233401</v>
      </c>
      <c r="P65" s="204">
        <v>37.234162620398259</v>
      </c>
      <c r="Q65" s="204">
        <v>38.691474866213767</v>
      </c>
    </row>
    <row r="66" spans="1:17" x14ac:dyDescent="0.25">
      <c r="A66" s="299" t="s">
        <v>266</v>
      </c>
      <c r="B66" s="298">
        <v>12.397750362788548</v>
      </c>
      <c r="C66" s="298">
        <v>11.850965409548564</v>
      </c>
      <c r="D66" s="298">
        <v>13.65958115067494</v>
      </c>
      <c r="E66" s="298">
        <v>12.87249590647531</v>
      </c>
      <c r="F66" s="298">
        <v>12.461484454425792</v>
      </c>
      <c r="G66" s="298">
        <v>12.251148549295499</v>
      </c>
      <c r="H66" s="298">
        <v>13.447714796209421</v>
      </c>
      <c r="I66" s="298">
        <v>13.264025177652677</v>
      </c>
      <c r="J66" s="298">
        <v>12.41576740721912</v>
      </c>
      <c r="K66" s="298">
        <v>12.967501402892019</v>
      </c>
      <c r="L66" s="298">
        <v>13.810021074101552</v>
      </c>
      <c r="M66" s="298">
        <v>13.302327680342975</v>
      </c>
      <c r="N66" s="298">
        <v>10.339851249613078</v>
      </c>
      <c r="O66" s="298">
        <v>10.401973319985354</v>
      </c>
      <c r="P66" s="298">
        <v>10.425565533711513</v>
      </c>
      <c r="Q66" s="298">
        <v>10.833612962539856</v>
      </c>
    </row>
    <row r="67" spans="1:17" x14ac:dyDescent="0.25">
      <c r="A67" s="299" t="s">
        <v>265</v>
      </c>
      <c r="B67" s="298">
        <v>3.5422143893681559</v>
      </c>
      <c r="C67" s="298">
        <v>3.3859901170138751</v>
      </c>
      <c r="D67" s="298">
        <v>3.9027374716214118</v>
      </c>
      <c r="E67" s="298">
        <v>3.6778559732786595</v>
      </c>
      <c r="F67" s="298">
        <v>3.5604241298359405</v>
      </c>
      <c r="G67" s="298">
        <v>3.5003281569415714</v>
      </c>
      <c r="H67" s="298">
        <v>3.8422042274884056</v>
      </c>
      <c r="I67" s="298">
        <v>3.7897214793293368</v>
      </c>
      <c r="J67" s="298">
        <v>3.5473621163483191</v>
      </c>
      <c r="K67" s="298">
        <v>3.7050004008262918</v>
      </c>
      <c r="L67" s="298">
        <v>3.9457203068861579</v>
      </c>
      <c r="M67" s="298">
        <v>3.8006650515265639</v>
      </c>
      <c r="N67" s="298">
        <v>2.9542432141751651</v>
      </c>
      <c r="O67" s="298">
        <v>2.971992377138672</v>
      </c>
      <c r="P67" s="298">
        <v>2.9787330096318612</v>
      </c>
      <c r="Q67" s="298">
        <v>3.0953179892971017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0.31086254970472071</v>
      </c>
      <c r="C71" s="87">
        <v>0.4575810061224006</v>
      </c>
      <c r="D71" s="87">
        <v>0.49126136464852105</v>
      </c>
      <c r="E71" s="87">
        <v>0.23555108637261304</v>
      </c>
      <c r="F71" s="87">
        <v>0.26195746803607239</v>
      </c>
      <c r="G71" s="87">
        <v>0.2593746394750317</v>
      </c>
      <c r="H71" s="87">
        <v>0.22100716182448477</v>
      </c>
      <c r="I71" s="87">
        <v>0.23198457063270045</v>
      </c>
      <c r="J71" s="87">
        <v>0.17376956796826676</v>
      </c>
      <c r="K71" s="87">
        <v>0.1665354444148012</v>
      </c>
      <c r="L71" s="87">
        <v>0.16284079703689874</v>
      </c>
      <c r="M71" s="87">
        <v>0.19286797865323127</v>
      </c>
      <c r="N71" s="87">
        <v>0.26320940356728512</v>
      </c>
      <c r="O71" s="87">
        <v>0.24294393880964807</v>
      </c>
      <c r="P71" s="87">
        <v>0.28571631741307191</v>
      </c>
      <c r="Q71" s="87">
        <v>0.33695078832204856</v>
      </c>
    </row>
    <row r="72" spans="1:17" x14ac:dyDescent="0.25">
      <c r="A72" s="150" t="s">
        <v>29</v>
      </c>
      <c r="B72" s="87">
        <v>1.9845785610663276</v>
      </c>
      <c r="C72" s="87">
        <v>1.4926830743981403</v>
      </c>
      <c r="D72" s="87">
        <v>1.9242367361715311</v>
      </c>
      <c r="E72" s="87">
        <v>1.7470411984551226</v>
      </c>
      <c r="F72" s="87">
        <v>1.5070666135578206</v>
      </c>
      <c r="G72" s="87">
        <v>1.2536699213488913</v>
      </c>
      <c r="H72" s="87">
        <v>1.5894012381489597</v>
      </c>
      <c r="I72" s="87">
        <v>1.2502100191328323</v>
      </c>
      <c r="J72" s="87">
        <v>1.2037634360739724</v>
      </c>
      <c r="K72" s="87">
        <v>1.3025391317418145</v>
      </c>
      <c r="L72" s="87">
        <v>1.3687718398476068</v>
      </c>
      <c r="M72" s="87">
        <v>0.95611159020040637</v>
      </c>
      <c r="N72" s="87">
        <v>0.80673847427700185</v>
      </c>
      <c r="O72" s="87">
        <v>0.59641568689959279</v>
      </c>
      <c r="P72" s="87">
        <v>0.50790143188724912</v>
      </c>
      <c r="Q72" s="87">
        <v>0.51985333467326234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1.3406812227851434E-2</v>
      </c>
      <c r="L73" s="87">
        <v>1.2868624798284262E-2</v>
      </c>
      <c r="M73" s="87">
        <v>1.2984316515294676E-2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8.6857694257570867E-2</v>
      </c>
      <c r="C74" s="87">
        <v>0.26185652457110209</v>
      </c>
      <c r="D74" s="87">
        <v>0.30607286713357323</v>
      </c>
      <c r="E74" s="87">
        <v>0.42681998708732877</v>
      </c>
      <c r="F74" s="87">
        <v>0.43688755686455316</v>
      </c>
      <c r="G74" s="87">
        <v>0.42285924745585152</v>
      </c>
      <c r="H74" s="87">
        <v>0.47326677203135781</v>
      </c>
      <c r="I74" s="87">
        <v>0.54672058744244445</v>
      </c>
      <c r="J74" s="87">
        <v>0.50569308710224048</v>
      </c>
      <c r="K74" s="87">
        <v>0.5361789673182944</v>
      </c>
      <c r="L74" s="87">
        <v>0.58266610007013797</v>
      </c>
      <c r="M74" s="87">
        <v>0.88137263959556722</v>
      </c>
      <c r="N74" s="87">
        <v>1.298415290289106</v>
      </c>
      <c r="O74" s="87">
        <v>1.2884010898885037</v>
      </c>
      <c r="P74" s="87">
        <v>1.2749939791329372</v>
      </c>
      <c r="Q74" s="87">
        <v>1.503070597060072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0.9743515355956387</v>
      </c>
      <c r="C76" s="87">
        <v>1.0174497739257529</v>
      </c>
      <c r="D76" s="87">
        <v>0.96948538346003199</v>
      </c>
      <c r="E76" s="87">
        <v>1.0300229137279633</v>
      </c>
      <c r="F76" s="87">
        <v>1.0558155310232271</v>
      </c>
      <c r="G76" s="87">
        <v>1.0884423174250457</v>
      </c>
      <c r="H76" s="87">
        <v>1.0785820764400038</v>
      </c>
      <c r="I76" s="87">
        <v>1.1349415336195405</v>
      </c>
      <c r="J76" s="87">
        <v>1.151566176591885</v>
      </c>
      <c r="K76" s="87">
        <v>1.2245915534340255</v>
      </c>
      <c r="L76" s="87">
        <v>1.3123052873368395</v>
      </c>
      <c r="M76" s="87">
        <v>1.3220604352321514</v>
      </c>
      <c r="N76" s="87">
        <v>0.13985908460863655</v>
      </c>
      <c r="O76" s="87">
        <v>0.32039282480739489</v>
      </c>
      <c r="P76" s="87">
        <v>0.33185819541186395</v>
      </c>
      <c r="Q76" s="87">
        <v>0.32224067720127514</v>
      </c>
    </row>
    <row r="77" spans="1:17" x14ac:dyDescent="0.25">
      <c r="A77" s="150" t="s">
        <v>22</v>
      </c>
      <c r="B77" s="87">
        <v>0.18556404874389806</v>
      </c>
      <c r="C77" s="87">
        <v>0.15641973799647918</v>
      </c>
      <c r="D77" s="87">
        <v>0.21168112020775423</v>
      </c>
      <c r="E77" s="87">
        <v>0.23842078763563201</v>
      </c>
      <c r="F77" s="87">
        <v>0.29869696035426718</v>
      </c>
      <c r="G77" s="87">
        <v>0.47598203123675087</v>
      </c>
      <c r="H77" s="87">
        <v>0.47994697904359984</v>
      </c>
      <c r="I77" s="87">
        <v>0.62586476850181894</v>
      </c>
      <c r="J77" s="87">
        <v>0.51256984861195476</v>
      </c>
      <c r="K77" s="87">
        <v>0.46174849168950455</v>
      </c>
      <c r="L77" s="87">
        <v>0.50626765779639038</v>
      </c>
      <c r="M77" s="87">
        <v>0.43526809132991334</v>
      </c>
      <c r="N77" s="87">
        <v>0.44602096143313569</v>
      </c>
      <c r="O77" s="87">
        <v>0.52383883673353282</v>
      </c>
      <c r="P77" s="87">
        <v>0.5782630857867388</v>
      </c>
      <c r="Q77" s="87">
        <v>0.41320259204044357</v>
      </c>
    </row>
    <row r="78" spans="1:17" x14ac:dyDescent="0.25">
      <c r="A78" s="299" t="s">
        <v>264</v>
      </c>
      <c r="B78" s="298">
        <v>28.337715114945247</v>
      </c>
      <c r="C78" s="298">
        <v>27.087920936111001</v>
      </c>
      <c r="D78" s="298">
        <v>31.221899772971287</v>
      </c>
      <c r="E78" s="298">
        <v>29.422847786229273</v>
      </c>
      <c r="F78" s="298">
        <v>28.48339303868752</v>
      </c>
      <c r="G78" s="298">
        <v>28.002625255532561</v>
      </c>
      <c r="H78" s="298">
        <v>30.737633819907245</v>
      </c>
      <c r="I78" s="298">
        <v>30.317771834634687</v>
      </c>
      <c r="J78" s="298">
        <v>28.378896930786553</v>
      </c>
      <c r="K78" s="298">
        <v>29.640003206610324</v>
      </c>
      <c r="L78" s="298">
        <v>31.565762455089256</v>
      </c>
      <c r="M78" s="298">
        <v>30.405320412212511</v>
      </c>
      <c r="N78" s="298">
        <v>23.633945713401317</v>
      </c>
      <c r="O78" s="298">
        <v>23.775939017109376</v>
      </c>
      <c r="P78" s="298">
        <v>23.829864077054886</v>
      </c>
      <c r="Q78" s="298">
        <v>24.76254391437681</v>
      </c>
    </row>
    <row r="79" spans="1:17" x14ac:dyDescent="0.25">
      <c r="A79" s="243" t="s">
        <v>258</v>
      </c>
      <c r="B79" s="278">
        <v>24.629045748300335</v>
      </c>
      <c r="C79" s="278">
        <v>30.501239032656422</v>
      </c>
      <c r="D79" s="278">
        <v>16.786836040567405</v>
      </c>
      <c r="E79" s="278">
        <v>27.297293375901059</v>
      </c>
      <c r="F79" s="278">
        <v>34.724573364279117</v>
      </c>
      <c r="G79" s="278">
        <v>37.187352243481264</v>
      </c>
      <c r="H79" s="278">
        <v>33.289302108420614</v>
      </c>
      <c r="I79" s="278">
        <v>39.39234828408474</v>
      </c>
      <c r="J79" s="278">
        <v>42.542172912102593</v>
      </c>
      <c r="K79" s="278">
        <v>42.888141149978509</v>
      </c>
      <c r="L79" s="278">
        <v>41.434103101560851</v>
      </c>
      <c r="M79" s="278">
        <v>42.668014419973659</v>
      </c>
      <c r="N79" s="278">
        <v>58.862661025241508</v>
      </c>
      <c r="O79" s="278">
        <v>59.681558479657546</v>
      </c>
      <c r="P79" s="278">
        <v>67.219948268877772</v>
      </c>
      <c r="Q79" s="278">
        <v>63.413480954895654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0.99999999999999978</v>
      </c>
      <c r="D83" s="77">
        <f t="shared" si="0"/>
        <v>1</v>
      </c>
      <c r="E83" s="77">
        <f t="shared" si="0"/>
        <v>1</v>
      </c>
      <c r="F83" s="77">
        <f t="shared" si="0"/>
        <v>0.99999999999999989</v>
      </c>
      <c r="G83" s="77">
        <f t="shared" si="0"/>
        <v>0.99999999999999989</v>
      </c>
      <c r="H83" s="77">
        <f t="shared" si="0"/>
        <v>0.99999999999999967</v>
      </c>
      <c r="I83" s="77">
        <f t="shared" si="0"/>
        <v>0.99999999999999989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0.99999999999999978</v>
      </c>
      <c r="N83" s="77">
        <f t="shared" si="0"/>
        <v>1</v>
      </c>
      <c r="O83" s="77">
        <f t="shared" si="0"/>
        <v>0.99999999999999989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1.4326366789671006E-2</v>
      </c>
      <c r="C84" s="203">
        <f t="shared" si="1"/>
        <v>1.4326366789671004E-2</v>
      </c>
      <c r="D84" s="203">
        <f t="shared" si="1"/>
        <v>1.4326366789671004E-2</v>
      </c>
      <c r="E84" s="203">
        <f t="shared" si="1"/>
        <v>1.4326366789671008E-2</v>
      </c>
      <c r="F84" s="203">
        <f t="shared" si="1"/>
        <v>1.4326366789671004E-2</v>
      </c>
      <c r="G84" s="203">
        <f t="shared" si="1"/>
        <v>1.4326366789671004E-2</v>
      </c>
      <c r="H84" s="203">
        <f t="shared" si="1"/>
        <v>1.4326366789671001E-2</v>
      </c>
      <c r="I84" s="203">
        <f t="shared" si="1"/>
        <v>1.4326366789671004E-2</v>
      </c>
      <c r="J84" s="203">
        <f t="shared" si="1"/>
        <v>1.4326366789671004E-2</v>
      </c>
      <c r="K84" s="203">
        <f t="shared" si="1"/>
        <v>1.4326366789671004E-2</v>
      </c>
      <c r="L84" s="203">
        <f t="shared" si="1"/>
        <v>1.4326366789671002E-2</v>
      </c>
      <c r="M84" s="203">
        <f t="shared" si="1"/>
        <v>1.4326366789671002E-2</v>
      </c>
      <c r="N84" s="203">
        <f t="shared" si="1"/>
        <v>1.4326366789671006E-2</v>
      </c>
      <c r="O84" s="203">
        <f t="shared" si="1"/>
        <v>1.4326366789671004E-2</v>
      </c>
      <c r="P84" s="203">
        <f t="shared" si="1"/>
        <v>1.4326366789671004E-2</v>
      </c>
      <c r="Q84" s="203">
        <f t="shared" si="1"/>
        <v>1.4326366789671004E-2</v>
      </c>
    </row>
    <row r="85" spans="1:17" x14ac:dyDescent="0.25">
      <c r="A85" s="76" t="s">
        <v>82</v>
      </c>
      <c r="B85" s="202">
        <f t="shared" ref="B85:Q85" si="2">IF(B$7=0,0,B$7/B$5)</f>
        <v>1.6714094587949511E-2</v>
      </c>
      <c r="C85" s="202">
        <f t="shared" si="2"/>
        <v>1.6714094587949507E-2</v>
      </c>
      <c r="D85" s="202">
        <f t="shared" si="2"/>
        <v>1.6714094587949507E-2</v>
      </c>
      <c r="E85" s="202">
        <f t="shared" si="2"/>
        <v>1.6714094587949511E-2</v>
      </c>
      <c r="F85" s="202">
        <f t="shared" si="2"/>
        <v>1.6714094587949507E-2</v>
      </c>
      <c r="G85" s="202">
        <f t="shared" si="2"/>
        <v>1.6714094587949507E-2</v>
      </c>
      <c r="H85" s="202">
        <f t="shared" si="2"/>
        <v>1.6714094587949504E-2</v>
      </c>
      <c r="I85" s="202">
        <f t="shared" si="2"/>
        <v>1.6714094587949507E-2</v>
      </c>
      <c r="J85" s="202">
        <f t="shared" si="2"/>
        <v>1.6714094587949507E-2</v>
      </c>
      <c r="K85" s="202">
        <f t="shared" si="2"/>
        <v>1.6714094587949507E-2</v>
      </c>
      <c r="L85" s="202">
        <f t="shared" si="2"/>
        <v>1.6714094587949507E-2</v>
      </c>
      <c r="M85" s="202">
        <f t="shared" si="2"/>
        <v>1.6714094587949504E-2</v>
      </c>
      <c r="N85" s="202">
        <f t="shared" si="2"/>
        <v>1.6714094587949511E-2</v>
      </c>
      <c r="O85" s="202">
        <f t="shared" si="2"/>
        <v>1.6714094587949507E-2</v>
      </c>
      <c r="P85" s="202">
        <f t="shared" si="2"/>
        <v>1.6714094587949507E-2</v>
      </c>
      <c r="Q85" s="202">
        <f t="shared" si="2"/>
        <v>1.6714094587949507E-2</v>
      </c>
    </row>
    <row r="86" spans="1:17" x14ac:dyDescent="0.25">
      <c r="A86" s="76" t="s">
        <v>81</v>
      </c>
      <c r="B86" s="202">
        <f t="shared" ref="B86:Q86" si="3">IF(B$8=0,0,B$8/B$5)</f>
        <v>3.8203644772456018E-2</v>
      </c>
      <c r="C86" s="202">
        <f t="shared" si="3"/>
        <v>3.8203644772456011E-2</v>
      </c>
      <c r="D86" s="202">
        <f t="shared" si="3"/>
        <v>3.8203644772456011E-2</v>
      </c>
      <c r="E86" s="202">
        <f t="shared" si="3"/>
        <v>3.8203644772456018E-2</v>
      </c>
      <c r="F86" s="202">
        <f t="shared" si="3"/>
        <v>3.8203644772456011E-2</v>
      </c>
      <c r="G86" s="202">
        <f t="shared" si="3"/>
        <v>3.8203644772456011E-2</v>
      </c>
      <c r="H86" s="202">
        <f t="shared" si="3"/>
        <v>3.8203644772455997E-2</v>
      </c>
      <c r="I86" s="202">
        <f t="shared" si="3"/>
        <v>3.8203644772456011E-2</v>
      </c>
      <c r="J86" s="202">
        <f t="shared" si="3"/>
        <v>3.8203644772456011E-2</v>
      </c>
      <c r="K86" s="202">
        <f t="shared" si="3"/>
        <v>3.8203644772456011E-2</v>
      </c>
      <c r="L86" s="202">
        <f t="shared" si="3"/>
        <v>3.8203644772456011E-2</v>
      </c>
      <c r="M86" s="202">
        <f t="shared" si="3"/>
        <v>3.8203644772456004E-2</v>
      </c>
      <c r="N86" s="202">
        <f t="shared" si="3"/>
        <v>3.8203644772456018E-2</v>
      </c>
      <c r="O86" s="202">
        <f t="shared" si="3"/>
        <v>3.8203644772456011E-2</v>
      </c>
      <c r="P86" s="202">
        <f t="shared" si="3"/>
        <v>3.8203644772456011E-2</v>
      </c>
      <c r="Q86" s="202">
        <f t="shared" si="3"/>
        <v>3.8203644772456011E-2</v>
      </c>
    </row>
    <row r="87" spans="1:17" x14ac:dyDescent="0.25">
      <c r="A87" s="76" t="s">
        <v>80</v>
      </c>
      <c r="B87" s="202">
        <f t="shared" ref="B87:Q87" si="4">IF(B$9=0,0,B$9/B$5)</f>
        <v>2.8652733579342012E-2</v>
      </c>
      <c r="C87" s="202">
        <f t="shared" si="4"/>
        <v>2.8652733579342008E-2</v>
      </c>
      <c r="D87" s="202">
        <f t="shared" si="4"/>
        <v>2.8652733579342008E-2</v>
      </c>
      <c r="E87" s="202">
        <f t="shared" si="4"/>
        <v>2.8652733579342015E-2</v>
      </c>
      <c r="F87" s="202">
        <f t="shared" si="4"/>
        <v>2.8652733579342008E-2</v>
      </c>
      <c r="G87" s="202">
        <f t="shared" si="4"/>
        <v>2.8652733579342008E-2</v>
      </c>
      <c r="H87" s="202">
        <f t="shared" si="4"/>
        <v>2.8652733579342001E-2</v>
      </c>
      <c r="I87" s="202">
        <f t="shared" si="4"/>
        <v>2.8652733579342008E-2</v>
      </c>
      <c r="J87" s="202">
        <f t="shared" si="4"/>
        <v>2.8652733579342008E-2</v>
      </c>
      <c r="K87" s="202">
        <f t="shared" si="4"/>
        <v>2.8652733579342008E-2</v>
      </c>
      <c r="L87" s="202">
        <f t="shared" si="4"/>
        <v>2.8652733579342005E-2</v>
      </c>
      <c r="M87" s="202">
        <f t="shared" si="4"/>
        <v>2.8652733579342005E-2</v>
      </c>
      <c r="N87" s="202">
        <f t="shared" si="4"/>
        <v>2.8652733579342012E-2</v>
      </c>
      <c r="O87" s="202">
        <f t="shared" si="4"/>
        <v>2.8652733579342008E-2</v>
      </c>
      <c r="P87" s="202">
        <f t="shared" si="4"/>
        <v>2.8652733579342008E-2</v>
      </c>
      <c r="Q87" s="202">
        <f t="shared" si="4"/>
        <v>2.8652733579342008E-2</v>
      </c>
    </row>
    <row r="88" spans="1:17" x14ac:dyDescent="0.25">
      <c r="A88" s="129" t="s">
        <v>79</v>
      </c>
      <c r="B88" s="201">
        <f t="shared" ref="B88:Q88" si="5">IF(B$10=0,0,B$10/B$5)</f>
        <v>1.9101822386228009E-2</v>
      </c>
      <c r="C88" s="201">
        <f t="shared" si="5"/>
        <v>1.9101822386228005E-2</v>
      </c>
      <c r="D88" s="201">
        <f t="shared" si="5"/>
        <v>1.9101822386228005E-2</v>
      </c>
      <c r="E88" s="201">
        <f t="shared" si="5"/>
        <v>1.9101822386228012E-2</v>
      </c>
      <c r="F88" s="201">
        <f t="shared" si="5"/>
        <v>1.9101822386228005E-2</v>
      </c>
      <c r="G88" s="201">
        <f t="shared" si="5"/>
        <v>1.9101822386228005E-2</v>
      </c>
      <c r="H88" s="201">
        <f t="shared" si="5"/>
        <v>1.9101822386227998E-2</v>
      </c>
      <c r="I88" s="201">
        <f t="shared" si="5"/>
        <v>1.9101822386228002E-2</v>
      </c>
      <c r="J88" s="201">
        <f t="shared" si="5"/>
        <v>1.9101822386228009E-2</v>
      </c>
      <c r="K88" s="201">
        <f t="shared" si="5"/>
        <v>1.9101822386228009E-2</v>
      </c>
      <c r="L88" s="201">
        <f t="shared" si="5"/>
        <v>1.9101822386228009E-2</v>
      </c>
      <c r="M88" s="201">
        <f t="shared" si="5"/>
        <v>1.9101822386228005E-2</v>
      </c>
      <c r="N88" s="201">
        <f t="shared" si="5"/>
        <v>1.9101822386228009E-2</v>
      </c>
      <c r="O88" s="201">
        <f t="shared" si="5"/>
        <v>1.9101822386228005E-2</v>
      </c>
      <c r="P88" s="201">
        <f t="shared" si="5"/>
        <v>1.9101822386228009E-2</v>
      </c>
      <c r="Q88" s="201">
        <f t="shared" si="5"/>
        <v>1.9101822386228009E-2</v>
      </c>
    </row>
    <row r="89" spans="1:17" x14ac:dyDescent="0.25">
      <c r="A89" s="127" t="s">
        <v>263</v>
      </c>
      <c r="B89" s="200">
        <f t="shared" ref="B89:Q89" si="6">IF(B$15=0,0,B$15/B$5)</f>
        <v>6.0376159855340415E-2</v>
      </c>
      <c r="C89" s="200">
        <f t="shared" si="6"/>
        <v>6.0376159855340387E-2</v>
      </c>
      <c r="D89" s="200">
        <f t="shared" si="6"/>
        <v>6.0376159855340401E-2</v>
      </c>
      <c r="E89" s="200">
        <f t="shared" si="6"/>
        <v>6.0376159855340408E-2</v>
      </c>
      <c r="F89" s="200">
        <f t="shared" si="6"/>
        <v>6.0376159855340408E-2</v>
      </c>
      <c r="G89" s="200">
        <f t="shared" si="6"/>
        <v>6.0376159855340401E-2</v>
      </c>
      <c r="H89" s="200">
        <f t="shared" si="6"/>
        <v>6.0376159855340394E-2</v>
      </c>
      <c r="I89" s="200">
        <f t="shared" si="6"/>
        <v>6.0376159855340401E-2</v>
      </c>
      <c r="J89" s="200">
        <f t="shared" si="6"/>
        <v>6.0376159855340401E-2</v>
      </c>
      <c r="K89" s="200">
        <f t="shared" si="6"/>
        <v>6.0376159855340401E-2</v>
      </c>
      <c r="L89" s="200">
        <f t="shared" si="6"/>
        <v>6.0376159855340394E-2</v>
      </c>
      <c r="M89" s="200">
        <f t="shared" si="6"/>
        <v>6.0376159855340387E-2</v>
      </c>
      <c r="N89" s="200">
        <f t="shared" si="6"/>
        <v>6.0376159855340415E-2</v>
      </c>
      <c r="O89" s="200">
        <f t="shared" si="6"/>
        <v>6.0376159855340401E-2</v>
      </c>
      <c r="P89" s="200">
        <f t="shared" si="6"/>
        <v>6.0376159855340394E-2</v>
      </c>
      <c r="Q89" s="200">
        <f t="shared" si="6"/>
        <v>6.0376159855340394E-2</v>
      </c>
    </row>
    <row r="90" spans="1:17" x14ac:dyDescent="0.25">
      <c r="A90" s="142" t="s">
        <v>277</v>
      </c>
      <c r="B90" s="199">
        <f t="shared" ref="B90:Q90" si="7">IF(B$16=0,0,B$16/B$5)</f>
        <v>3.3206887920437224E-2</v>
      </c>
      <c r="C90" s="199">
        <f t="shared" si="7"/>
        <v>3.3206887920437203E-2</v>
      </c>
      <c r="D90" s="199">
        <f t="shared" si="7"/>
        <v>3.3206887920437224E-2</v>
      </c>
      <c r="E90" s="199">
        <f t="shared" si="7"/>
        <v>3.3206887920437231E-2</v>
      </c>
      <c r="F90" s="199">
        <f t="shared" si="7"/>
        <v>3.3206887920437224E-2</v>
      </c>
      <c r="G90" s="199">
        <f t="shared" si="7"/>
        <v>3.3206887920437224E-2</v>
      </c>
      <c r="H90" s="199">
        <f t="shared" si="7"/>
        <v>3.3206887920437217E-2</v>
      </c>
      <c r="I90" s="199">
        <f t="shared" si="7"/>
        <v>3.3206887920437224E-2</v>
      </c>
      <c r="J90" s="199">
        <f t="shared" si="7"/>
        <v>3.3206887920437217E-2</v>
      </c>
      <c r="K90" s="199">
        <f t="shared" si="7"/>
        <v>3.3206887920437224E-2</v>
      </c>
      <c r="L90" s="199">
        <f t="shared" si="7"/>
        <v>3.3206887920437224E-2</v>
      </c>
      <c r="M90" s="199">
        <f t="shared" si="7"/>
        <v>3.3206887920437217E-2</v>
      </c>
      <c r="N90" s="199">
        <f t="shared" si="7"/>
        <v>3.3206887920437224E-2</v>
      </c>
      <c r="O90" s="199">
        <f t="shared" si="7"/>
        <v>3.3206887920437217E-2</v>
      </c>
      <c r="P90" s="199">
        <f t="shared" si="7"/>
        <v>3.3206887920437217E-2</v>
      </c>
      <c r="Q90" s="199">
        <f t="shared" si="7"/>
        <v>3.3206887920437217E-2</v>
      </c>
    </row>
    <row r="91" spans="1:17" x14ac:dyDescent="0.25">
      <c r="A91" s="142" t="s">
        <v>276</v>
      </c>
      <c r="B91" s="199">
        <f t="shared" ref="B91:Q91" si="8">IF(B$22=0,0,B$22/B$5)</f>
        <v>2.7149150872010065E-2</v>
      </c>
      <c r="C91" s="199">
        <f t="shared" si="8"/>
        <v>2.7149150872010055E-2</v>
      </c>
      <c r="D91" s="199">
        <f t="shared" si="8"/>
        <v>2.7149150872010058E-2</v>
      </c>
      <c r="E91" s="199">
        <f t="shared" si="8"/>
        <v>2.7149150872010062E-2</v>
      </c>
      <c r="F91" s="199">
        <f t="shared" si="8"/>
        <v>2.7149150872010058E-2</v>
      </c>
      <c r="G91" s="199">
        <f t="shared" si="8"/>
        <v>2.7149150872010062E-2</v>
      </c>
      <c r="H91" s="199">
        <f t="shared" si="8"/>
        <v>2.7149150872010051E-2</v>
      </c>
      <c r="I91" s="199">
        <f t="shared" si="8"/>
        <v>2.7149150872010055E-2</v>
      </c>
      <c r="J91" s="199">
        <f t="shared" si="8"/>
        <v>2.7149150872010058E-2</v>
      </c>
      <c r="K91" s="199">
        <f t="shared" si="8"/>
        <v>2.7149150872010055E-2</v>
      </c>
      <c r="L91" s="199">
        <f t="shared" si="8"/>
        <v>2.7149150872010058E-2</v>
      </c>
      <c r="M91" s="199">
        <f t="shared" si="8"/>
        <v>2.7149150872010055E-2</v>
      </c>
      <c r="N91" s="199">
        <f t="shared" si="8"/>
        <v>2.7149150872010062E-2</v>
      </c>
      <c r="O91" s="199">
        <f t="shared" si="8"/>
        <v>2.7149150872010055E-2</v>
      </c>
      <c r="P91" s="199">
        <f t="shared" si="8"/>
        <v>2.7149150872010058E-2</v>
      </c>
      <c r="Q91" s="199">
        <f t="shared" si="8"/>
        <v>2.7149150872010058E-2</v>
      </c>
    </row>
    <row r="92" spans="1:17" x14ac:dyDescent="0.25">
      <c r="A92" s="142" t="s">
        <v>275</v>
      </c>
      <c r="B92" s="199">
        <f t="shared" ref="B92:Q92" si="9">IF(B$23=0,0,B$23/B$5)</f>
        <v>2.0121062893122685E-5</v>
      </c>
      <c r="C92" s="199">
        <f t="shared" si="9"/>
        <v>2.0121062893122729E-5</v>
      </c>
      <c r="D92" s="199">
        <f t="shared" si="9"/>
        <v>2.0121062893122685E-5</v>
      </c>
      <c r="E92" s="199">
        <f t="shared" si="9"/>
        <v>2.0121062893122624E-5</v>
      </c>
      <c r="F92" s="199">
        <f t="shared" si="9"/>
        <v>2.0121062893122641E-5</v>
      </c>
      <c r="G92" s="199">
        <f t="shared" si="9"/>
        <v>2.0121062893122655E-5</v>
      </c>
      <c r="H92" s="199">
        <f t="shared" si="9"/>
        <v>2.0121062893122652E-5</v>
      </c>
      <c r="I92" s="199">
        <f t="shared" si="9"/>
        <v>2.0121062893122672E-5</v>
      </c>
      <c r="J92" s="199">
        <f t="shared" si="9"/>
        <v>2.0121062893122628E-5</v>
      </c>
      <c r="K92" s="199">
        <f t="shared" si="9"/>
        <v>2.0121062893122757E-5</v>
      </c>
      <c r="L92" s="199">
        <f t="shared" si="9"/>
        <v>2.0121062893122706E-5</v>
      </c>
      <c r="M92" s="199">
        <f t="shared" si="9"/>
        <v>2.0121062893122679E-5</v>
      </c>
      <c r="N92" s="199">
        <f t="shared" si="9"/>
        <v>2.0121062893122692E-5</v>
      </c>
      <c r="O92" s="199">
        <f t="shared" si="9"/>
        <v>2.0121062893122685E-5</v>
      </c>
      <c r="P92" s="199">
        <f t="shared" si="9"/>
        <v>2.0121062893122736E-5</v>
      </c>
      <c r="Q92" s="199">
        <f t="shared" si="9"/>
        <v>2.0121062893122635E-5</v>
      </c>
    </row>
    <row r="93" spans="1:17" x14ac:dyDescent="0.25">
      <c r="A93" s="127" t="s">
        <v>262</v>
      </c>
      <c r="B93" s="200">
        <f t="shared" ref="B93:Q93" si="10">IF(B$24=0,0,B$24/B$5)</f>
        <v>5.0313466546117021E-2</v>
      </c>
      <c r="C93" s="200">
        <f t="shared" si="10"/>
        <v>5.0313466546117014E-2</v>
      </c>
      <c r="D93" s="200">
        <f t="shared" si="10"/>
        <v>5.0313466546117E-2</v>
      </c>
      <c r="E93" s="200">
        <f t="shared" si="10"/>
        <v>5.0313466546117007E-2</v>
      </c>
      <c r="F93" s="200">
        <f t="shared" si="10"/>
        <v>5.0313466546117007E-2</v>
      </c>
      <c r="G93" s="200">
        <f t="shared" si="10"/>
        <v>5.0313466546116993E-2</v>
      </c>
      <c r="H93" s="200">
        <f t="shared" si="10"/>
        <v>5.0313466546116993E-2</v>
      </c>
      <c r="I93" s="200">
        <f t="shared" si="10"/>
        <v>5.0313466546117014E-2</v>
      </c>
      <c r="J93" s="200">
        <f t="shared" si="10"/>
        <v>5.0313466546117021E-2</v>
      </c>
      <c r="K93" s="200">
        <f t="shared" si="10"/>
        <v>5.0313466546116979E-2</v>
      </c>
      <c r="L93" s="200">
        <f t="shared" si="10"/>
        <v>5.0313466546116972E-2</v>
      </c>
      <c r="M93" s="200">
        <f t="shared" si="10"/>
        <v>5.0313466546117E-2</v>
      </c>
      <c r="N93" s="200">
        <f t="shared" si="10"/>
        <v>5.0313466546117035E-2</v>
      </c>
      <c r="O93" s="200">
        <f t="shared" si="10"/>
        <v>5.0313466546117E-2</v>
      </c>
      <c r="P93" s="200">
        <f t="shared" si="10"/>
        <v>5.0313466546117014E-2</v>
      </c>
      <c r="Q93" s="200">
        <f t="shared" si="10"/>
        <v>5.0313466546117028E-2</v>
      </c>
    </row>
    <row r="94" spans="1:17" x14ac:dyDescent="0.25">
      <c r="A94" s="142" t="s">
        <v>274</v>
      </c>
      <c r="B94" s="199">
        <f t="shared" ref="B94:Q94" si="11">IF(B$25=0,0,B$25/B$5)</f>
        <v>3.7240612694774813E-2</v>
      </c>
      <c r="C94" s="199">
        <f t="shared" si="11"/>
        <v>3.7240612694774737E-2</v>
      </c>
      <c r="D94" s="199">
        <f t="shared" si="11"/>
        <v>3.7240612694774806E-2</v>
      </c>
      <c r="E94" s="199">
        <f t="shared" si="11"/>
        <v>3.7240612694774931E-2</v>
      </c>
      <c r="F94" s="199">
        <f t="shared" si="11"/>
        <v>3.724061269477489E-2</v>
      </c>
      <c r="G94" s="199">
        <f t="shared" si="11"/>
        <v>3.7240612694774855E-2</v>
      </c>
      <c r="H94" s="199">
        <f t="shared" si="11"/>
        <v>3.7240612694774855E-2</v>
      </c>
      <c r="I94" s="199">
        <f t="shared" si="11"/>
        <v>3.7240612694774848E-2</v>
      </c>
      <c r="J94" s="199">
        <f t="shared" si="11"/>
        <v>3.7240612694774924E-2</v>
      </c>
      <c r="K94" s="199">
        <f t="shared" si="11"/>
        <v>3.7240612694774647E-2</v>
      </c>
      <c r="L94" s="199">
        <f t="shared" si="11"/>
        <v>3.724061269477473E-2</v>
      </c>
      <c r="M94" s="199">
        <f t="shared" si="11"/>
        <v>3.7240612694774806E-2</v>
      </c>
      <c r="N94" s="199">
        <f t="shared" si="11"/>
        <v>3.7240612694774813E-2</v>
      </c>
      <c r="O94" s="199">
        <f t="shared" si="11"/>
        <v>3.724061269477482E-2</v>
      </c>
      <c r="P94" s="199">
        <f t="shared" si="11"/>
        <v>3.7240612694774723E-2</v>
      </c>
      <c r="Q94" s="199">
        <f t="shared" si="11"/>
        <v>3.7240612694774924E-2</v>
      </c>
    </row>
    <row r="95" spans="1:17" x14ac:dyDescent="0.25">
      <c r="A95" s="142" t="s">
        <v>273</v>
      </c>
      <c r="B95" s="199">
        <f t="shared" ref="B95:Q95" si="12">IF(B$31=0,0,B$31/B$5)</f>
        <v>1.2992369599769708E-2</v>
      </c>
      <c r="C95" s="199">
        <f t="shared" si="12"/>
        <v>1.2992369599769786E-2</v>
      </c>
      <c r="D95" s="199">
        <f t="shared" si="12"/>
        <v>1.299236959976971E-2</v>
      </c>
      <c r="E95" s="199">
        <f t="shared" si="12"/>
        <v>1.2992369599769587E-2</v>
      </c>
      <c r="F95" s="199">
        <f t="shared" si="12"/>
        <v>1.2992369599769633E-2</v>
      </c>
      <c r="G95" s="199">
        <f t="shared" si="12"/>
        <v>1.2992369599769644E-2</v>
      </c>
      <c r="H95" s="199">
        <f t="shared" si="12"/>
        <v>1.2992369599769654E-2</v>
      </c>
      <c r="I95" s="199">
        <f t="shared" si="12"/>
        <v>1.2992369599769679E-2</v>
      </c>
      <c r="J95" s="199">
        <f t="shared" si="12"/>
        <v>1.2992369599769604E-2</v>
      </c>
      <c r="K95" s="199">
        <f t="shared" si="12"/>
        <v>1.2992369599769849E-2</v>
      </c>
      <c r="L95" s="199">
        <f t="shared" si="12"/>
        <v>1.2992369599769755E-2</v>
      </c>
      <c r="M95" s="199">
        <f t="shared" si="12"/>
        <v>1.2992369599769705E-2</v>
      </c>
      <c r="N95" s="199">
        <f t="shared" si="12"/>
        <v>1.2992369599769727E-2</v>
      </c>
      <c r="O95" s="199">
        <f t="shared" si="12"/>
        <v>1.2992369599769694E-2</v>
      </c>
      <c r="P95" s="199">
        <f t="shared" si="12"/>
        <v>1.2992369599769805E-2</v>
      </c>
      <c r="Q95" s="199">
        <f t="shared" si="12"/>
        <v>1.2992369599769611E-2</v>
      </c>
    </row>
    <row r="96" spans="1:17" x14ac:dyDescent="0.25">
      <c r="A96" s="142" t="s">
        <v>272</v>
      </c>
      <c r="B96" s="199">
        <f t="shared" ref="B96:Q96" si="13">IF(B$32=0,0,B$32/B$5)</f>
        <v>8.0484251572490782E-5</v>
      </c>
      <c r="C96" s="199">
        <f t="shared" si="13"/>
        <v>8.0484251572490918E-5</v>
      </c>
      <c r="D96" s="199">
        <f t="shared" si="13"/>
        <v>8.0484251572490769E-5</v>
      </c>
      <c r="E96" s="199">
        <f t="shared" si="13"/>
        <v>8.0484251572490525E-5</v>
      </c>
      <c r="F96" s="199">
        <f t="shared" si="13"/>
        <v>8.048425157249062E-5</v>
      </c>
      <c r="G96" s="199">
        <f t="shared" si="13"/>
        <v>8.0484251572490633E-5</v>
      </c>
      <c r="H96" s="199">
        <f t="shared" si="13"/>
        <v>8.0484251572490647E-5</v>
      </c>
      <c r="I96" s="199">
        <f t="shared" si="13"/>
        <v>8.0484251572490701E-5</v>
      </c>
      <c r="J96" s="199">
        <f t="shared" si="13"/>
        <v>8.0484251572490566E-5</v>
      </c>
      <c r="K96" s="199">
        <f t="shared" si="13"/>
        <v>8.048425157249104E-5</v>
      </c>
      <c r="L96" s="199">
        <f t="shared" si="13"/>
        <v>8.0484251572490877E-5</v>
      </c>
      <c r="M96" s="199">
        <f t="shared" si="13"/>
        <v>8.0484251572490755E-5</v>
      </c>
      <c r="N96" s="199">
        <f t="shared" si="13"/>
        <v>8.0484251572490809E-5</v>
      </c>
      <c r="O96" s="199">
        <f t="shared" si="13"/>
        <v>8.0484251572490728E-5</v>
      </c>
      <c r="P96" s="199">
        <f t="shared" si="13"/>
        <v>8.0484251572490945E-5</v>
      </c>
      <c r="Q96" s="199">
        <f t="shared" si="13"/>
        <v>8.0484251572490579E-5</v>
      </c>
    </row>
    <row r="97" spans="1:17" x14ac:dyDescent="0.25">
      <c r="A97" s="127" t="s">
        <v>261</v>
      </c>
      <c r="B97" s="200">
        <f t="shared" ref="B97:Q97" si="14">IF(B$33=0,0,B$33/B$5)</f>
        <v>0.54204036198656536</v>
      </c>
      <c r="C97" s="200">
        <f t="shared" si="14"/>
        <v>0.52781288971770723</v>
      </c>
      <c r="D97" s="200">
        <f t="shared" si="14"/>
        <v>0.5603985059645471</v>
      </c>
      <c r="E97" s="200">
        <f t="shared" si="14"/>
        <v>0.53879300577372369</v>
      </c>
      <c r="F97" s="200">
        <f t="shared" si="14"/>
        <v>0.5226561193129251</v>
      </c>
      <c r="G97" s="200">
        <f t="shared" si="14"/>
        <v>0.5166258628503777</v>
      </c>
      <c r="H97" s="200">
        <f t="shared" si="14"/>
        <v>0.5301941370462242</v>
      </c>
      <c r="I97" s="200">
        <f t="shared" si="14"/>
        <v>0.51821429522045825</v>
      </c>
      <c r="J97" s="200">
        <f t="shared" si="14"/>
        <v>0.50715044559077616</v>
      </c>
      <c r="K97" s="200">
        <f t="shared" si="14"/>
        <v>0.51003653801318216</v>
      </c>
      <c r="L97" s="200">
        <f t="shared" si="14"/>
        <v>0.51747697777649815</v>
      </c>
      <c r="M97" s="200">
        <f t="shared" si="14"/>
        <v>0.51245468647590875</v>
      </c>
      <c r="N97" s="200">
        <f t="shared" si="14"/>
        <v>0.45223502575937141</v>
      </c>
      <c r="O97" s="200">
        <f t="shared" si="14"/>
        <v>0.45115124704709797</v>
      </c>
      <c r="P97" s="200">
        <f t="shared" si="14"/>
        <v>0.43394522231416444</v>
      </c>
      <c r="Q97" s="200">
        <f t="shared" si="14"/>
        <v>0.44834340494975067</v>
      </c>
    </row>
    <row r="98" spans="1:17" x14ac:dyDescent="0.25">
      <c r="A98" s="127" t="s">
        <v>260</v>
      </c>
      <c r="B98" s="200">
        <f t="shared" ref="B98:Q98" si="15">IF(B$44=0,0,B$44/B$5)</f>
        <v>9.5595586437622324E-2</v>
      </c>
      <c r="C98" s="200">
        <f t="shared" si="15"/>
        <v>9.559558643762231E-2</v>
      </c>
      <c r="D98" s="200">
        <f t="shared" si="15"/>
        <v>9.5595586437622296E-2</v>
      </c>
      <c r="E98" s="200">
        <f t="shared" si="15"/>
        <v>9.5595586437622324E-2</v>
      </c>
      <c r="F98" s="200">
        <f t="shared" si="15"/>
        <v>9.559558643762231E-2</v>
      </c>
      <c r="G98" s="200">
        <f t="shared" si="15"/>
        <v>9.559558643762231E-2</v>
      </c>
      <c r="H98" s="200">
        <f t="shared" si="15"/>
        <v>9.5595586437622282E-2</v>
      </c>
      <c r="I98" s="200">
        <f t="shared" si="15"/>
        <v>9.559558643762231E-2</v>
      </c>
      <c r="J98" s="200">
        <f t="shared" si="15"/>
        <v>9.559558643762231E-2</v>
      </c>
      <c r="K98" s="200">
        <f t="shared" si="15"/>
        <v>9.559558643762231E-2</v>
      </c>
      <c r="L98" s="200">
        <f t="shared" si="15"/>
        <v>9.559558643762231E-2</v>
      </c>
      <c r="M98" s="200">
        <f t="shared" si="15"/>
        <v>9.5595586437622296E-2</v>
      </c>
      <c r="N98" s="200">
        <f t="shared" si="15"/>
        <v>9.5595586437622296E-2</v>
      </c>
      <c r="O98" s="200">
        <f t="shared" si="15"/>
        <v>9.5595586437622296E-2</v>
      </c>
      <c r="P98" s="200">
        <f t="shared" si="15"/>
        <v>9.5595586437622296E-2</v>
      </c>
      <c r="Q98" s="200">
        <f t="shared" si="15"/>
        <v>9.5595586437622296E-2</v>
      </c>
    </row>
    <row r="99" spans="1:17" x14ac:dyDescent="0.25">
      <c r="A99" s="142" t="s">
        <v>271</v>
      </c>
      <c r="B99" s="199">
        <f t="shared" ref="B99:Q99" si="16">IF(B$45=0,0,B$45/B$5)</f>
        <v>4.3018013896930038E-2</v>
      </c>
      <c r="C99" s="199">
        <f t="shared" si="16"/>
        <v>4.3018013896930038E-2</v>
      </c>
      <c r="D99" s="199">
        <f t="shared" si="16"/>
        <v>4.3018013896930038E-2</v>
      </c>
      <c r="E99" s="199">
        <f t="shared" si="16"/>
        <v>4.3018013896930038E-2</v>
      </c>
      <c r="F99" s="199">
        <f t="shared" si="16"/>
        <v>4.3018013896930038E-2</v>
      </c>
      <c r="G99" s="199">
        <f t="shared" si="16"/>
        <v>4.3018013896930038E-2</v>
      </c>
      <c r="H99" s="199">
        <f t="shared" si="16"/>
        <v>4.3018013896930038E-2</v>
      </c>
      <c r="I99" s="199">
        <f t="shared" si="16"/>
        <v>4.3018013896930045E-2</v>
      </c>
      <c r="J99" s="199">
        <f t="shared" si="16"/>
        <v>4.3018013896930038E-2</v>
      </c>
      <c r="K99" s="199">
        <f t="shared" si="16"/>
        <v>4.3018013896930038E-2</v>
      </c>
      <c r="L99" s="199">
        <f t="shared" si="16"/>
        <v>4.3018013896930038E-2</v>
      </c>
      <c r="M99" s="199">
        <f t="shared" si="16"/>
        <v>4.3018013896930031E-2</v>
      </c>
      <c r="N99" s="199">
        <f t="shared" si="16"/>
        <v>4.3018013896930045E-2</v>
      </c>
      <c r="O99" s="199">
        <f t="shared" si="16"/>
        <v>4.3018013896930038E-2</v>
      </c>
      <c r="P99" s="199">
        <f t="shared" si="16"/>
        <v>4.3018013896930031E-2</v>
      </c>
      <c r="Q99" s="199">
        <f t="shared" si="16"/>
        <v>4.3018013896930038E-2</v>
      </c>
    </row>
    <row r="100" spans="1:17" x14ac:dyDescent="0.25">
      <c r="A100" s="142" t="s">
        <v>270</v>
      </c>
      <c r="B100" s="199">
        <f t="shared" ref="B100:Q100" si="17">IF(B$51=0,0,B$51/B$5)</f>
        <v>4.0962708788521165E-2</v>
      </c>
      <c r="C100" s="199">
        <f t="shared" si="17"/>
        <v>4.0962708788521159E-2</v>
      </c>
      <c r="D100" s="199">
        <f t="shared" si="17"/>
        <v>4.0962708788521159E-2</v>
      </c>
      <c r="E100" s="199">
        <f t="shared" si="17"/>
        <v>4.0962708788521172E-2</v>
      </c>
      <c r="F100" s="199">
        <f t="shared" si="17"/>
        <v>4.0962708788521159E-2</v>
      </c>
      <c r="G100" s="199">
        <f t="shared" si="17"/>
        <v>4.0962708788521159E-2</v>
      </c>
      <c r="H100" s="199">
        <f t="shared" si="17"/>
        <v>4.0962708788521152E-2</v>
      </c>
      <c r="I100" s="199">
        <f t="shared" si="17"/>
        <v>4.0962708788521165E-2</v>
      </c>
      <c r="J100" s="199">
        <f t="shared" si="17"/>
        <v>4.0962708788521159E-2</v>
      </c>
      <c r="K100" s="199">
        <f t="shared" si="17"/>
        <v>4.0962708788521159E-2</v>
      </c>
      <c r="L100" s="199">
        <f t="shared" si="17"/>
        <v>4.0962708788521152E-2</v>
      </c>
      <c r="M100" s="199">
        <f t="shared" si="17"/>
        <v>4.0962708788521159E-2</v>
      </c>
      <c r="N100" s="199">
        <f t="shared" si="17"/>
        <v>4.0962708788521165E-2</v>
      </c>
      <c r="O100" s="199">
        <f t="shared" si="17"/>
        <v>4.0962708788521159E-2</v>
      </c>
      <c r="P100" s="199">
        <f t="shared" si="17"/>
        <v>4.0962708788521159E-2</v>
      </c>
      <c r="Q100" s="199">
        <f t="shared" si="17"/>
        <v>4.0962708788521152E-2</v>
      </c>
    </row>
    <row r="101" spans="1:17" x14ac:dyDescent="0.25">
      <c r="A101" s="142" t="s">
        <v>269</v>
      </c>
      <c r="B101" s="199">
        <f t="shared" ref="B101:Q101" si="18">IF(B$62=0,0,B$62/B$5)</f>
        <v>3.8238234575048934E-3</v>
      </c>
      <c r="C101" s="199">
        <f t="shared" si="18"/>
        <v>3.8238234575048925E-3</v>
      </c>
      <c r="D101" s="199">
        <f t="shared" si="18"/>
        <v>3.8238234575048925E-3</v>
      </c>
      <c r="E101" s="199">
        <f t="shared" si="18"/>
        <v>3.8238234575048934E-3</v>
      </c>
      <c r="F101" s="199">
        <f t="shared" si="18"/>
        <v>3.8238234575048925E-3</v>
      </c>
      <c r="G101" s="199">
        <f t="shared" si="18"/>
        <v>3.8238234575048925E-3</v>
      </c>
      <c r="H101" s="199">
        <f t="shared" si="18"/>
        <v>3.8238234575048921E-3</v>
      </c>
      <c r="I101" s="199">
        <f t="shared" si="18"/>
        <v>3.8238234575048925E-3</v>
      </c>
      <c r="J101" s="199">
        <f t="shared" si="18"/>
        <v>3.8238234575048925E-3</v>
      </c>
      <c r="K101" s="199">
        <f t="shared" si="18"/>
        <v>3.8238234575048925E-3</v>
      </c>
      <c r="L101" s="199">
        <f t="shared" si="18"/>
        <v>3.8238234575048925E-3</v>
      </c>
      <c r="M101" s="199">
        <f t="shared" si="18"/>
        <v>3.8238234575048917E-3</v>
      </c>
      <c r="N101" s="199">
        <f t="shared" si="18"/>
        <v>3.823823457504893E-3</v>
      </c>
      <c r="O101" s="199">
        <f t="shared" si="18"/>
        <v>3.8238234575048925E-3</v>
      </c>
      <c r="P101" s="199">
        <f t="shared" si="18"/>
        <v>3.823823457504893E-3</v>
      </c>
      <c r="Q101" s="199">
        <f t="shared" si="18"/>
        <v>3.8238234575048925E-3</v>
      </c>
    </row>
    <row r="102" spans="1:17" x14ac:dyDescent="0.25">
      <c r="A102" s="142" t="s">
        <v>268</v>
      </c>
      <c r="B102" s="199">
        <f t="shared" ref="B102:Q102" si="19">IF(B$63=0,0,B$63/B$5)</f>
        <v>7.6476469150097868E-3</v>
      </c>
      <c r="C102" s="199">
        <f t="shared" si="19"/>
        <v>7.6476469150097851E-3</v>
      </c>
      <c r="D102" s="199">
        <f t="shared" si="19"/>
        <v>7.6476469150097851E-3</v>
      </c>
      <c r="E102" s="199">
        <f t="shared" si="19"/>
        <v>7.6476469150097868E-3</v>
      </c>
      <c r="F102" s="199">
        <f t="shared" si="19"/>
        <v>7.6476469150097851E-3</v>
      </c>
      <c r="G102" s="199">
        <f t="shared" si="19"/>
        <v>7.6476469150097851E-3</v>
      </c>
      <c r="H102" s="199">
        <f t="shared" si="19"/>
        <v>7.6476469150097842E-3</v>
      </c>
      <c r="I102" s="199">
        <f t="shared" si="19"/>
        <v>7.6476469150097851E-3</v>
      </c>
      <c r="J102" s="199">
        <f t="shared" si="19"/>
        <v>7.6476469150097851E-3</v>
      </c>
      <c r="K102" s="199">
        <f t="shared" si="19"/>
        <v>7.6476469150097851E-3</v>
      </c>
      <c r="L102" s="199">
        <f t="shared" si="19"/>
        <v>7.6476469150097851E-3</v>
      </c>
      <c r="M102" s="199">
        <f t="shared" si="19"/>
        <v>7.6476469150097834E-3</v>
      </c>
      <c r="N102" s="199">
        <f t="shared" si="19"/>
        <v>7.647646915009786E-3</v>
      </c>
      <c r="O102" s="199">
        <f t="shared" si="19"/>
        <v>7.6476469150097851E-3</v>
      </c>
      <c r="P102" s="199">
        <f t="shared" si="19"/>
        <v>7.647646915009786E-3</v>
      </c>
      <c r="Q102" s="199">
        <f t="shared" si="19"/>
        <v>7.6476469150097851E-3</v>
      </c>
    </row>
    <row r="103" spans="1:17" x14ac:dyDescent="0.25">
      <c r="A103" s="142" t="s">
        <v>267</v>
      </c>
      <c r="B103" s="199">
        <f t="shared" ref="B103:Q103" si="20">IF(B$64=0,0,B$64/B$5)</f>
        <v>1.433933796564335E-4</v>
      </c>
      <c r="C103" s="199">
        <f t="shared" si="20"/>
        <v>1.4339337965643348E-4</v>
      </c>
      <c r="D103" s="199">
        <f t="shared" si="20"/>
        <v>1.4339337965643348E-4</v>
      </c>
      <c r="E103" s="199">
        <f t="shared" si="20"/>
        <v>1.433933796564335E-4</v>
      </c>
      <c r="F103" s="199">
        <f t="shared" si="20"/>
        <v>1.4339337965643348E-4</v>
      </c>
      <c r="G103" s="199">
        <f t="shared" si="20"/>
        <v>1.4339337965643348E-4</v>
      </c>
      <c r="H103" s="199">
        <f t="shared" si="20"/>
        <v>1.4339337965643345E-4</v>
      </c>
      <c r="I103" s="199">
        <f t="shared" si="20"/>
        <v>1.4339337965643348E-4</v>
      </c>
      <c r="J103" s="199">
        <f t="shared" si="20"/>
        <v>1.4339337965643348E-4</v>
      </c>
      <c r="K103" s="199">
        <f t="shared" si="20"/>
        <v>1.4339337965643348E-4</v>
      </c>
      <c r="L103" s="199">
        <f t="shared" si="20"/>
        <v>1.4339337965643348E-4</v>
      </c>
      <c r="M103" s="199">
        <f t="shared" si="20"/>
        <v>1.4339337965643345E-4</v>
      </c>
      <c r="N103" s="199">
        <f t="shared" si="20"/>
        <v>1.433933796564335E-4</v>
      </c>
      <c r="O103" s="199">
        <f t="shared" si="20"/>
        <v>1.4339337965643348E-4</v>
      </c>
      <c r="P103" s="199">
        <f t="shared" si="20"/>
        <v>1.4339337965643348E-4</v>
      </c>
      <c r="Q103" s="199">
        <f t="shared" si="20"/>
        <v>1.433933796564335E-4</v>
      </c>
    </row>
    <row r="104" spans="1:17" x14ac:dyDescent="0.25">
      <c r="A104" s="127" t="s">
        <v>259</v>
      </c>
      <c r="B104" s="200">
        <f t="shared" ref="B104:Q104" si="21">IF(B$65=0,0,B$65/B$5)</f>
        <v>8.6539162459321251E-2</v>
      </c>
      <c r="C104" s="200">
        <f t="shared" si="21"/>
        <v>8.6539162459321251E-2</v>
      </c>
      <c r="D104" s="200">
        <f t="shared" si="21"/>
        <v>8.6539162459321237E-2</v>
      </c>
      <c r="E104" s="200">
        <f t="shared" si="21"/>
        <v>8.6539162459321251E-2</v>
      </c>
      <c r="F104" s="200">
        <f t="shared" si="21"/>
        <v>8.6539162459321223E-2</v>
      </c>
      <c r="G104" s="200">
        <f t="shared" si="21"/>
        <v>8.6539162459321237E-2</v>
      </c>
      <c r="H104" s="200">
        <f t="shared" si="21"/>
        <v>8.6539162459321209E-2</v>
      </c>
      <c r="I104" s="200">
        <f t="shared" si="21"/>
        <v>8.6539162459321237E-2</v>
      </c>
      <c r="J104" s="200">
        <f t="shared" si="21"/>
        <v>8.6539162459321237E-2</v>
      </c>
      <c r="K104" s="200">
        <f t="shared" si="21"/>
        <v>8.6539162459321237E-2</v>
      </c>
      <c r="L104" s="200">
        <f t="shared" si="21"/>
        <v>8.6539162459321237E-2</v>
      </c>
      <c r="M104" s="200">
        <f t="shared" si="21"/>
        <v>8.6539162459321223E-2</v>
      </c>
      <c r="N104" s="200">
        <f t="shared" si="21"/>
        <v>8.6539162459321251E-2</v>
      </c>
      <c r="O104" s="200">
        <f t="shared" si="21"/>
        <v>8.6539162459321223E-2</v>
      </c>
      <c r="P104" s="200">
        <f t="shared" si="21"/>
        <v>8.6539162459321237E-2</v>
      </c>
      <c r="Q104" s="200">
        <f t="shared" si="21"/>
        <v>8.6539162459321237E-2</v>
      </c>
    </row>
    <row r="105" spans="1:17" x14ac:dyDescent="0.25">
      <c r="A105" s="142" t="s">
        <v>266</v>
      </c>
      <c r="B105" s="199">
        <f t="shared" ref="B105:Q105" si="22">IF(B$66=0,0,B$66/B$5)</f>
        <v>2.4230965488609955E-2</v>
      </c>
      <c r="C105" s="199">
        <f t="shared" si="22"/>
        <v>2.4230965488609948E-2</v>
      </c>
      <c r="D105" s="199">
        <f t="shared" si="22"/>
        <v>2.4230965488609948E-2</v>
      </c>
      <c r="E105" s="199">
        <f t="shared" si="22"/>
        <v>2.4230965488609955E-2</v>
      </c>
      <c r="F105" s="199">
        <f t="shared" si="22"/>
        <v>2.4230965488609948E-2</v>
      </c>
      <c r="G105" s="199">
        <f t="shared" si="22"/>
        <v>2.4230965488609948E-2</v>
      </c>
      <c r="H105" s="199">
        <f t="shared" si="22"/>
        <v>2.4230965488609941E-2</v>
      </c>
      <c r="I105" s="199">
        <f t="shared" si="22"/>
        <v>2.4230965488609948E-2</v>
      </c>
      <c r="J105" s="199">
        <f t="shared" si="22"/>
        <v>2.4230965488609948E-2</v>
      </c>
      <c r="K105" s="199">
        <f t="shared" si="22"/>
        <v>2.4230965488609948E-2</v>
      </c>
      <c r="L105" s="199">
        <f t="shared" si="22"/>
        <v>2.4230965488609948E-2</v>
      </c>
      <c r="M105" s="199">
        <f t="shared" si="22"/>
        <v>2.4230965488609941E-2</v>
      </c>
      <c r="N105" s="199">
        <f t="shared" si="22"/>
        <v>2.4230965488609955E-2</v>
      </c>
      <c r="O105" s="199">
        <f t="shared" si="22"/>
        <v>2.4230965488609948E-2</v>
      </c>
      <c r="P105" s="199">
        <f t="shared" si="22"/>
        <v>2.4230965488609948E-2</v>
      </c>
      <c r="Q105" s="199">
        <f t="shared" si="22"/>
        <v>2.4230965488609948E-2</v>
      </c>
    </row>
    <row r="106" spans="1:17" x14ac:dyDescent="0.25">
      <c r="A106" s="142" t="s">
        <v>265</v>
      </c>
      <c r="B106" s="199">
        <f t="shared" ref="B106:Q106" si="23">IF(B$67=0,0,B$67/B$5)</f>
        <v>6.9231329967457001E-3</v>
      </c>
      <c r="C106" s="199">
        <f t="shared" si="23"/>
        <v>6.9231329967456992E-3</v>
      </c>
      <c r="D106" s="199">
        <f t="shared" si="23"/>
        <v>6.9231329967457001E-3</v>
      </c>
      <c r="E106" s="199">
        <f t="shared" si="23"/>
        <v>6.9231329967457001E-3</v>
      </c>
      <c r="F106" s="199">
        <f t="shared" si="23"/>
        <v>6.9231329967456992E-3</v>
      </c>
      <c r="G106" s="199">
        <f t="shared" si="23"/>
        <v>6.923132996745701E-3</v>
      </c>
      <c r="H106" s="199">
        <f t="shared" si="23"/>
        <v>6.9231329967456966E-3</v>
      </c>
      <c r="I106" s="199">
        <f t="shared" si="23"/>
        <v>6.9231329967457001E-3</v>
      </c>
      <c r="J106" s="199">
        <f t="shared" si="23"/>
        <v>6.9231329967456984E-3</v>
      </c>
      <c r="K106" s="199">
        <f t="shared" si="23"/>
        <v>6.9231329967457001E-3</v>
      </c>
      <c r="L106" s="199">
        <f t="shared" si="23"/>
        <v>6.9231329967456992E-3</v>
      </c>
      <c r="M106" s="199">
        <f t="shared" si="23"/>
        <v>6.9231329967456966E-3</v>
      </c>
      <c r="N106" s="199">
        <f t="shared" si="23"/>
        <v>6.923132996745701E-3</v>
      </c>
      <c r="O106" s="199">
        <f t="shared" si="23"/>
        <v>6.9231329967456984E-3</v>
      </c>
      <c r="P106" s="199">
        <f t="shared" si="23"/>
        <v>6.9231329967457001E-3</v>
      </c>
      <c r="Q106" s="199">
        <f t="shared" si="23"/>
        <v>6.9231329967456992E-3</v>
      </c>
    </row>
    <row r="107" spans="1:17" x14ac:dyDescent="0.25">
      <c r="A107" s="142" t="s">
        <v>264</v>
      </c>
      <c r="B107" s="199">
        <f t="shared" ref="B107:Q107" si="24">IF(B$78=0,0,B$78/B$5)</f>
        <v>5.5385063973965601E-2</v>
      </c>
      <c r="C107" s="199">
        <f t="shared" si="24"/>
        <v>5.5385063973965594E-2</v>
      </c>
      <c r="D107" s="199">
        <f t="shared" si="24"/>
        <v>5.5385063973965587E-2</v>
      </c>
      <c r="E107" s="199">
        <f t="shared" si="24"/>
        <v>5.5385063973965594E-2</v>
      </c>
      <c r="F107" s="199">
        <f t="shared" si="24"/>
        <v>5.5385063973965587E-2</v>
      </c>
      <c r="G107" s="199">
        <f t="shared" si="24"/>
        <v>5.5385063973965587E-2</v>
      </c>
      <c r="H107" s="199">
        <f t="shared" si="24"/>
        <v>5.5385063973965573E-2</v>
      </c>
      <c r="I107" s="199">
        <f t="shared" si="24"/>
        <v>5.5385063973965587E-2</v>
      </c>
      <c r="J107" s="199">
        <f t="shared" si="24"/>
        <v>5.5385063973965587E-2</v>
      </c>
      <c r="K107" s="199">
        <f t="shared" si="24"/>
        <v>5.5385063973965587E-2</v>
      </c>
      <c r="L107" s="199">
        <f t="shared" si="24"/>
        <v>5.5385063973965587E-2</v>
      </c>
      <c r="M107" s="199">
        <f t="shared" si="24"/>
        <v>5.5385063973965573E-2</v>
      </c>
      <c r="N107" s="199">
        <f t="shared" si="24"/>
        <v>5.5385063973965594E-2</v>
      </c>
      <c r="O107" s="199">
        <f t="shared" si="24"/>
        <v>5.5385063973965587E-2</v>
      </c>
      <c r="P107" s="199">
        <f t="shared" si="24"/>
        <v>5.5385063973965587E-2</v>
      </c>
      <c r="Q107" s="199">
        <f t="shared" si="24"/>
        <v>5.5385063973965587E-2</v>
      </c>
    </row>
    <row r="108" spans="1:17" x14ac:dyDescent="0.25">
      <c r="A108" s="72" t="s">
        <v>258</v>
      </c>
      <c r="B108" s="71">
        <f t="shared" ref="B108:Q108" si="25">IF(B$79=0,0,B$79/B$5)</f>
        <v>4.8136600599387284E-2</v>
      </c>
      <c r="C108" s="71">
        <f t="shared" si="25"/>
        <v>6.2364072868245239E-2</v>
      </c>
      <c r="D108" s="71">
        <f t="shared" si="25"/>
        <v>2.9778456621405536E-2</v>
      </c>
      <c r="E108" s="71">
        <f t="shared" si="25"/>
        <v>5.1383956812228827E-2</v>
      </c>
      <c r="F108" s="71">
        <f t="shared" si="25"/>
        <v>6.7520843273027417E-2</v>
      </c>
      <c r="G108" s="71">
        <f t="shared" si="25"/>
        <v>7.3551099735574846E-2</v>
      </c>
      <c r="H108" s="71">
        <f t="shared" si="25"/>
        <v>5.9982825539728113E-2</v>
      </c>
      <c r="I108" s="71">
        <f t="shared" si="25"/>
        <v>7.1962667365494268E-2</v>
      </c>
      <c r="J108" s="71">
        <f t="shared" si="25"/>
        <v>8.3026516995176353E-2</v>
      </c>
      <c r="K108" s="71">
        <f t="shared" si="25"/>
        <v>8.0140424572770333E-2</v>
      </c>
      <c r="L108" s="71">
        <f t="shared" si="25"/>
        <v>7.269998480945436E-2</v>
      </c>
      <c r="M108" s="71">
        <f t="shared" si="25"/>
        <v>7.7722276110043648E-2</v>
      </c>
      <c r="N108" s="71">
        <f t="shared" si="25"/>
        <v>0.13794193682658112</v>
      </c>
      <c r="O108" s="71">
        <f t="shared" si="25"/>
        <v>0.13902571553885457</v>
      </c>
      <c r="P108" s="71">
        <f t="shared" si="25"/>
        <v>0.15623174027178813</v>
      </c>
      <c r="Q108" s="71">
        <f t="shared" si="25"/>
        <v>0.14183355763620192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142.60794694085746</v>
      </c>
      <c r="C112" s="230">
        <f t="shared" si="26"/>
        <v>141.1020484205404</v>
      </c>
      <c r="D112" s="230">
        <f t="shared" si="26"/>
        <v>141.49805082260295</v>
      </c>
      <c r="E112" s="230">
        <f t="shared" si="26"/>
        <v>140.38423848388621</v>
      </c>
      <c r="F112" s="230">
        <f t="shared" si="26"/>
        <v>139.2718236334731</v>
      </c>
      <c r="G112" s="230">
        <f t="shared" si="26"/>
        <v>136.19971762571396</v>
      </c>
      <c r="H112" s="230">
        <f t="shared" si="26"/>
        <v>131.4413424907377</v>
      </c>
      <c r="I112" s="230">
        <f t="shared" si="26"/>
        <v>128.40894629871838</v>
      </c>
      <c r="J112" s="230">
        <f t="shared" si="26"/>
        <v>128.52057514574247</v>
      </c>
      <c r="K112" s="230">
        <f t="shared" si="26"/>
        <v>124.77704464879081</v>
      </c>
      <c r="L112" s="230">
        <f t="shared" si="26"/>
        <v>122.87465524910425</v>
      </c>
      <c r="M112" s="230">
        <f t="shared" si="26"/>
        <v>122.03701946171321</v>
      </c>
      <c r="N112" s="230">
        <f t="shared" si="26"/>
        <v>117.83756611363863</v>
      </c>
      <c r="O112" s="230">
        <f t="shared" si="26"/>
        <v>117.61799536156602</v>
      </c>
      <c r="P112" s="230">
        <f t="shared" si="26"/>
        <v>113.50590652973038</v>
      </c>
      <c r="Q112" s="230">
        <f t="shared" si="26"/>
        <v>110.79660397551105</v>
      </c>
    </row>
    <row r="113" spans="1:17" x14ac:dyDescent="0.25">
      <c r="A113" s="132" t="s">
        <v>83</v>
      </c>
      <c r="B113" s="275">
        <f>IF(B$6=0,0,B$6/FBT!B$5*1000)</f>
        <v>2.0430537549966652</v>
      </c>
      <c r="C113" s="275">
        <f>IF(C$6=0,0,C$6/FBT!C$5*1000)</f>
        <v>2.0214797004465797</v>
      </c>
      <c r="D113" s="275">
        <f>IF(D$6=0,0,D$6/FBT!D$5*1000)</f>
        <v>2.0271529761081188</v>
      </c>
      <c r="E113" s="275">
        <f>IF(E$6=0,0,E$6/FBT!E$5*1000)</f>
        <v>2.0111960920088015</v>
      </c>
      <c r="F113" s="275">
        <f>IF(F$6=0,0,F$6/FBT!F$5*1000)</f>
        <v>1.9952592288395066</v>
      </c>
      <c r="G113" s="275">
        <f>IF(G$6=0,0,G$6/FBT!G$5*1000)</f>
        <v>1.9512471113555965</v>
      </c>
      <c r="H113" s="275">
        <f>IF(H$6=0,0,H$6/FBT!H$5*1000)</f>
        <v>1.8830768838490768</v>
      </c>
      <c r="I113" s="275">
        <f>IF(I$6=0,0,I$6/FBT!I$5*1000)</f>
        <v>1.8396336637506061</v>
      </c>
      <c r="J113" s="275">
        <f>IF(J$6=0,0,J$6/FBT!J$5*1000)</f>
        <v>1.8412328995573815</v>
      </c>
      <c r="K113" s="275">
        <f>IF(K$6=0,0,K$6/FBT!K$5*1000)</f>
        <v>1.7876017085697329</v>
      </c>
      <c r="L113" s="275">
        <f>IF(L$6=0,0,L$6/FBT!L$5*1000)</f>
        <v>1.7603473802530407</v>
      </c>
      <c r="M113" s="275">
        <f>IF(M$6=0,0,M$6/FBT!M$5*1000)</f>
        <v>1.7483471027267221</v>
      </c>
      <c r="N113" s="275">
        <f>IF(N$6=0,0,N$6/FBT!N$5*1000)</f>
        <v>1.6881841937460937</v>
      </c>
      <c r="O113" s="275">
        <f>IF(O$6=0,0,O$6/FBT!O$5*1000)</f>
        <v>1.6850385426156174</v>
      </c>
      <c r="P113" s="275">
        <f>IF(P$6=0,0,P$6/FBT!P$5*1000)</f>
        <v>1.6261272497390304</v>
      </c>
      <c r="Q113" s="275">
        <f>IF(Q$6=0,0,Q$6/FBT!Q$5*1000)</f>
        <v>1.5873127876030915</v>
      </c>
    </row>
    <row r="114" spans="1:17" x14ac:dyDescent="0.25">
      <c r="A114" s="76" t="s">
        <v>82</v>
      </c>
      <c r="B114" s="274">
        <f>IF(B$7=0,0,B$7/FBT!B$5*1000)</f>
        <v>2.383562714162776</v>
      </c>
      <c r="C114" s="274">
        <f>IF(C$7=0,0,C$7/FBT!C$5*1000)</f>
        <v>2.3583929838543432</v>
      </c>
      <c r="D114" s="274">
        <f>IF(D$7=0,0,D$7/FBT!D$5*1000)</f>
        <v>2.3650118054594724</v>
      </c>
      <c r="E114" s="274">
        <f>IF(E$7=0,0,E$7/FBT!E$5*1000)</f>
        <v>2.3463954406769356</v>
      </c>
      <c r="F114" s="274">
        <f>IF(F$7=0,0,F$7/FBT!F$5*1000)</f>
        <v>2.3278024336460912</v>
      </c>
      <c r="G114" s="274">
        <f>IF(G$7=0,0,G$7/FBT!G$5*1000)</f>
        <v>2.2764549632481961</v>
      </c>
      <c r="H114" s="274">
        <f>IF(H$7=0,0,H$7/FBT!H$5*1000)</f>
        <v>2.1969230311572563</v>
      </c>
      <c r="I114" s="274">
        <f>IF(I$7=0,0,I$7/FBT!I$5*1000)</f>
        <v>2.1462392743757075</v>
      </c>
      <c r="J114" s="274">
        <f>IF(J$7=0,0,J$7/FBT!J$5*1000)</f>
        <v>2.148105049483612</v>
      </c>
      <c r="K114" s="274">
        <f>IF(K$7=0,0,K$7/FBT!K$5*1000)</f>
        <v>2.0855353266646883</v>
      </c>
      <c r="L114" s="274">
        <f>IF(L$7=0,0,L$7/FBT!L$5*1000)</f>
        <v>2.0537386102952149</v>
      </c>
      <c r="M114" s="274">
        <f>IF(M$7=0,0,M$7/FBT!M$5*1000)</f>
        <v>2.0397382865145093</v>
      </c>
      <c r="N114" s="274">
        <f>IF(N$7=0,0,N$7/FBT!N$5*1000)</f>
        <v>1.9695482260371098</v>
      </c>
      <c r="O114" s="274">
        <f>IF(O$7=0,0,O$7/FBT!O$5*1000)</f>
        <v>1.9658782997182207</v>
      </c>
      <c r="P114" s="274">
        <f>IF(P$7=0,0,P$7/FBT!P$5*1000)</f>
        <v>1.8971484580288689</v>
      </c>
      <c r="Q114" s="274">
        <f>IF(Q$7=0,0,Q$7/FBT!Q$5*1000)</f>
        <v>1.8518649188702736</v>
      </c>
    </row>
    <row r="115" spans="1:17" x14ac:dyDescent="0.25">
      <c r="A115" s="76" t="s">
        <v>81</v>
      </c>
      <c r="B115" s="274">
        <f>IF(B$8=0,0,B$8/FBT!B$5*1000)</f>
        <v>5.4481433466577727</v>
      </c>
      <c r="C115" s="274">
        <f>IF(C$8=0,0,C$8/FBT!C$5*1000)</f>
        <v>5.3906125345242124</v>
      </c>
      <c r="D115" s="274">
        <f>IF(D$8=0,0,D$8/FBT!D$5*1000)</f>
        <v>5.4057412696216502</v>
      </c>
      <c r="E115" s="274">
        <f>IF(E$8=0,0,E$8/FBT!E$5*1000)</f>
        <v>5.3631895786901378</v>
      </c>
      <c r="F115" s="274">
        <f>IF(F$8=0,0,F$8/FBT!F$5*1000)</f>
        <v>5.3206912769053503</v>
      </c>
      <c r="G115" s="274">
        <f>IF(G$8=0,0,G$8/FBT!G$5*1000)</f>
        <v>5.2033256302815909</v>
      </c>
      <c r="H115" s="274">
        <f>IF(H$8=0,0,H$8/FBT!H$5*1000)</f>
        <v>5.0215383569308711</v>
      </c>
      <c r="I115" s="274">
        <f>IF(I$8=0,0,I$8/FBT!I$5*1000)</f>
        <v>4.905689770001616</v>
      </c>
      <c r="J115" s="274">
        <f>IF(J$8=0,0,J$8/FBT!J$5*1000)</f>
        <v>4.909954398819683</v>
      </c>
      <c r="K115" s="274">
        <f>IF(K$8=0,0,K$8/FBT!K$5*1000)</f>
        <v>4.7669378895192871</v>
      </c>
      <c r="L115" s="274">
        <f>IF(L$8=0,0,L$8/FBT!L$5*1000)</f>
        <v>4.6942596806747749</v>
      </c>
      <c r="M115" s="274">
        <f>IF(M$8=0,0,M$8/FBT!M$5*1000)</f>
        <v>4.6622589406045911</v>
      </c>
      <c r="N115" s="274">
        <f>IF(N$8=0,0,N$8/FBT!N$5*1000)</f>
        <v>4.5018245166562503</v>
      </c>
      <c r="O115" s="274">
        <f>IF(O$8=0,0,O$8/FBT!O$5*1000)</f>
        <v>4.4934361136416463</v>
      </c>
      <c r="P115" s="274">
        <f>IF(P$8=0,0,P$8/FBT!P$5*1000)</f>
        <v>4.3363393326374142</v>
      </c>
      <c r="Q115" s="274">
        <f>IF(Q$8=0,0,Q$8/FBT!Q$5*1000)</f>
        <v>4.2328341002749106</v>
      </c>
    </row>
    <row r="116" spans="1:17" x14ac:dyDescent="0.25">
      <c r="A116" s="76" t="s">
        <v>80</v>
      </c>
      <c r="B116" s="274">
        <f>IF(B$9=0,0,B$9/FBT!B$5*1000)</f>
        <v>4.0861075099933304</v>
      </c>
      <c r="C116" s="274">
        <f>IF(C$9=0,0,C$9/FBT!C$5*1000)</f>
        <v>4.0429594008931593</v>
      </c>
      <c r="D116" s="274">
        <f>IF(D$9=0,0,D$9/FBT!D$5*1000)</f>
        <v>4.0543059522162377</v>
      </c>
      <c r="E116" s="274">
        <f>IF(E$9=0,0,E$9/FBT!E$5*1000)</f>
        <v>4.0223921840176029</v>
      </c>
      <c r="F116" s="274">
        <f>IF(F$9=0,0,F$9/FBT!F$5*1000)</f>
        <v>3.9905184576790131</v>
      </c>
      <c r="G116" s="274">
        <f>IF(G$9=0,0,G$9/FBT!G$5*1000)</f>
        <v>3.902494222711193</v>
      </c>
      <c r="H116" s="274">
        <f>IF(H$9=0,0,H$9/FBT!H$5*1000)</f>
        <v>3.7661537676981536</v>
      </c>
      <c r="I116" s="274">
        <f>IF(I$9=0,0,I$9/FBT!I$5*1000)</f>
        <v>3.6792673275012122</v>
      </c>
      <c r="J116" s="274">
        <f>IF(J$9=0,0,J$9/FBT!J$5*1000)</f>
        <v>3.6824657991147629</v>
      </c>
      <c r="K116" s="274">
        <f>IF(K$9=0,0,K$9/FBT!K$5*1000)</f>
        <v>3.5752034171394658</v>
      </c>
      <c r="L116" s="274">
        <f>IF(L$9=0,0,L$9/FBT!L$5*1000)</f>
        <v>3.5206947605060814</v>
      </c>
      <c r="M116" s="274">
        <f>IF(M$9=0,0,M$9/FBT!M$5*1000)</f>
        <v>3.4966942054534442</v>
      </c>
      <c r="N116" s="274">
        <f>IF(N$9=0,0,N$9/FBT!N$5*1000)</f>
        <v>3.3763683874921875</v>
      </c>
      <c r="O116" s="274">
        <f>IF(O$9=0,0,O$9/FBT!O$5*1000)</f>
        <v>3.3700770852312347</v>
      </c>
      <c r="P116" s="274">
        <f>IF(P$9=0,0,P$9/FBT!P$5*1000)</f>
        <v>3.2522544994780609</v>
      </c>
      <c r="Q116" s="274">
        <f>IF(Q$9=0,0,Q$9/FBT!Q$5*1000)</f>
        <v>3.1746255752061829</v>
      </c>
    </row>
    <row r="117" spans="1:17" x14ac:dyDescent="0.25">
      <c r="A117" s="129" t="s">
        <v>79</v>
      </c>
      <c r="B117" s="273">
        <f>IF(B$10=0,0,B$10/FBT!B$5*1000)</f>
        <v>2.7240716733288863</v>
      </c>
      <c r="C117" s="273">
        <f>IF(C$10=0,0,C$10/FBT!C$5*1000)</f>
        <v>2.6953062672621062</v>
      </c>
      <c r="D117" s="273">
        <f>IF(D$10=0,0,D$10/FBT!D$5*1000)</f>
        <v>2.7028706348108251</v>
      </c>
      <c r="E117" s="273">
        <f>IF(E$10=0,0,E$10/FBT!E$5*1000)</f>
        <v>2.6815947893450693</v>
      </c>
      <c r="F117" s="273">
        <f>IF(F$10=0,0,F$10/FBT!F$5*1000)</f>
        <v>2.6603456384526751</v>
      </c>
      <c r="G117" s="273">
        <f>IF(G$10=0,0,G$10/FBT!G$5*1000)</f>
        <v>2.6016628151407954</v>
      </c>
      <c r="H117" s="273">
        <f>IF(H$10=0,0,H$10/FBT!H$5*1000)</f>
        <v>2.5107691784654351</v>
      </c>
      <c r="I117" s="273">
        <f>IF(I$10=0,0,I$10/FBT!I$5*1000)</f>
        <v>2.4528448850008076</v>
      </c>
      <c r="J117" s="273">
        <f>IF(J$10=0,0,J$10/FBT!J$5*1000)</f>
        <v>2.4549771994098419</v>
      </c>
      <c r="K117" s="273">
        <f>IF(K$10=0,0,K$10/FBT!K$5*1000)</f>
        <v>2.383468944759644</v>
      </c>
      <c r="L117" s="273">
        <f>IF(L$10=0,0,L$10/FBT!L$5*1000)</f>
        <v>2.3471298403373879</v>
      </c>
      <c r="M117" s="273">
        <f>IF(M$10=0,0,M$10/FBT!M$5*1000)</f>
        <v>2.331129470302296</v>
      </c>
      <c r="N117" s="273">
        <f>IF(N$10=0,0,N$10/FBT!N$5*1000)</f>
        <v>2.2509122583281251</v>
      </c>
      <c r="O117" s="273">
        <f>IF(O$10=0,0,O$10/FBT!O$5*1000)</f>
        <v>2.2467180568208232</v>
      </c>
      <c r="P117" s="273">
        <f>IF(P$10=0,0,P$10/FBT!P$5*1000)</f>
        <v>2.1681696663187076</v>
      </c>
      <c r="Q117" s="273">
        <f>IF(Q$10=0,0,Q$10/FBT!Q$5*1000)</f>
        <v>2.1164170501374557</v>
      </c>
    </row>
    <row r="118" spans="1:17" x14ac:dyDescent="0.25">
      <c r="A118" s="127" t="s">
        <v>263</v>
      </c>
      <c r="B118" s="296">
        <f>IF(B$15=0,0,B$15/FBT!B$5*1000)</f>
        <v>8.6101202011431113</v>
      </c>
      <c r="C118" s="296">
        <f>IF(C$15=0,0,C$15/FBT!C$5*1000)</f>
        <v>8.5191998313545252</v>
      </c>
      <c r="D118" s="296">
        <f>IF(D$15=0,0,D$15/FBT!D$5*1000)</f>
        <v>8.543108935684554</v>
      </c>
      <c r="E118" s="296">
        <f>IF(E$15=0,0,E$15/FBT!E$5*1000)</f>
        <v>8.4758612238733431</v>
      </c>
      <c r="F118" s="296">
        <f>IF(F$15=0,0,F$15/FBT!F$5*1000)</f>
        <v>8.4086978870393505</v>
      </c>
      <c r="G118" s="296">
        <f>IF(G$15=0,0,G$15/FBT!G$5*1000)</f>
        <v>8.2232159236223286</v>
      </c>
      <c r="H118" s="296">
        <f>IF(H$15=0,0,H$15/FBT!H$5*1000)</f>
        <v>7.9359235058213269</v>
      </c>
      <c r="I118" s="296">
        <f>IF(I$15=0,0,I$15/FBT!I$5*1000)</f>
        <v>7.7528390685872397</v>
      </c>
      <c r="J118" s="296">
        <f>IF(J$15=0,0,J$15/FBT!J$5*1000)</f>
        <v>7.7595787896996349</v>
      </c>
      <c r="K118" s="296">
        <f>IF(K$15=0,0,K$15/FBT!K$5*1000)</f>
        <v>7.5335587939923405</v>
      </c>
      <c r="L118" s="296">
        <f>IF(L$15=0,0,L$15/FBT!L$5*1000)</f>
        <v>7.4186998274897578</v>
      </c>
      <c r="M118" s="296">
        <f>IF(M$15=0,0,M$15/FBT!M$5*1000)</f>
        <v>7.3681265952896835</v>
      </c>
      <c r="N118" s="296">
        <f>IF(N$15=0,0,N$15/FBT!N$5*1000)</f>
        <v>7.1145797286412904</v>
      </c>
      <c r="O118" s="296">
        <f>IF(O$15=0,0,O$15/FBT!O$5*1000)</f>
        <v>7.101322889814595</v>
      </c>
      <c r="P118" s="296">
        <f>IF(P$15=0,0,P$15/FBT!P$5*1000)</f>
        <v>6.8530507571643264</v>
      </c>
      <c r="Q118" s="296">
        <f>IF(Q$15=0,0,Q$15/FBT!Q$5*1000)</f>
        <v>6.6894734730542966</v>
      </c>
    </row>
    <row r="119" spans="1:17" x14ac:dyDescent="0.25">
      <c r="A119" s="127" t="s">
        <v>262</v>
      </c>
      <c r="B119" s="296">
        <f>IF(B$24=0,0,B$24/FBT!B$5*1000)</f>
        <v>7.1751001676192603</v>
      </c>
      <c r="C119" s="296">
        <f>IF(C$24=0,0,C$24/FBT!C$5*1000)</f>
        <v>7.0993331927954415</v>
      </c>
      <c r="D119" s="296">
        <f>IF(D$24=0,0,D$24/FBT!D$5*1000)</f>
        <v>7.119257446403795</v>
      </c>
      <c r="E119" s="296">
        <f>IF(E$24=0,0,E$24/FBT!E$5*1000)</f>
        <v>7.0632176865611198</v>
      </c>
      <c r="F119" s="296">
        <f>IF(F$24=0,0,F$24/FBT!F$5*1000)</f>
        <v>7.0072482391994582</v>
      </c>
      <c r="G119" s="296">
        <f>IF(G$24=0,0,G$24/FBT!G$5*1000)</f>
        <v>6.8526799363519393</v>
      </c>
      <c r="H119" s="296">
        <f>IF(H$24=0,0,H$24/FBT!H$5*1000)</f>
        <v>6.6132695881844388</v>
      </c>
      <c r="I119" s="296">
        <f>IF(I$24=0,0,I$24/FBT!I$5*1000)</f>
        <v>6.4606992238227017</v>
      </c>
      <c r="J119" s="296">
        <f>IF(J$24=0,0,J$24/FBT!J$5*1000)</f>
        <v>6.4663156580830323</v>
      </c>
      <c r="K119" s="296">
        <f>IF(K$24=0,0,K$24/FBT!K$5*1000)</f>
        <v>6.2779656616602812</v>
      </c>
      <c r="L119" s="296">
        <f>IF(L$24=0,0,L$24/FBT!L$5*1000)</f>
        <v>6.1822498562414623</v>
      </c>
      <c r="M119" s="296">
        <f>IF(M$24=0,0,M$24/FBT!M$5*1000)</f>
        <v>6.1401054960747379</v>
      </c>
      <c r="N119" s="296">
        <f>IF(N$24=0,0,N$24/FBT!N$5*1000)</f>
        <v>5.928816440534411</v>
      </c>
      <c r="O119" s="296">
        <f>IF(O$24=0,0,O$24/FBT!O$5*1000)</f>
        <v>5.9177690748454967</v>
      </c>
      <c r="P119" s="296">
        <f>IF(P$24=0,0,P$24/FBT!P$5*1000)</f>
        <v>5.710875630970274</v>
      </c>
      <c r="Q119" s="296">
        <f>IF(Q$24=0,0,Q$24/FBT!Q$5*1000)</f>
        <v>5.5745612275452503</v>
      </c>
    </row>
    <row r="120" spans="1:17" x14ac:dyDescent="0.25">
      <c r="A120" s="127" t="s">
        <v>261</v>
      </c>
      <c r="B120" s="296">
        <f>IF(B$33=0,0,B$33/FBT!B$5*1000)</f>
        <v>77.299263181983264</v>
      </c>
      <c r="C120" s="296">
        <f>IF(C$33=0,0,C$33/FBT!C$5*1000)</f>
        <v>74.475479921933271</v>
      </c>
      <c r="D120" s="296">
        <f>IF(D$33=0,0,D$33/FBT!D$5*1000)</f>
        <v>79.29529627788223</v>
      </c>
      <c r="E120" s="296">
        <f>IF(E$33=0,0,E$33/FBT!E$5*1000)</f>
        <v>75.638045815988306</v>
      </c>
      <c r="F120" s="296">
        <f>IF(F$33=0,0,F$33/FBT!F$5*1000)</f>
        <v>72.791270869905176</v>
      </c>
      <c r="G120" s="296">
        <f>IF(G$33=0,0,G$33/FBT!G$5*1000)</f>
        <v>70.364296638362262</v>
      </c>
      <c r="H120" s="296">
        <f>IF(H$33=0,0,H$33/FBT!H$5*1000)</f>
        <v>69.689429154073892</v>
      </c>
      <c r="I120" s="296">
        <f>IF(I$33=0,0,I$33/FBT!I$5*1000)</f>
        <v>66.543351606192019</v>
      </c>
      <c r="J120" s="296">
        <f>IF(J$33=0,0,J$33/FBT!J$5*1000)</f>
        <v>65.179266952746119</v>
      </c>
      <c r="K120" s="296">
        <f>IF(K$33=0,0,K$33/FBT!K$5*1000)</f>
        <v>63.640851876185522</v>
      </c>
      <c r="L120" s="296">
        <f>IF(L$33=0,0,L$33/FBT!L$5*1000)</f>
        <v>63.584805243635593</v>
      </c>
      <c r="M120" s="296">
        <f>IF(M$33=0,0,M$33/FBT!M$5*1000)</f>
        <v>62.538442546706627</v>
      </c>
      <c r="N120" s="296">
        <f>IF(N$33=0,0,N$33/FBT!N$5*1000)</f>
        <v>53.290274746822995</v>
      </c>
      <c r="O120" s="296">
        <f>IF(O$33=0,0,O$33/FBT!O$5*1000)</f>
        <v>53.063505282550295</v>
      </c>
      <c r="P120" s="296">
        <f>IF(P$33=0,0,P$33/FBT!P$5*1000)</f>
        <v>49.255345843014616</v>
      </c>
      <c r="Q120" s="296">
        <f>IF(Q$33=0,0,Q$33/FBT!Q$5*1000)</f>
        <v>49.674926683249694</v>
      </c>
    </row>
    <row r="121" spans="1:17" x14ac:dyDescent="0.25">
      <c r="A121" s="127" t="s">
        <v>260</v>
      </c>
      <c r="B121" s="296">
        <f>IF(B$44=0,0,B$44/FBT!B$5*1000)</f>
        <v>13.632690318476595</v>
      </c>
      <c r="C121" s="296">
        <f>IF(C$44=0,0,C$44/FBT!C$5*1000)</f>
        <v>13.488733066311339</v>
      </c>
      <c r="D121" s="296">
        <f>IF(D$44=0,0,D$44/FBT!D$5*1000)</f>
        <v>13.526589148167211</v>
      </c>
      <c r="E121" s="296">
        <f>IF(E$44=0,0,E$44/FBT!E$5*1000)</f>
        <v>13.420113604466129</v>
      </c>
      <c r="F121" s="296">
        <f>IF(F$44=0,0,F$44/FBT!F$5*1000)</f>
        <v>13.31377165447897</v>
      </c>
      <c r="G121" s="296">
        <f>IF(G$44=0,0,G$44/FBT!G$5*1000)</f>
        <v>13.020091879068687</v>
      </c>
      <c r="H121" s="296">
        <f>IF(H$44=0,0,H$44/FBT!H$5*1000)</f>
        <v>12.565212217550433</v>
      </c>
      <c r="I121" s="296">
        <f>IF(I$44=0,0,I$44/FBT!I$5*1000)</f>
        <v>12.275328525263133</v>
      </c>
      <c r="J121" s="296">
        <f>IF(J$44=0,0,J$44/FBT!J$5*1000)</f>
        <v>12.285999750357755</v>
      </c>
      <c r="K121" s="296">
        <f>IF(K$44=0,0,K$44/FBT!K$5*1000)</f>
        <v>11.92813475715454</v>
      </c>
      <c r="L121" s="296">
        <f>IF(L$44=0,0,L$44/FBT!L$5*1000)</f>
        <v>11.746274726858786</v>
      </c>
      <c r="M121" s="296">
        <f>IF(M$44=0,0,M$44/FBT!M$5*1000)</f>
        <v>11.666200442542001</v>
      </c>
      <c r="N121" s="296">
        <f>IF(N$44=0,0,N$44/FBT!N$5*1000)</f>
        <v>11.264751237015375</v>
      </c>
      <c r="O121" s="296">
        <f>IF(O$44=0,0,O$44/FBT!O$5*1000)</f>
        <v>11.243761242206443</v>
      </c>
      <c r="P121" s="296">
        <f>IF(P$44=0,0,P$44/FBT!P$5*1000)</f>
        <v>10.850663698843515</v>
      </c>
      <c r="Q121" s="296">
        <f>IF(Q$44=0,0,Q$44/FBT!Q$5*1000)</f>
        <v>10.59166633233597</v>
      </c>
    </row>
    <row r="122" spans="1:17" x14ac:dyDescent="0.25">
      <c r="A122" s="127" t="s">
        <v>259</v>
      </c>
      <c r="B122" s="296">
        <f>IF(B$65=0,0,B$65/FBT!B$5*1000)</f>
        <v>12.341172288305128</v>
      </c>
      <c r="C122" s="296">
        <f>IF(C$65=0,0,C$65/FBT!C$5*1000)</f>
        <v>12.210853091608158</v>
      </c>
      <c r="D122" s="296">
        <f>IF(D$65=0,0,D$65/FBT!D$5*1000)</f>
        <v>12.24512280781453</v>
      </c>
      <c r="E122" s="296">
        <f>IF(E$65=0,0,E$65/FBT!E$5*1000)</f>
        <v>12.148734420885125</v>
      </c>
      <c r="F122" s="296">
        <f>IF(F$65=0,0,F$65/FBT!F$5*1000)</f>
        <v>12.052466971423064</v>
      </c>
      <c r="G122" s="296">
        <f>IF(G$65=0,0,G$65/FBT!G$5*1000)</f>
        <v>11.786609490525338</v>
      </c>
      <c r="H122" s="296">
        <f>IF(H$65=0,0,H$65/FBT!H$5*1000)</f>
        <v>11.374823691677232</v>
      </c>
      <c r="I122" s="296">
        <f>IF(I$65=0,0,I$65/FBT!I$5*1000)</f>
        <v>11.112402664975043</v>
      </c>
      <c r="J122" s="296">
        <f>IF(J$65=0,0,J$65/FBT!J$5*1000)</f>
        <v>11.122062931902809</v>
      </c>
      <c r="K122" s="296">
        <f>IF(K$65=0,0,K$65/FBT!K$5*1000)</f>
        <v>10.798100938055686</v>
      </c>
      <c r="L122" s="296">
        <f>IF(L$65=0,0,L$65/FBT!L$5*1000)</f>
        <v>10.633469752735321</v>
      </c>
      <c r="M122" s="296">
        <f>IF(M$65=0,0,M$65/FBT!M$5*1000)</f>
        <v>10.560981453248546</v>
      </c>
      <c r="N122" s="296">
        <f>IF(N$65=0,0,N$65/FBT!N$5*1000)</f>
        <v>10.197564277719183</v>
      </c>
      <c r="O122" s="296">
        <f>IF(O$65=0,0,O$65/FBT!O$5*1000)</f>
        <v>10.178562808734252</v>
      </c>
      <c r="P122" s="296">
        <f>IF(P$65=0,0,P$65/FBT!P$5*1000)</f>
        <v>9.8227060852688677</v>
      </c>
      <c r="Q122" s="296">
        <f>IF(Q$65=0,0,Q$65/FBT!Q$5*1000)</f>
        <v>9.5882453113778254</v>
      </c>
    </row>
    <row r="123" spans="1:17" x14ac:dyDescent="0.25">
      <c r="A123" s="72" t="s">
        <v>258</v>
      </c>
      <c r="B123" s="295">
        <f>IF(B$79=0,0,B$79/FBT!B$5*1000)</f>
        <v>6.8646617841906679</v>
      </c>
      <c r="C123" s="295">
        <f>IF(C$79=0,0,C$79/FBT!C$5*1000)</f>
        <v>8.7996984295572496</v>
      </c>
      <c r="D123" s="295">
        <f>IF(D$79=0,0,D$79/FBT!D$5*1000)</f>
        <v>4.2135935684343178</v>
      </c>
      <c r="E123" s="295">
        <f>IF(E$79=0,0,E$79/FBT!E$5*1000)</f>
        <v>7.2134976473736403</v>
      </c>
      <c r="F123" s="295">
        <f>IF(F$79=0,0,F$79/FBT!F$5*1000)</f>
        <v>9.4037509759044546</v>
      </c>
      <c r="G123" s="295">
        <f>IF(G$79=0,0,G$79/FBT!G$5*1000)</f>
        <v>10.017639015046017</v>
      </c>
      <c r="H123" s="295">
        <f>IF(H$79=0,0,H$79/FBT!H$5*1000)</f>
        <v>7.884223115329573</v>
      </c>
      <c r="I123" s="295">
        <f>IF(I$79=0,0,I$79/FBT!I$5*1000)</f>
        <v>9.2406502892482862</v>
      </c>
      <c r="J123" s="295">
        <f>IF(J$79=0,0,J$79/FBT!J$5*1000)</f>
        <v>10.670615716567827</v>
      </c>
      <c r="K123" s="295">
        <f>IF(K$79=0,0,K$79/FBT!K$5*1000)</f>
        <v>9.9996853350896178</v>
      </c>
      <c r="L123" s="295">
        <f>IF(L$79=0,0,L$79/FBT!L$5*1000)</f>
        <v>8.9329855700768181</v>
      </c>
      <c r="M123" s="295">
        <f>IF(M$79=0,0,M$79/FBT!M$5*1000)</f>
        <v>9.4849949222500456</v>
      </c>
      <c r="N123" s="295">
        <f>IF(N$79=0,0,N$79/FBT!N$5*1000)</f>
        <v>16.254742100645615</v>
      </c>
      <c r="O123" s="295">
        <f>IF(O$79=0,0,O$79/FBT!O$5*1000)</f>
        <v>16.351925965387391</v>
      </c>
      <c r="P123" s="295">
        <f>IF(P$79=0,0,P$79/FBT!P$5*1000)</f>
        <v>17.733225308266697</v>
      </c>
      <c r="Q123" s="295">
        <f>IF(Q$79=0,0,Q$79/FBT!Q$5*1000)</f>
        <v>15.71467651585608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194.28722315412622</v>
      </c>
      <c r="C5" s="96">
        <v>187.700527620982</v>
      </c>
      <c r="D5" s="96">
        <v>215.74066184420593</v>
      </c>
      <c r="E5" s="96">
        <v>204.9224282120565</v>
      </c>
      <c r="F5" s="96">
        <v>199.96390035993633</v>
      </c>
      <c r="G5" s="96">
        <v>201.02296769079774</v>
      </c>
      <c r="H5" s="96">
        <v>228.64493497778335</v>
      </c>
      <c r="I5" s="96">
        <v>230.84747936000255</v>
      </c>
      <c r="J5" s="96">
        <v>215.89669253646548</v>
      </c>
      <c r="K5" s="96">
        <v>232.2558651379407</v>
      </c>
      <c r="L5" s="96">
        <v>251.17540457385721</v>
      </c>
      <c r="M5" s="96">
        <v>243.60215785023456</v>
      </c>
      <c r="N5" s="96">
        <v>196.09910372415359</v>
      </c>
      <c r="O5" s="96">
        <v>197.64555145860351</v>
      </c>
      <c r="P5" s="96">
        <v>205.27035927491599</v>
      </c>
      <c r="Q5" s="96">
        <v>218.52038073626454</v>
      </c>
    </row>
    <row r="6" spans="1:17" x14ac:dyDescent="0.25">
      <c r="A6" s="132" t="s">
        <v>83</v>
      </c>
      <c r="B6" s="160">
        <v>3.1539625368474415</v>
      </c>
      <c r="C6" s="160">
        <v>3.0148615541879638</v>
      </c>
      <c r="D6" s="160">
        <v>3.4926259871496748</v>
      </c>
      <c r="E6" s="160">
        <v>3.2913757183698116</v>
      </c>
      <c r="F6" s="160">
        <v>3.1862839690248226</v>
      </c>
      <c r="G6" s="160">
        <v>3.1762174404196526</v>
      </c>
      <c r="H6" s="160">
        <v>3.6290089883640957</v>
      </c>
      <c r="I6" s="160">
        <v>3.6262673999600414</v>
      </c>
      <c r="J6" s="160">
        <v>3.3943612132265848</v>
      </c>
      <c r="K6" s="160">
        <v>3.6619336305348997</v>
      </c>
      <c r="L6" s="160">
        <v>3.964371687523446</v>
      </c>
      <c r="M6" s="160">
        <v>3.818630757414827</v>
      </c>
      <c r="N6" s="160">
        <v>2.9682078924587585</v>
      </c>
      <c r="O6" s="160">
        <v>2.9860409555390195</v>
      </c>
      <c r="P6" s="160">
        <v>3.0840357063737316</v>
      </c>
      <c r="Q6" s="160">
        <v>3.296774208956196</v>
      </c>
    </row>
    <row r="7" spans="1:17" x14ac:dyDescent="0.25">
      <c r="A7" s="76" t="s">
        <v>82</v>
      </c>
      <c r="B7" s="159">
        <v>0.92170062765363336</v>
      </c>
      <c r="C7" s="159">
        <v>0.88105034676835969</v>
      </c>
      <c r="D7" s="159">
        <v>1.0206701972221166</v>
      </c>
      <c r="E7" s="159">
        <v>0.96185767269692923</v>
      </c>
      <c r="F7" s="159">
        <v>0.9311461058343391</v>
      </c>
      <c r="G7" s="159">
        <v>0.92820430623295513</v>
      </c>
      <c r="H7" s="159">
        <v>1.0605261867438773</v>
      </c>
      <c r="I7" s="159">
        <v>1.0597249965828464</v>
      </c>
      <c r="J7" s="159">
        <v>0.99195371668595778</v>
      </c>
      <c r="K7" s="159">
        <v>1.0701479444532873</v>
      </c>
      <c r="L7" s="159">
        <v>1.1585311588053901</v>
      </c>
      <c r="M7" s="159">
        <v>1.1159404478547748</v>
      </c>
      <c r="N7" s="159">
        <v>0.86741647864349303</v>
      </c>
      <c r="O7" s="159">
        <v>0.87262793732191257</v>
      </c>
      <c r="P7" s="159">
        <v>0.90126550745659029</v>
      </c>
      <c r="Q7" s="159">
        <v>0.96343530467692939</v>
      </c>
    </row>
    <row r="8" spans="1:17" x14ac:dyDescent="0.25">
      <c r="A8" s="76" t="s">
        <v>81</v>
      </c>
      <c r="B8" s="159">
        <v>11.481577890507968</v>
      </c>
      <c r="C8" s="159">
        <v>10.97519940680937</v>
      </c>
      <c r="D8" s="159">
        <v>12.714436790347635</v>
      </c>
      <c r="E8" s="159">
        <v>11.981812160382528</v>
      </c>
      <c r="F8" s="159">
        <v>11.59923973231548</v>
      </c>
      <c r="G8" s="159">
        <v>11.562593884142913</v>
      </c>
      <c r="H8" s="159">
        <v>13.210920826885941</v>
      </c>
      <c r="I8" s="159">
        <v>13.20094044175546</v>
      </c>
      <c r="J8" s="159">
        <v>12.35671705128604</v>
      </c>
      <c r="K8" s="159">
        <v>13.330778573826413</v>
      </c>
      <c r="L8" s="159">
        <v>14.431763784588876</v>
      </c>
      <c r="M8" s="159">
        <v>13.901213462152331</v>
      </c>
      <c r="N8" s="159">
        <v>10.805363004263924</v>
      </c>
      <c r="O8" s="159">
        <v>10.870281880246205</v>
      </c>
      <c r="P8" s="159">
        <v>11.22701863644569</v>
      </c>
      <c r="Q8" s="159">
        <v>12.001464641803789</v>
      </c>
    </row>
    <row r="9" spans="1:17" x14ac:dyDescent="0.25">
      <c r="A9" s="76" t="s">
        <v>80</v>
      </c>
      <c r="B9" s="159">
        <v>6.144434866696213</v>
      </c>
      <c r="C9" s="159">
        <v>5.8734434018771919</v>
      </c>
      <c r="D9" s="159">
        <v>6.8042066578325295</v>
      </c>
      <c r="E9" s="159">
        <v>6.4121382188525944</v>
      </c>
      <c r="F9" s="159">
        <v>6.2074023028949838</v>
      </c>
      <c r="G9" s="159">
        <v>6.1877910587455762</v>
      </c>
      <c r="H9" s="159">
        <v>7.0699030502583531</v>
      </c>
      <c r="I9" s="159">
        <v>7.0645619876480037</v>
      </c>
      <c r="J9" s="159">
        <v>6.6127708065796593</v>
      </c>
      <c r="K9" s="159">
        <v>7.1340456381820498</v>
      </c>
      <c r="L9" s="159">
        <v>7.7232444383154739</v>
      </c>
      <c r="M9" s="159">
        <v>7.4393172698719221</v>
      </c>
      <c r="N9" s="159">
        <v>5.7825544384101395</v>
      </c>
      <c r="O9" s="159">
        <v>5.817296161969062</v>
      </c>
      <c r="P9" s="159">
        <v>6.0082059640822685</v>
      </c>
      <c r="Q9" s="159">
        <v>6.422655361462561</v>
      </c>
    </row>
    <row r="10" spans="1:17" x14ac:dyDescent="0.25">
      <c r="A10" s="129" t="s">
        <v>79</v>
      </c>
      <c r="B10" s="158">
        <v>6.3335221912929054</v>
      </c>
      <c r="C10" s="158">
        <v>6.0541913019079416</v>
      </c>
      <c r="D10" s="158">
        <v>7.0135976369616397</v>
      </c>
      <c r="E10" s="158">
        <v>6.6094637804463439</v>
      </c>
      <c r="F10" s="158">
        <v>6.3984273718580589</v>
      </c>
      <c r="G10" s="158">
        <v>6.3782126161134149</v>
      </c>
      <c r="H10" s="158">
        <v>7.2874705047002841</v>
      </c>
      <c r="I10" s="158">
        <v>7.2819650775452054</v>
      </c>
      <c r="J10" s="158">
        <v>6.8162705859921786</v>
      </c>
      <c r="K10" s="158">
        <v>7.3535870008199904</v>
      </c>
      <c r="L10" s="158">
        <v>7.9609176596499189</v>
      </c>
      <c r="M10" s="158">
        <v>7.6682529864844451</v>
      </c>
      <c r="N10" s="158">
        <v>5.9605053438742299</v>
      </c>
      <c r="O10" s="158">
        <v>5.9963162006735802</v>
      </c>
      <c r="P10" s="158">
        <v>6.1931010139967722</v>
      </c>
      <c r="Q10" s="158">
        <v>6.620304575011561</v>
      </c>
    </row>
    <row r="11" spans="1:17" x14ac:dyDescent="0.25">
      <c r="A11" s="92" t="s">
        <v>125</v>
      </c>
      <c r="B11" s="91">
        <v>1.0348897789593294</v>
      </c>
      <c r="C11" s="91">
        <v>0.9892474533084411</v>
      </c>
      <c r="D11" s="91">
        <v>1.1460132749204466</v>
      </c>
      <c r="E11" s="91">
        <v>1.0799782970981429</v>
      </c>
      <c r="F11" s="91">
        <v>1.0454952060723393</v>
      </c>
      <c r="G11" s="91">
        <v>1.0421921397101417</v>
      </c>
      <c r="H11" s="91">
        <v>1.1907637665105213</v>
      </c>
      <c r="I11" s="91">
        <v>1.1898641864475619</v>
      </c>
      <c r="J11" s="91">
        <v>1.1137702761604162</v>
      </c>
      <c r="K11" s="91">
        <v>1.2015671211034762</v>
      </c>
      <c r="L11" s="91">
        <v>1.3008042078757931</v>
      </c>
      <c r="M11" s="91">
        <v>1.252983158264914</v>
      </c>
      <c r="N11" s="91">
        <v>0.97393928236141403</v>
      </c>
      <c r="O11" s="91">
        <v>0.97979073255896343</v>
      </c>
      <c r="P11" s="91">
        <v>1.0119451303508527</v>
      </c>
      <c r="Q11" s="91">
        <v>1.0817496696697528</v>
      </c>
    </row>
    <row r="12" spans="1:17" x14ac:dyDescent="0.25">
      <c r="A12" s="92" t="s">
        <v>26</v>
      </c>
      <c r="B12" s="91">
        <v>1.7221878064973906</v>
      </c>
      <c r="C12" s="91">
        <v>1.6462331895958822</v>
      </c>
      <c r="D12" s="91">
        <v>1.9071113931928185</v>
      </c>
      <c r="E12" s="91">
        <v>1.7972208174812128</v>
      </c>
      <c r="F12" s="91">
        <v>1.7398365818820398</v>
      </c>
      <c r="G12" s="91">
        <v>1.7343398606575355</v>
      </c>
      <c r="H12" s="91">
        <v>1.981581885140947</v>
      </c>
      <c r="I12" s="91">
        <v>1.9800848698578757</v>
      </c>
      <c r="J12" s="91">
        <v>1.8534549551465629</v>
      </c>
      <c r="K12" s="91">
        <v>1.999560036947571</v>
      </c>
      <c r="L12" s="91">
        <v>2.1647031316677325</v>
      </c>
      <c r="M12" s="91">
        <v>2.0851228418550534</v>
      </c>
      <c r="N12" s="91">
        <v>1.6207584522076564</v>
      </c>
      <c r="O12" s="91">
        <v>1.6304960072453341</v>
      </c>
      <c r="P12" s="91">
        <v>1.6840050020468322</v>
      </c>
      <c r="Q12" s="91">
        <v>1.8001686060337856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3.5764446058361856</v>
      </c>
      <c r="C14" s="157">
        <v>3.4187106590036187</v>
      </c>
      <c r="D14" s="157">
        <v>3.9604729688483742</v>
      </c>
      <c r="E14" s="157">
        <v>3.7322646658669876</v>
      </c>
      <c r="F14" s="157">
        <v>3.6130955839036796</v>
      </c>
      <c r="G14" s="157">
        <v>3.6016806157457379</v>
      </c>
      <c r="H14" s="157">
        <v>4.1151248530488163</v>
      </c>
      <c r="I14" s="157">
        <v>4.1120160212397678</v>
      </c>
      <c r="J14" s="157">
        <v>3.8490453546851997</v>
      </c>
      <c r="K14" s="157">
        <v>4.152459842768943</v>
      </c>
      <c r="L14" s="157">
        <v>4.4954103201063935</v>
      </c>
      <c r="M14" s="157">
        <v>4.3301469863644773</v>
      </c>
      <c r="N14" s="157">
        <v>3.365807609305159</v>
      </c>
      <c r="O14" s="157">
        <v>3.3860294608692829</v>
      </c>
      <c r="P14" s="157">
        <v>3.497150881599087</v>
      </c>
      <c r="Q14" s="157">
        <v>3.7383862993080221</v>
      </c>
    </row>
    <row r="15" spans="1:17" x14ac:dyDescent="0.25">
      <c r="A15" s="156" t="s">
        <v>263</v>
      </c>
      <c r="B15" s="204">
        <v>15.556129932618971</v>
      </c>
      <c r="C15" s="204">
        <v>14.911143661447204</v>
      </c>
      <c r="D15" s="204">
        <v>17.259858166710707</v>
      </c>
      <c r="E15" s="204">
        <v>16.335758000538235</v>
      </c>
      <c r="F15" s="204">
        <v>15.830274540314281</v>
      </c>
      <c r="G15" s="204">
        <v>15.804640217713215</v>
      </c>
      <c r="H15" s="204">
        <v>18.122135258223853</v>
      </c>
      <c r="I15" s="204">
        <v>18.137821930779161</v>
      </c>
      <c r="J15" s="204">
        <v>16.985010240096081</v>
      </c>
      <c r="K15" s="204">
        <v>18.362323867680896</v>
      </c>
      <c r="L15" s="204">
        <v>19.902775373509083</v>
      </c>
      <c r="M15" s="204">
        <v>19.184159823474694</v>
      </c>
      <c r="N15" s="204">
        <v>14.855682718190984</v>
      </c>
      <c r="O15" s="204">
        <v>14.93927344643145</v>
      </c>
      <c r="P15" s="204">
        <v>15.464703325880455</v>
      </c>
      <c r="Q15" s="204">
        <v>16.560990549633789</v>
      </c>
    </row>
    <row r="16" spans="1:17" x14ac:dyDescent="0.25">
      <c r="A16" s="152" t="s">
        <v>277</v>
      </c>
      <c r="B16" s="264">
        <v>7.4306451551924626</v>
      </c>
      <c r="C16" s="264">
        <v>7.1440217066350744</v>
      </c>
      <c r="D16" s="264">
        <v>8.2618821412264136</v>
      </c>
      <c r="E16" s="264">
        <v>7.8562586456926153</v>
      </c>
      <c r="F16" s="264">
        <v>7.6215207633122626</v>
      </c>
      <c r="G16" s="264">
        <v>7.6218206184280284</v>
      </c>
      <c r="H16" s="264">
        <v>8.7727986863409289</v>
      </c>
      <c r="I16" s="264">
        <v>8.7955484532046988</v>
      </c>
      <c r="J16" s="264">
        <v>8.2401916048284161</v>
      </c>
      <c r="K16" s="264">
        <v>8.9281642594950448</v>
      </c>
      <c r="L16" s="264">
        <v>9.6894512066245557</v>
      </c>
      <c r="M16" s="264">
        <v>9.346304830751393</v>
      </c>
      <c r="N16" s="264">
        <v>7.2087535728250884</v>
      </c>
      <c r="O16" s="264">
        <v>7.2464013702600454</v>
      </c>
      <c r="P16" s="264">
        <v>7.5193695140756738</v>
      </c>
      <c r="Q16" s="264">
        <v>8.0675831814340881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3.7752723782121231</v>
      </c>
      <c r="C18" s="83">
        <v>3.7770265161096388</v>
      </c>
      <c r="D18" s="83">
        <v>5.0605685618282417</v>
      </c>
      <c r="E18" s="83">
        <v>4.9164557118566847</v>
      </c>
      <c r="F18" s="83">
        <v>4.3358908584153584</v>
      </c>
      <c r="G18" s="83">
        <v>3.8109288444105842</v>
      </c>
      <c r="H18" s="83">
        <v>3.6612153594444989</v>
      </c>
      <c r="I18" s="83">
        <v>3.3092145357513862</v>
      </c>
      <c r="J18" s="83">
        <v>3.3094347199879106</v>
      </c>
      <c r="K18" s="83">
        <v>3.1053154462785773</v>
      </c>
      <c r="L18" s="83">
        <v>3.155171557333877</v>
      </c>
      <c r="M18" s="83">
        <v>3.1554402377708421</v>
      </c>
      <c r="N18" s="83">
        <v>3.3132219491129726</v>
      </c>
      <c r="O18" s="83">
        <v>3.4708739940490547</v>
      </c>
      <c r="P18" s="83">
        <v>2.9263796367124932</v>
      </c>
      <c r="Q18" s="83">
        <v>2.6760061786105722</v>
      </c>
    </row>
    <row r="19" spans="1:17" x14ac:dyDescent="0.25">
      <c r="A19" s="154" t="s">
        <v>125</v>
      </c>
      <c r="B19" s="83">
        <v>3.0977218047980162</v>
      </c>
      <c r="C19" s="83">
        <v>2.2968499705212571</v>
      </c>
      <c r="D19" s="83">
        <v>2.1478387156667123</v>
      </c>
      <c r="E19" s="83">
        <v>1.0264291070212601</v>
      </c>
      <c r="F19" s="83">
        <v>1.2228240899237612</v>
      </c>
      <c r="G19" s="83">
        <v>1.4359820908355412</v>
      </c>
      <c r="H19" s="83">
        <v>1.5559693324262818</v>
      </c>
      <c r="I19" s="83">
        <v>1.5494561708502228</v>
      </c>
      <c r="J19" s="83">
        <v>1.1524112667167477</v>
      </c>
      <c r="K19" s="83">
        <v>1.2446493796385087</v>
      </c>
      <c r="L19" s="83">
        <v>1.265442323476303</v>
      </c>
      <c r="M19" s="83">
        <v>0.94498479024987736</v>
      </c>
      <c r="N19" s="83">
        <v>0.5510731998283166</v>
      </c>
      <c r="O19" s="83">
        <v>0.48498286236523358</v>
      </c>
      <c r="P19" s="83">
        <v>0.7349495401864109</v>
      </c>
      <c r="Q19" s="83">
        <v>0.88154807009525971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0.55765097218232407</v>
      </c>
      <c r="C21" s="83">
        <v>1.070145220004179</v>
      </c>
      <c r="D21" s="83">
        <v>1.0534748637314593</v>
      </c>
      <c r="E21" s="83">
        <v>1.9133738268146707</v>
      </c>
      <c r="F21" s="83">
        <v>2.0628058149731432</v>
      </c>
      <c r="G21" s="83">
        <v>2.3749096831819032</v>
      </c>
      <c r="H21" s="83">
        <v>3.5556139944701486</v>
      </c>
      <c r="I21" s="83">
        <v>3.9368777466030886</v>
      </c>
      <c r="J21" s="83">
        <v>3.7783456181237587</v>
      </c>
      <c r="K21" s="83">
        <v>4.5781994335779581</v>
      </c>
      <c r="L21" s="83">
        <v>5.2688373258143759</v>
      </c>
      <c r="M21" s="83">
        <v>5.2458798027306734</v>
      </c>
      <c r="N21" s="83">
        <v>3.3444584238837991</v>
      </c>
      <c r="O21" s="83">
        <v>3.2905445138457576</v>
      </c>
      <c r="P21" s="83">
        <v>3.85804033717677</v>
      </c>
      <c r="Q21" s="83">
        <v>4.5100289327282557</v>
      </c>
    </row>
    <row r="22" spans="1:17" x14ac:dyDescent="0.25">
      <c r="A22" s="152" t="s">
        <v>276</v>
      </c>
      <c r="B22" s="264">
        <v>8.1192320264444344</v>
      </c>
      <c r="C22" s="264">
        <v>7.7611449724213983</v>
      </c>
      <c r="D22" s="264">
        <v>8.991051872037314</v>
      </c>
      <c r="E22" s="264">
        <v>8.472974181348798</v>
      </c>
      <c r="F22" s="264">
        <v>8.2024369485731086</v>
      </c>
      <c r="G22" s="264">
        <v>8.1765227278138752</v>
      </c>
      <c r="H22" s="264">
        <v>9.3421420382602687</v>
      </c>
      <c r="I22" s="264">
        <v>9.3350843791684248</v>
      </c>
      <c r="J22" s="264">
        <v>8.7380892923659825</v>
      </c>
      <c r="K22" s="264">
        <v>9.4268998012486698</v>
      </c>
      <c r="L22" s="264">
        <v>10.205464774557301</v>
      </c>
      <c r="M22" s="264">
        <v>9.8302845327258677</v>
      </c>
      <c r="N22" s="264">
        <v>7.641044654159125</v>
      </c>
      <c r="O22" s="264">
        <v>7.6869522308025644</v>
      </c>
      <c r="P22" s="264">
        <v>7.9392196912131503</v>
      </c>
      <c r="Q22" s="264">
        <v>8.4868714921606276</v>
      </c>
    </row>
    <row r="23" spans="1:17" x14ac:dyDescent="0.25">
      <c r="A23" s="152" t="s">
        <v>275</v>
      </c>
      <c r="B23" s="264">
        <v>6.2527509820721038E-3</v>
      </c>
      <c r="C23" s="264">
        <v>5.9769823907303123E-3</v>
      </c>
      <c r="D23" s="264">
        <v>6.9241534469808505E-3</v>
      </c>
      <c r="E23" s="264">
        <v>6.5251734968215713E-3</v>
      </c>
      <c r="F23" s="264">
        <v>6.3168284289117438E-3</v>
      </c>
      <c r="G23" s="264">
        <v>6.2968714713110569E-3</v>
      </c>
      <c r="H23" s="264">
        <v>7.1945336226546461E-3</v>
      </c>
      <c r="I23" s="264">
        <v>7.1890984060388541E-3</v>
      </c>
      <c r="J23" s="264">
        <v>6.7293429016834728E-3</v>
      </c>
      <c r="K23" s="264">
        <v>7.259806937179732E-3</v>
      </c>
      <c r="L23" s="264">
        <v>7.8593923272272902E-3</v>
      </c>
      <c r="M23" s="264">
        <v>7.5704599974299692E-3</v>
      </c>
      <c r="N23" s="264">
        <v>5.8844912067715568E-3</v>
      </c>
      <c r="O23" s="264">
        <v>5.9198453688409369E-3</v>
      </c>
      <c r="P23" s="264">
        <v>6.1141205916316827E-3</v>
      </c>
      <c r="Q23" s="264">
        <v>6.535876039074808E-3</v>
      </c>
    </row>
    <row r="24" spans="1:17" x14ac:dyDescent="0.25">
      <c r="A24" s="156" t="s">
        <v>262</v>
      </c>
      <c r="B24" s="204">
        <v>6.6779720211658855</v>
      </c>
      <c r="C24" s="204">
        <v>6.4085876606716994</v>
      </c>
      <c r="D24" s="204">
        <v>7.4154375463999136</v>
      </c>
      <c r="E24" s="204">
        <v>7.0312370900759333</v>
      </c>
      <c r="F24" s="204">
        <v>6.8165871466301651</v>
      </c>
      <c r="G24" s="204">
        <v>6.8099640778913422</v>
      </c>
      <c r="H24" s="204">
        <v>7.820186984746039</v>
      </c>
      <c r="I24" s="204">
        <v>7.8322495688882343</v>
      </c>
      <c r="J24" s="204">
        <v>7.3357273494882991</v>
      </c>
      <c r="K24" s="204">
        <v>7.9374880464512296</v>
      </c>
      <c r="L24" s="204">
        <v>8.6076704357571412</v>
      </c>
      <c r="M24" s="204">
        <v>8.2992206985475789</v>
      </c>
      <c r="N24" s="204">
        <v>6.416640016848616</v>
      </c>
      <c r="O24" s="204">
        <v>6.4517274814204804</v>
      </c>
      <c r="P24" s="204">
        <v>6.6849647027221719</v>
      </c>
      <c r="Q24" s="204">
        <v>7.1641571009025755</v>
      </c>
    </row>
    <row r="25" spans="1:17" x14ac:dyDescent="0.25">
      <c r="A25" s="152" t="s">
        <v>274</v>
      </c>
      <c r="B25" s="264">
        <v>4.5454169677060827</v>
      </c>
      <c r="C25" s="264">
        <v>4.3700858814807031</v>
      </c>
      <c r="D25" s="264">
        <v>5.0538948483734583</v>
      </c>
      <c r="E25" s="264">
        <v>4.8057699708436674</v>
      </c>
      <c r="F25" s="264">
        <v>4.6621779231478513</v>
      </c>
      <c r="G25" s="264">
        <v>4.6623613482075266</v>
      </c>
      <c r="H25" s="264">
        <v>5.3664287784350391</v>
      </c>
      <c r="I25" s="264">
        <v>5.3803450904314021</v>
      </c>
      <c r="J25" s="264">
        <v>5.0406264806714853</v>
      </c>
      <c r="K25" s="264">
        <v>5.4614678090525048</v>
      </c>
      <c r="L25" s="264">
        <v>5.9271563912017484</v>
      </c>
      <c r="M25" s="264">
        <v>5.7172495356428215</v>
      </c>
      <c r="N25" s="264">
        <v>4.4096831596155379</v>
      </c>
      <c r="O25" s="264">
        <v>4.4327127800164066</v>
      </c>
      <c r="P25" s="264">
        <v>4.5996907485008345</v>
      </c>
      <c r="Q25" s="264">
        <v>4.9350397866389599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2.309380513702247</v>
      </c>
      <c r="C27" s="83">
        <v>2.3104535414133682</v>
      </c>
      <c r="D27" s="83">
        <v>3.0956119861409612</v>
      </c>
      <c r="E27" s="83">
        <v>3.0074563845957334</v>
      </c>
      <c r="F27" s="83">
        <v>2.6523177283187636</v>
      </c>
      <c r="G27" s="83">
        <v>2.3311920123113121</v>
      </c>
      <c r="H27" s="83">
        <v>2.2396104335053701</v>
      </c>
      <c r="I27" s="83">
        <v>2.024287203389457</v>
      </c>
      <c r="J27" s="83">
        <v>2.0244218927931161</v>
      </c>
      <c r="K27" s="83">
        <v>1.8995596243390755</v>
      </c>
      <c r="L27" s="83">
        <v>1.9300572202276736</v>
      </c>
      <c r="M27" s="83">
        <v>1.9302215753531839</v>
      </c>
      <c r="N27" s="83">
        <v>2.0267385873958137</v>
      </c>
      <c r="O27" s="83">
        <v>2.1231762809042016</v>
      </c>
      <c r="P27" s="83">
        <v>1.79010239041861</v>
      </c>
      <c r="Q27" s="83">
        <v>1.6369458688850276</v>
      </c>
    </row>
    <row r="28" spans="1:17" x14ac:dyDescent="0.25">
      <c r="A28" s="154" t="s">
        <v>125</v>
      </c>
      <c r="B28" s="83">
        <v>1.8949145005158448</v>
      </c>
      <c r="C28" s="83">
        <v>1.4050113563809525</v>
      </c>
      <c r="D28" s="83">
        <v>1.3138593403649943</v>
      </c>
      <c r="E28" s="83">
        <v>0.6278793000822559</v>
      </c>
      <c r="F28" s="83">
        <v>0.74801652491441817</v>
      </c>
      <c r="G28" s="83">
        <v>0.87840789388857177</v>
      </c>
      <c r="H28" s="83">
        <v>0.95180556427169949</v>
      </c>
      <c r="I28" s="83">
        <v>0.94782138328567311</v>
      </c>
      <c r="J28" s="83">
        <v>0.70494413555054281</v>
      </c>
      <c r="K28" s="83">
        <v>0.76136732287644338</v>
      </c>
      <c r="L28" s="83">
        <v>0.77408662217750612</v>
      </c>
      <c r="M28" s="83">
        <v>0.57805881052258501</v>
      </c>
      <c r="N28" s="83">
        <v>0.33709824929499477</v>
      </c>
      <c r="O28" s="83">
        <v>0.29666997758615199</v>
      </c>
      <c r="P28" s="83">
        <v>0.44957766662248322</v>
      </c>
      <c r="Q28" s="83">
        <v>0.53925378913559086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0.34112195348799079</v>
      </c>
      <c r="C30" s="83">
        <v>0.65462098368638266</v>
      </c>
      <c r="D30" s="83">
        <v>0.64442352186750307</v>
      </c>
      <c r="E30" s="83">
        <v>1.1704342861656782</v>
      </c>
      <c r="F30" s="83">
        <v>1.2618436699146691</v>
      </c>
      <c r="G30" s="83">
        <v>1.4527614420076429</v>
      </c>
      <c r="H30" s="83">
        <v>2.1750127806579695</v>
      </c>
      <c r="I30" s="83">
        <v>2.4082365037562719</v>
      </c>
      <c r="J30" s="83">
        <v>2.3112604523278266</v>
      </c>
      <c r="K30" s="83">
        <v>2.800540861836986</v>
      </c>
      <c r="L30" s="83">
        <v>3.2230125487965693</v>
      </c>
      <c r="M30" s="83">
        <v>3.2089691497670523</v>
      </c>
      <c r="N30" s="83">
        <v>2.0458463229247301</v>
      </c>
      <c r="O30" s="83">
        <v>2.0128665215260528</v>
      </c>
      <c r="P30" s="83">
        <v>2.3600106914597414</v>
      </c>
      <c r="Q30" s="83">
        <v>2.758840128618341</v>
      </c>
    </row>
    <row r="31" spans="1:17" x14ac:dyDescent="0.25">
      <c r="A31" s="152" t="s">
        <v>273</v>
      </c>
      <c r="B31" s="264">
        <v>2.1189126876807363</v>
      </c>
      <c r="C31" s="264">
        <v>2.0254610903384935</v>
      </c>
      <c r="D31" s="264">
        <v>2.3464354541421337</v>
      </c>
      <c r="E31" s="264">
        <v>2.2112303770573827</v>
      </c>
      <c r="F31" s="264">
        <v>2.140627052364688</v>
      </c>
      <c r="G31" s="264">
        <v>2.133864101019137</v>
      </c>
      <c r="H31" s="264">
        <v>2.4380610420433899</v>
      </c>
      <c r="I31" s="264">
        <v>2.4362191728436562</v>
      </c>
      <c r="J31" s="264">
        <v>2.2804186661222317</v>
      </c>
      <c r="K31" s="264">
        <v>2.4601806586266965</v>
      </c>
      <c r="L31" s="264">
        <v>2.6633662794778066</v>
      </c>
      <c r="M31" s="264">
        <v>2.5654537956376364</v>
      </c>
      <c r="N31" s="264">
        <v>1.9941179673273941</v>
      </c>
      <c r="O31" s="264">
        <v>2.0060986751447842</v>
      </c>
      <c r="P31" s="264">
        <v>2.0719340547486862</v>
      </c>
      <c r="Q31" s="264">
        <v>2.2148572210874522</v>
      </c>
    </row>
    <row r="32" spans="1:17" x14ac:dyDescent="0.25">
      <c r="A32" s="152" t="s">
        <v>272</v>
      </c>
      <c r="B32" s="264">
        <v>1.3642365779066412E-2</v>
      </c>
      <c r="C32" s="264">
        <v>1.3040688852502496E-2</v>
      </c>
      <c r="D32" s="264">
        <v>1.5107243884321856E-2</v>
      </c>
      <c r="E32" s="264">
        <v>1.4236742174883431E-2</v>
      </c>
      <c r="F32" s="264">
        <v>1.3782171117625629E-2</v>
      </c>
      <c r="G32" s="264">
        <v>1.3738628664678669E-2</v>
      </c>
      <c r="H32" s="264">
        <v>1.5697164267610145E-2</v>
      </c>
      <c r="I32" s="264">
        <v>1.568530561317568E-2</v>
      </c>
      <c r="J32" s="264">
        <v>1.4682202694582133E-2</v>
      </c>
      <c r="K32" s="264">
        <v>1.5839578772028504E-2</v>
      </c>
      <c r="L32" s="264">
        <v>1.7147765077586821E-2</v>
      </c>
      <c r="M32" s="264">
        <v>1.6517367267119942E-2</v>
      </c>
      <c r="N32" s="264">
        <v>1.2838889905683401E-2</v>
      </c>
      <c r="O32" s="264">
        <v>1.2916026259289311E-2</v>
      </c>
      <c r="P32" s="264">
        <v>1.3339899472650942E-2</v>
      </c>
      <c r="Q32" s="264">
        <v>1.4260093176163221E-2</v>
      </c>
    </row>
    <row r="33" spans="1:17" x14ac:dyDescent="0.25">
      <c r="A33" s="156" t="s">
        <v>261</v>
      </c>
      <c r="B33" s="204">
        <v>94.043296318851404</v>
      </c>
      <c r="C33" s="204">
        <v>88.576774813360018</v>
      </c>
      <c r="D33" s="204">
        <v>109.16329207521339</v>
      </c>
      <c r="E33" s="204">
        <v>99.137321860141299</v>
      </c>
      <c r="F33" s="204">
        <v>93.738158242407295</v>
      </c>
      <c r="G33" s="204">
        <v>93.576213897472101</v>
      </c>
      <c r="H33" s="204">
        <v>109.31086495018616</v>
      </c>
      <c r="I33" s="204">
        <v>108.25217434560035</v>
      </c>
      <c r="J33" s="204">
        <v>98.468387906764107</v>
      </c>
      <c r="K33" s="204">
        <v>106.2844600400316</v>
      </c>
      <c r="L33" s="204">
        <v>116.86122974472933</v>
      </c>
      <c r="M33" s="204">
        <v>112.69510416975237</v>
      </c>
      <c r="N33" s="204">
        <v>81.16896835364129</v>
      </c>
      <c r="O33" s="204">
        <v>81.773901181142961</v>
      </c>
      <c r="P33" s="204">
        <v>81.623995867498707</v>
      </c>
      <c r="Q33" s="204">
        <v>89.743545325149256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8.9142045459866708</v>
      </c>
      <c r="C37" s="87">
        <v>12.777048537663534</v>
      </c>
      <c r="D37" s="87">
        <v>14.638386111883678</v>
      </c>
      <c r="E37" s="87">
        <v>6.7482424906826655</v>
      </c>
      <c r="F37" s="87">
        <v>7.2799843005561602</v>
      </c>
      <c r="G37" s="87">
        <v>7.2244700491086675</v>
      </c>
      <c r="H37" s="87">
        <v>6.5758173692765638</v>
      </c>
      <c r="I37" s="87">
        <v>6.8347384322397833</v>
      </c>
      <c r="J37" s="87">
        <v>5.0103024317972711</v>
      </c>
      <c r="K37" s="87">
        <v>4.9880529540353908</v>
      </c>
      <c r="L37" s="87">
        <v>5.0304078492642779</v>
      </c>
      <c r="M37" s="87">
        <v>5.9001702478957663</v>
      </c>
      <c r="N37" s="87">
        <v>7.1058255600348286</v>
      </c>
      <c r="O37" s="87">
        <v>6.5430038481330639</v>
      </c>
      <c r="P37" s="87">
        <v>7.6270861305815645</v>
      </c>
      <c r="Q37" s="87">
        <v>9.5600919873544665</v>
      </c>
    </row>
    <row r="38" spans="1:17" x14ac:dyDescent="0.25">
      <c r="A38" s="150" t="s">
        <v>29</v>
      </c>
      <c r="B38" s="87">
        <v>51.430872470722846</v>
      </c>
      <c r="C38" s="87">
        <v>37.6679139740815</v>
      </c>
      <c r="D38" s="87">
        <v>51.817981949471594</v>
      </c>
      <c r="E38" s="87">
        <v>45.232450951710582</v>
      </c>
      <c r="F38" s="87">
        <v>37.850664944700071</v>
      </c>
      <c r="G38" s="87">
        <v>31.557536743876341</v>
      </c>
      <c r="H38" s="87">
        <v>42.738408759703837</v>
      </c>
      <c r="I38" s="87">
        <v>33.287959827484656</v>
      </c>
      <c r="J38" s="87">
        <v>31.366984812216359</v>
      </c>
      <c r="K38" s="87">
        <v>35.257909639397006</v>
      </c>
      <c r="L38" s="87">
        <v>38.213115401703831</v>
      </c>
      <c r="M38" s="87">
        <v>26.433483698365382</v>
      </c>
      <c r="N38" s="87">
        <v>19.682819782015429</v>
      </c>
      <c r="O38" s="87">
        <v>14.516488384352385</v>
      </c>
      <c r="P38" s="87">
        <v>12.253056890757239</v>
      </c>
      <c r="Q38" s="87">
        <v>13.329622012100486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0.36878854979433778</v>
      </c>
      <c r="L39" s="87">
        <v>0.36508975288572182</v>
      </c>
      <c r="M39" s="87">
        <v>0.364796812322493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2.6403769174039042</v>
      </c>
      <c r="C40" s="87">
        <v>7.7512080851593765</v>
      </c>
      <c r="D40" s="87">
        <v>9.6682720082508755</v>
      </c>
      <c r="E40" s="87">
        <v>12.962648883274278</v>
      </c>
      <c r="F40" s="87">
        <v>12.871014363272495</v>
      </c>
      <c r="G40" s="87">
        <v>12.485839782159696</v>
      </c>
      <c r="H40" s="87">
        <v>14.927698335092837</v>
      </c>
      <c r="I40" s="87">
        <v>17.075430690253558</v>
      </c>
      <c r="J40" s="87">
        <v>15.456838799546247</v>
      </c>
      <c r="K40" s="87">
        <v>17.024626376696904</v>
      </c>
      <c r="L40" s="87">
        <v>19.081089571247869</v>
      </c>
      <c r="M40" s="87">
        <v>28.582974356014983</v>
      </c>
      <c r="N40" s="87">
        <v>37.159529168763612</v>
      </c>
      <c r="O40" s="87">
        <v>36.784565590006387</v>
      </c>
      <c r="P40" s="87">
        <v>36.080718844226666</v>
      </c>
      <c r="Q40" s="87">
        <v>45.208324773733509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24.93691089760723</v>
      </c>
      <c r="C42" s="87">
        <v>25.356442636410243</v>
      </c>
      <c r="D42" s="87">
        <v>25.783070897307795</v>
      </c>
      <c r="E42" s="87">
        <v>26.336935716148815</v>
      </c>
      <c r="F42" s="87">
        <v>26.187889151444299</v>
      </c>
      <c r="G42" s="87">
        <v>27.058062274439656</v>
      </c>
      <c r="H42" s="87">
        <v>28.642398566081102</v>
      </c>
      <c r="I42" s="87">
        <v>29.843453358602357</v>
      </c>
      <c r="J42" s="87">
        <v>29.634111441011029</v>
      </c>
      <c r="K42" s="87">
        <v>32.736211940281954</v>
      </c>
      <c r="L42" s="87">
        <v>36.181589834401208</v>
      </c>
      <c r="M42" s="87">
        <v>36.096784107626767</v>
      </c>
      <c r="N42" s="87">
        <v>3.3698968784481687</v>
      </c>
      <c r="O42" s="87">
        <v>7.7013467540411744</v>
      </c>
      <c r="P42" s="87">
        <v>7.9065849830808608</v>
      </c>
      <c r="Q42" s="87">
        <v>8.1599734367755286</v>
      </c>
    </row>
    <row r="43" spans="1:17" x14ac:dyDescent="0.25">
      <c r="A43" s="150" t="s">
        <v>22</v>
      </c>
      <c r="B43" s="87">
        <v>6.1209314871307514</v>
      </c>
      <c r="C43" s="87">
        <v>5.0241615800453738</v>
      </c>
      <c r="D43" s="87">
        <v>7.2555811082994355</v>
      </c>
      <c r="E43" s="87">
        <v>7.8570438183249562</v>
      </c>
      <c r="F43" s="87">
        <v>9.5486054824342652</v>
      </c>
      <c r="G43" s="87">
        <v>15.250305047887744</v>
      </c>
      <c r="H43" s="87">
        <v>16.426541920031823</v>
      </c>
      <c r="I43" s="87">
        <v>21.210592037019989</v>
      </c>
      <c r="J43" s="87">
        <v>17.000150422193201</v>
      </c>
      <c r="K43" s="87">
        <v>15.90887057982601</v>
      </c>
      <c r="L43" s="87">
        <v>17.989937335226415</v>
      </c>
      <c r="M43" s="87">
        <v>15.31689494752697</v>
      </c>
      <c r="N43" s="87">
        <v>13.850896964379249</v>
      </c>
      <c r="O43" s="87">
        <v>16.228496604609955</v>
      </c>
      <c r="P43" s="87">
        <v>17.756549018852372</v>
      </c>
      <c r="Q43" s="87">
        <v>13.485533115185259</v>
      </c>
    </row>
    <row r="44" spans="1:17" x14ac:dyDescent="0.25">
      <c r="A44" s="156" t="s">
        <v>260</v>
      </c>
      <c r="B44" s="204">
        <v>16.282581545776146</v>
      </c>
      <c r="C44" s="204">
        <v>15.683386820477079</v>
      </c>
      <c r="D44" s="204">
        <v>18.169579905983909</v>
      </c>
      <c r="E44" s="204">
        <v>17.209998488906017</v>
      </c>
      <c r="F44" s="204">
        <v>16.724972251988607</v>
      </c>
      <c r="G44" s="204">
        <v>16.789113921619943</v>
      </c>
      <c r="H44" s="204">
        <v>19.21626943775691</v>
      </c>
      <c r="I44" s="204">
        <v>19.344740497683265</v>
      </c>
      <c r="J44" s="204">
        <v>18.060492737252744</v>
      </c>
      <c r="K44" s="204">
        <v>19.480036834998689</v>
      </c>
      <c r="L44" s="204">
        <v>21.121990756739862</v>
      </c>
      <c r="M44" s="204">
        <v>20.452681529719833</v>
      </c>
      <c r="N44" s="204">
        <v>16.178835689124842</v>
      </c>
      <c r="O44" s="204">
        <v>16.297737266517608</v>
      </c>
      <c r="P44" s="204">
        <v>16.903015602758472</v>
      </c>
      <c r="Q44" s="204">
        <v>18.062823255401732</v>
      </c>
    </row>
    <row r="45" spans="1:17" x14ac:dyDescent="0.25">
      <c r="A45" s="299" t="s">
        <v>271</v>
      </c>
      <c r="B45" s="298">
        <v>7.4383214415098102</v>
      </c>
      <c r="C45" s="298">
        <v>7.1514018943485409</v>
      </c>
      <c r="D45" s="298">
        <v>8.2704171434384239</v>
      </c>
      <c r="E45" s="298">
        <v>7.8643746153679164</v>
      </c>
      <c r="F45" s="298">
        <v>7.6293942351751873</v>
      </c>
      <c r="G45" s="298">
        <v>7.629694400058634</v>
      </c>
      <c r="H45" s="298">
        <v>8.7818614949011966</v>
      </c>
      <c r="I45" s="298">
        <v>8.8046347635902382</v>
      </c>
      <c r="J45" s="298">
        <v>8.2487041994615016</v>
      </c>
      <c r="K45" s="298">
        <v>8.937387569680471</v>
      </c>
      <c r="L45" s="298">
        <v>9.6994609702677597</v>
      </c>
      <c r="M45" s="298">
        <v>9.3559601043368765</v>
      </c>
      <c r="N45" s="298">
        <v>7.2162006323011454</v>
      </c>
      <c r="O45" s="298">
        <v>7.2538873220888256</v>
      </c>
      <c r="P45" s="298">
        <v>7.5271374577885606</v>
      </c>
      <c r="Q45" s="298">
        <v>8.0759174615801967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3.7791724529830035</v>
      </c>
      <c r="C47" s="83">
        <v>3.7809284030064458</v>
      </c>
      <c r="D47" s="83">
        <v>5.0657964219127756</v>
      </c>
      <c r="E47" s="83">
        <v>4.9215346950300898</v>
      </c>
      <c r="F47" s="83">
        <v>4.3403700845087618</v>
      </c>
      <c r="G47" s="83">
        <v>3.8148657543738169</v>
      </c>
      <c r="H47" s="83">
        <v>3.664997606716653</v>
      </c>
      <c r="I47" s="83">
        <v>3.3126331458089804</v>
      </c>
      <c r="J47" s="83">
        <v>3.3128535575085589</v>
      </c>
      <c r="K47" s="83">
        <v>3.1085234167809315</v>
      </c>
      <c r="L47" s="83">
        <v>3.1584310320831888</v>
      </c>
      <c r="M47" s="83">
        <v>3.1586999900825878</v>
      </c>
      <c r="N47" s="83">
        <v>3.3166446990604022</v>
      </c>
      <c r="O47" s="83">
        <v>3.4744596076792704</v>
      </c>
      <c r="P47" s="83">
        <v>2.9294027561719065</v>
      </c>
      <c r="Q47" s="83">
        <v>2.6787706478033524</v>
      </c>
    </row>
    <row r="48" spans="1:17" x14ac:dyDescent="0.25">
      <c r="A48" s="154" t="s">
        <v>125</v>
      </c>
      <c r="B48" s="83">
        <v>3.1009219306294185</v>
      </c>
      <c r="C48" s="83">
        <v>2.2992227494164235</v>
      </c>
      <c r="D48" s="83">
        <v>2.1500575573151282</v>
      </c>
      <c r="E48" s="83">
        <v>1.0274894676690089</v>
      </c>
      <c r="F48" s="83">
        <v>1.2240873379505419</v>
      </c>
      <c r="G48" s="83">
        <v>1.4374655434087185</v>
      </c>
      <c r="H48" s="83">
        <v>1.5575767387614325</v>
      </c>
      <c r="I48" s="83">
        <v>1.5510568487126715</v>
      </c>
      <c r="J48" s="83">
        <v>1.1536017742236864</v>
      </c>
      <c r="K48" s="83">
        <v>1.2459351744521847</v>
      </c>
      <c r="L48" s="83">
        <v>1.2667495986038608</v>
      </c>
      <c r="M48" s="83">
        <v>0.94596101420674661</v>
      </c>
      <c r="N48" s="83">
        <v>0.55164249032400692</v>
      </c>
      <c r="O48" s="83">
        <v>0.48548387771891671</v>
      </c>
      <c r="P48" s="83">
        <v>0.73570878557916508</v>
      </c>
      <c r="Q48" s="83">
        <v>0.88245876025031655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0.55822705789738825</v>
      </c>
      <c r="C50" s="83">
        <v>1.0712507419256709</v>
      </c>
      <c r="D50" s="83">
        <v>1.0545631642105204</v>
      </c>
      <c r="E50" s="83">
        <v>1.9153504526688176</v>
      </c>
      <c r="F50" s="83">
        <v>2.0649368127158829</v>
      </c>
      <c r="G50" s="83">
        <v>2.3773631022760986</v>
      </c>
      <c r="H50" s="83">
        <v>3.559287149423112</v>
      </c>
      <c r="I50" s="83">
        <v>3.940944769068587</v>
      </c>
      <c r="J50" s="83">
        <v>3.7822488677292565</v>
      </c>
      <c r="K50" s="83">
        <v>4.5829289784473559</v>
      </c>
      <c r="L50" s="83">
        <v>5.2742803395807103</v>
      </c>
      <c r="M50" s="83">
        <v>5.2512991000475431</v>
      </c>
      <c r="N50" s="83">
        <v>3.3479134429167368</v>
      </c>
      <c r="O50" s="83">
        <v>3.2939438366906386</v>
      </c>
      <c r="P50" s="83">
        <v>3.8620259160374895</v>
      </c>
      <c r="Q50" s="83">
        <v>4.5146880535265286</v>
      </c>
    </row>
    <row r="51" spans="1:17" x14ac:dyDescent="0.25">
      <c r="A51" s="299" t="s">
        <v>270</v>
      </c>
      <c r="B51" s="298">
        <v>6.8448342643708759</v>
      </c>
      <c r="C51" s="298">
        <v>6.6207408879618344</v>
      </c>
      <c r="D51" s="298">
        <v>7.6850443111647726</v>
      </c>
      <c r="E51" s="298">
        <v>7.2590861980807952</v>
      </c>
      <c r="F51" s="298">
        <v>7.0756622992092435</v>
      </c>
      <c r="G51" s="298">
        <v>7.1458853881313491</v>
      </c>
      <c r="H51" s="298">
        <v>8.1338307293417031</v>
      </c>
      <c r="I51" s="298">
        <v>8.2412665255912483</v>
      </c>
      <c r="J51" s="298">
        <v>7.6599641453405054</v>
      </c>
      <c r="K51" s="298">
        <v>8.2211997746111436</v>
      </c>
      <c r="L51" s="298">
        <v>8.9093524426133257</v>
      </c>
      <c r="M51" s="298">
        <v>8.67593521749526</v>
      </c>
      <c r="N51" s="298">
        <v>7.0809666828246343</v>
      </c>
      <c r="O51" s="298">
        <v>7.1508764624233292</v>
      </c>
      <c r="P51" s="298">
        <v>7.4207817827133562</v>
      </c>
      <c r="Q51" s="298">
        <v>7.896945794399139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0.64881023001475979</v>
      </c>
      <c r="C55" s="87">
        <v>0.95503056934539321</v>
      </c>
      <c r="D55" s="87">
        <v>1.0305354829007449</v>
      </c>
      <c r="E55" s="87">
        <v>0.49412343410410436</v>
      </c>
      <c r="F55" s="87">
        <v>0.54951698881338651</v>
      </c>
      <c r="G55" s="87">
        <v>0.55169185427273226</v>
      </c>
      <c r="H55" s="87">
        <v>0.48930712800721954</v>
      </c>
      <c r="I55" s="87">
        <v>0.52033043579303395</v>
      </c>
      <c r="J55" s="87">
        <v>0.38975693418702845</v>
      </c>
      <c r="K55" s="87">
        <v>0.38583043848572784</v>
      </c>
      <c r="L55" s="87">
        <v>0.38351193596955374</v>
      </c>
      <c r="M55" s="87">
        <v>0.45422997937718756</v>
      </c>
      <c r="N55" s="87">
        <v>0.61989347733668854</v>
      </c>
      <c r="O55" s="87">
        <v>0.57216558749614044</v>
      </c>
      <c r="P55" s="87">
        <v>0.6934105738327635</v>
      </c>
      <c r="Q55" s="87">
        <v>0.84123630217728085</v>
      </c>
    </row>
    <row r="56" spans="1:17" x14ac:dyDescent="0.25">
      <c r="A56" s="150" t="s">
        <v>29</v>
      </c>
      <c r="B56" s="87">
        <v>3.7433375042546806</v>
      </c>
      <c r="C56" s="87">
        <v>2.8155179361397895</v>
      </c>
      <c r="D56" s="87">
        <v>3.6479615063500477</v>
      </c>
      <c r="E56" s="87">
        <v>3.3120348043307621</v>
      </c>
      <c r="F56" s="87">
        <v>2.8570917966687088</v>
      </c>
      <c r="G56" s="87">
        <v>2.4098703218593891</v>
      </c>
      <c r="H56" s="87">
        <v>3.1801686195719165</v>
      </c>
      <c r="I56" s="87">
        <v>2.5342211432691211</v>
      </c>
      <c r="J56" s="87">
        <v>2.4400722314710768</v>
      </c>
      <c r="K56" s="87">
        <v>2.7272314190757077</v>
      </c>
      <c r="L56" s="87">
        <v>2.9133196166745807</v>
      </c>
      <c r="M56" s="87">
        <v>2.0350058135115439</v>
      </c>
      <c r="N56" s="87">
        <v>1.7170772762968165</v>
      </c>
      <c r="O56" s="87">
        <v>1.2694223169659011</v>
      </c>
      <c r="P56" s="87">
        <v>1.1139770895936669</v>
      </c>
      <c r="Q56" s="87">
        <v>1.1729345225665908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2.8526130172806398E-2</v>
      </c>
      <c r="L57" s="87">
        <v>2.7833981284902613E-2</v>
      </c>
      <c r="M57" s="87">
        <v>2.8084214789769076E-2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0.19217682814758374</v>
      </c>
      <c r="C58" s="87">
        <v>0.57937016118106188</v>
      </c>
      <c r="D58" s="87">
        <v>0.68064179252315549</v>
      </c>
      <c r="E58" s="87">
        <v>0.9491580348709816</v>
      </c>
      <c r="F58" s="87">
        <v>0.97154619623822747</v>
      </c>
      <c r="G58" s="87">
        <v>0.95347285748963551</v>
      </c>
      <c r="H58" s="87">
        <v>1.1107712988242557</v>
      </c>
      <c r="I58" s="87">
        <v>1.2999570328109484</v>
      </c>
      <c r="J58" s="87">
        <v>1.2024044825120879</v>
      </c>
      <c r="K58" s="87">
        <v>1.3168703541253637</v>
      </c>
      <c r="L58" s="87">
        <v>1.4547181503281092</v>
      </c>
      <c r="M58" s="87">
        <v>2.200486309170774</v>
      </c>
      <c r="N58" s="87">
        <v>3.2416993012288464</v>
      </c>
      <c r="O58" s="87">
        <v>3.2166972647588583</v>
      </c>
      <c r="P58" s="87">
        <v>3.2802503511476844</v>
      </c>
      <c r="Q58" s="87">
        <v>3.9780876596783976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1.8150046716864185</v>
      </c>
      <c r="C60" s="87">
        <v>1.8952873017772034</v>
      </c>
      <c r="D60" s="87">
        <v>1.8151160390728436</v>
      </c>
      <c r="E60" s="87">
        <v>1.9284572446545261</v>
      </c>
      <c r="F60" s="87">
        <v>1.9767473933674606</v>
      </c>
      <c r="G60" s="87">
        <v>2.0662709441302769</v>
      </c>
      <c r="H60" s="87">
        <v>2.1312833058727567</v>
      </c>
      <c r="I60" s="87">
        <v>2.2719899591771044</v>
      </c>
      <c r="J60" s="87">
        <v>2.3052701069108932</v>
      </c>
      <c r="K60" s="87">
        <v>2.5321758056041457</v>
      </c>
      <c r="L60" s="87">
        <v>2.7584386752809675</v>
      </c>
      <c r="M60" s="87">
        <v>2.7789437951621219</v>
      </c>
      <c r="N60" s="87">
        <v>0.29398091419472566</v>
      </c>
      <c r="O60" s="87">
        <v>0.67345911638043254</v>
      </c>
      <c r="P60" s="87">
        <v>0.71882099353682927</v>
      </c>
      <c r="Q60" s="87">
        <v>0.71803345500208582</v>
      </c>
    </row>
    <row r="61" spans="1:17" x14ac:dyDescent="0.25">
      <c r="A61" s="150" t="s">
        <v>22</v>
      </c>
      <c r="B61" s="87">
        <v>0.44550503026743388</v>
      </c>
      <c r="C61" s="87">
        <v>0.37553491951838569</v>
      </c>
      <c r="D61" s="87">
        <v>0.51078949031798149</v>
      </c>
      <c r="E61" s="87">
        <v>0.57531268012042125</v>
      </c>
      <c r="F61" s="87">
        <v>0.72075992412145906</v>
      </c>
      <c r="G61" s="87">
        <v>1.1645794103793159</v>
      </c>
      <c r="H61" s="87">
        <v>1.2223003770655552</v>
      </c>
      <c r="I61" s="87">
        <v>1.6147679545410403</v>
      </c>
      <c r="J61" s="87">
        <v>1.3224603902594196</v>
      </c>
      <c r="K61" s="87">
        <v>1.2305656271473921</v>
      </c>
      <c r="L61" s="87">
        <v>1.3715300830752126</v>
      </c>
      <c r="M61" s="87">
        <v>1.179185105483864</v>
      </c>
      <c r="N61" s="87">
        <v>1.2083157137675573</v>
      </c>
      <c r="O61" s="87">
        <v>1.4191321768219967</v>
      </c>
      <c r="P61" s="87">
        <v>1.6143227746024131</v>
      </c>
      <c r="Q61" s="87">
        <v>1.1866538549747836</v>
      </c>
    </row>
    <row r="62" spans="1:17" x14ac:dyDescent="0.25">
      <c r="A62" s="303" t="s">
        <v>269</v>
      </c>
      <c r="B62" s="302">
        <v>0.9121666432939437</v>
      </c>
      <c r="C62" s="302">
        <v>0.87193684508010338</v>
      </c>
      <c r="D62" s="302">
        <v>1.0101124809694011</v>
      </c>
      <c r="E62" s="302">
        <v>0.95190830765083534</v>
      </c>
      <c r="F62" s="302">
        <v>0.92151441833922487</v>
      </c>
      <c r="G62" s="302">
        <v>0.9186030484354536</v>
      </c>
      <c r="H62" s="302">
        <v>1.0495562038946777</v>
      </c>
      <c r="I62" s="302">
        <v>1.0487633011691055</v>
      </c>
      <c r="J62" s="302">
        <v>0.98169304099943366</v>
      </c>
      <c r="K62" s="302">
        <v>1.0590784350498441</v>
      </c>
      <c r="L62" s="302">
        <v>1.1465474217687976</v>
      </c>
      <c r="M62" s="302">
        <v>1.1043972651151939</v>
      </c>
      <c r="N62" s="302">
        <v>0.85844400440120394</v>
      </c>
      <c r="O62" s="302">
        <v>0.86360155624258717</v>
      </c>
      <c r="P62" s="302">
        <v>0.89194290205282412</v>
      </c>
      <c r="Q62" s="302">
        <v>0.95346962075443331</v>
      </c>
    </row>
    <row r="63" spans="1:17" x14ac:dyDescent="0.25">
      <c r="A63" s="152" t="s">
        <v>268</v>
      </c>
      <c r="B63" s="151">
        <v>1.0528261416301661</v>
      </c>
      <c r="C63" s="151">
        <v>1.0063927584940664</v>
      </c>
      <c r="D63" s="151">
        <v>1.1658755927657698</v>
      </c>
      <c r="E63" s="151">
        <v>1.0986961188480726</v>
      </c>
      <c r="F63" s="151">
        <v>1.0636153784501083</v>
      </c>
      <c r="G63" s="151">
        <v>1.0602550644491744</v>
      </c>
      <c r="H63" s="151">
        <v>1.211401684872129</v>
      </c>
      <c r="I63" s="151">
        <v>1.2104865135891298</v>
      </c>
      <c r="J63" s="151">
        <v>1.1330737691616708</v>
      </c>
      <c r="K63" s="151">
        <v>1.2223922795847373</v>
      </c>
      <c r="L63" s="151">
        <v>1.3233493102727587</v>
      </c>
      <c r="M63" s="151">
        <v>1.2746994422634761</v>
      </c>
      <c r="N63" s="151">
        <v>0.99081927146071258</v>
      </c>
      <c r="O63" s="151">
        <v>0.99677213703121026</v>
      </c>
      <c r="P63" s="151">
        <v>1.0294838240648947</v>
      </c>
      <c r="Q63" s="151">
        <v>1.1004981922551877</v>
      </c>
    </row>
    <row r="64" spans="1:17" x14ac:dyDescent="0.25">
      <c r="A64" s="301" t="s">
        <v>267</v>
      </c>
      <c r="B64" s="300">
        <v>3.4433054971350886E-2</v>
      </c>
      <c r="C64" s="300">
        <v>3.2914434592533619E-2</v>
      </c>
      <c r="D64" s="300">
        <v>3.8130377645544784E-2</v>
      </c>
      <c r="E64" s="300">
        <v>3.5933248958397244E-2</v>
      </c>
      <c r="F64" s="300">
        <v>3.4785920814845966E-2</v>
      </c>
      <c r="G64" s="300">
        <v>3.4676020545333266E-2</v>
      </c>
      <c r="H64" s="300">
        <v>3.9619324747201853E-2</v>
      </c>
      <c r="I64" s="300">
        <v>3.958939374354449E-2</v>
      </c>
      <c r="J64" s="300">
        <v>3.7057582289635717E-2</v>
      </c>
      <c r="K64" s="300">
        <v>3.9978776072490119E-2</v>
      </c>
      <c r="L64" s="300">
        <v>4.3280611817224243E-2</v>
      </c>
      <c r="M64" s="300">
        <v>4.1689500509027796E-2</v>
      </c>
      <c r="N64" s="300">
        <v>3.2405098137148133E-2</v>
      </c>
      <c r="O64" s="300">
        <v>3.2599788731654686E-2</v>
      </c>
      <c r="P64" s="300">
        <v>3.3669636138836695E-2</v>
      </c>
      <c r="Q64" s="300">
        <v>3.5992186412774588E-2</v>
      </c>
    </row>
    <row r="65" spans="1:17" x14ac:dyDescent="0.25">
      <c r="A65" s="156" t="s">
        <v>259</v>
      </c>
      <c r="B65" s="204">
        <v>22.70693876348691</v>
      </c>
      <c r="C65" s="204">
        <v>21.717652365301639</v>
      </c>
      <c r="D65" s="204">
        <v>25.161608870834865</v>
      </c>
      <c r="E65" s="204">
        <v>23.714398517951068</v>
      </c>
      <c r="F65" s="204">
        <v>22.964776698962609</v>
      </c>
      <c r="G65" s="204">
        <v>22.906707712046071</v>
      </c>
      <c r="H65" s="204">
        <v>26.167404794276628</v>
      </c>
      <c r="I65" s="204">
        <v>26.165406693078538</v>
      </c>
      <c r="J65" s="204">
        <v>24.483593688048973</v>
      </c>
      <c r="K65" s="204">
        <v>26.406935595974279</v>
      </c>
      <c r="L65" s="204">
        <v>28.589310996555628</v>
      </c>
      <c r="M65" s="204">
        <v>27.553016126516532</v>
      </c>
      <c r="N65" s="204">
        <v>21.469616097911327</v>
      </c>
      <c r="O65" s="204">
        <v>21.602887834996132</v>
      </c>
      <c r="P65" s="204">
        <v>22.317355213952652</v>
      </c>
      <c r="Q65" s="204">
        <v>23.85122930152858</v>
      </c>
    </row>
    <row r="66" spans="1:17" x14ac:dyDescent="0.25">
      <c r="A66" s="299" t="s">
        <v>266</v>
      </c>
      <c r="B66" s="298">
        <v>4.7044098888705879</v>
      </c>
      <c r="C66" s="298">
        <v>4.4969286551115584</v>
      </c>
      <c r="D66" s="298">
        <v>5.2095559284913877</v>
      </c>
      <c r="E66" s="298">
        <v>4.9093736201966944</v>
      </c>
      <c r="F66" s="298">
        <v>4.7526201207237904</v>
      </c>
      <c r="G66" s="298">
        <v>4.7376050163389127</v>
      </c>
      <c r="H66" s="298">
        <v>5.4129830561415115</v>
      </c>
      <c r="I66" s="298">
        <v>5.4088937381966851</v>
      </c>
      <c r="J66" s="298">
        <v>5.0629854576089128</v>
      </c>
      <c r="K66" s="298">
        <v>5.4620930282500186</v>
      </c>
      <c r="L66" s="298">
        <v>5.9132057378796912</v>
      </c>
      <c r="M66" s="298">
        <v>5.6958204440450011</v>
      </c>
      <c r="N66" s="298">
        <v>4.4273406542945688</v>
      </c>
      <c r="O66" s="298">
        <v>4.453940221449697</v>
      </c>
      <c r="P66" s="298">
        <v>4.6001079293721343</v>
      </c>
      <c r="Q66" s="298">
        <v>4.9174259392090027</v>
      </c>
    </row>
    <row r="67" spans="1:17" x14ac:dyDescent="0.25">
      <c r="A67" s="299" t="s">
        <v>265</v>
      </c>
      <c r="B67" s="298">
        <v>1.0709203131301663</v>
      </c>
      <c r="C67" s="298">
        <v>1.035859398641183</v>
      </c>
      <c r="D67" s="298">
        <v>1.202376820571305</v>
      </c>
      <c r="E67" s="298">
        <v>1.1357328116405561</v>
      </c>
      <c r="F67" s="298">
        <v>1.107034910182582</v>
      </c>
      <c r="G67" s="298">
        <v>1.1180217842941853</v>
      </c>
      <c r="H67" s="298">
        <v>1.2725924712239913</v>
      </c>
      <c r="I67" s="298">
        <v>1.2894015234401777</v>
      </c>
      <c r="J67" s="298">
        <v>1.1984528601070337</v>
      </c>
      <c r="K67" s="298">
        <v>1.2862619454148954</v>
      </c>
      <c r="L67" s="298">
        <v>1.3939280542254922</v>
      </c>
      <c r="M67" s="298">
        <v>1.3574083609562808</v>
      </c>
      <c r="N67" s="298">
        <v>1.1078648166409353</v>
      </c>
      <c r="O67" s="298">
        <v>1.1188026714036725</v>
      </c>
      <c r="P67" s="298">
        <v>1.1610311723368594</v>
      </c>
      <c r="Q67" s="298">
        <v>1.2355302314521677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0.10151072003396779</v>
      </c>
      <c r="C71" s="87">
        <v>0.14942094970742928</v>
      </c>
      <c r="D71" s="87">
        <v>0.16123420077304809</v>
      </c>
      <c r="E71" s="87">
        <v>7.7308931427334915E-2</v>
      </c>
      <c r="F71" s="87">
        <v>8.5975625267307662E-2</v>
      </c>
      <c r="G71" s="87">
        <v>8.6315897581987683E-2</v>
      </c>
      <c r="H71" s="87">
        <v>7.6555387976289704E-2</v>
      </c>
      <c r="I71" s="87">
        <v>8.1409192934176658E-2</v>
      </c>
      <c r="J71" s="87">
        <v>6.0980091245874765E-2</v>
      </c>
      <c r="K71" s="87">
        <v>6.0365764610118361E-2</v>
      </c>
      <c r="L71" s="87">
        <v>6.000301931275763E-2</v>
      </c>
      <c r="M71" s="87">
        <v>7.1067332379367215E-2</v>
      </c>
      <c r="N71" s="87">
        <v>9.6986499777255111E-2</v>
      </c>
      <c r="O71" s="87">
        <v>8.9519150713869192E-2</v>
      </c>
      <c r="P71" s="87">
        <v>0.10848874350721832</v>
      </c>
      <c r="Q71" s="87">
        <v>0.13161707199158318</v>
      </c>
    </row>
    <row r="72" spans="1:17" x14ac:dyDescent="0.25">
      <c r="A72" s="150" t="s">
        <v>29</v>
      </c>
      <c r="B72" s="87">
        <v>0.58567030513437512</v>
      </c>
      <c r="C72" s="87">
        <v>0.44050669940823695</v>
      </c>
      <c r="D72" s="87">
        <v>0.57074808940260835</v>
      </c>
      <c r="E72" s="87">
        <v>0.51819009968065521</v>
      </c>
      <c r="F72" s="87">
        <v>0.44701120923507237</v>
      </c>
      <c r="G72" s="87">
        <v>0.3770404044875667</v>
      </c>
      <c r="H72" s="87">
        <v>0.49755874902717029</v>
      </c>
      <c r="I72" s="87">
        <v>0.39649592604712963</v>
      </c>
      <c r="J72" s="87">
        <v>0.38176569618189382</v>
      </c>
      <c r="K72" s="87">
        <v>0.42669368059029666</v>
      </c>
      <c r="L72" s="87">
        <v>0.45580842948637224</v>
      </c>
      <c r="M72" s="87">
        <v>0.31839033333085359</v>
      </c>
      <c r="N72" s="87">
        <v>0.26864827742757519</v>
      </c>
      <c r="O72" s="87">
        <v>0.19860965111395487</v>
      </c>
      <c r="P72" s="87">
        <v>0.1742892008090324</v>
      </c>
      <c r="Q72" s="87">
        <v>0.18351348735010581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4.4631047410556334E-3</v>
      </c>
      <c r="L73" s="87">
        <v>4.3548133967896471E-3</v>
      </c>
      <c r="M73" s="87">
        <v>4.3939641100190609E-3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3.0067356056734062E-2</v>
      </c>
      <c r="C74" s="87">
        <v>9.0646354676540225E-2</v>
      </c>
      <c r="D74" s="87">
        <v>0.10649098187410551</v>
      </c>
      <c r="E74" s="87">
        <v>0.14850215222960864</v>
      </c>
      <c r="F74" s="87">
        <v>0.15200493050820338</v>
      </c>
      <c r="G74" s="87">
        <v>0.14917723522086859</v>
      </c>
      <c r="H74" s="87">
        <v>0.17378763330250002</v>
      </c>
      <c r="I74" s="87">
        <v>0.20338701257971487</v>
      </c>
      <c r="J74" s="87">
        <v>0.18812426060097076</v>
      </c>
      <c r="K74" s="87">
        <v>0.20603321534497196</v>
      </c>
      <c r="L74" s="87">
        <v>0.22760042930107438</v>
      </c>
      <c r="M74" s="87">
        <v>0.34428086878921749</v>
      </c>
      <c r="N74" s="87">
        <v>0.5071856376152768</v>
      </c>
      <c r="O74" s="87">
        <v>0.50327390101345681</v>
      </c>
      <c r="P74" s="87">
        <v>0.51321720841100515</v>
      </c>
      <c r="Q74" s="87">
        <v>0.62239854430625963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0.28396967643946108</v>
      </c>
      <c r="C76" s="87">
        <v>0.29653043335994111</v>
      </c>
      <c r="D76" s="87">
        <v>0.28398710061537763</v>
      </c>
      <c r="E76" s="87">
        <v>0.30172009380177178</v>
      </c>
      <c r="F76" s="87">
        <v>0.30927541204372649</v>
      </c>
      <c r="G76" s="87">
        <v>0.32328197309582996</v>
      </c>
      <c r="H76" s="87">
        <v>0.33345359392776058</v>
      </c>
      <c r="I76" s="87">
        <v>0.35546809528691653</v>
      </c>
      <c r="J76" s="87">
        <v>0.36067499801904029</v>
      </c>
      <c r="K76" s="87">
        <v>0.39617591922621465</v>
      </c>
      <c r="L76" s="87">
        <v>0.43157626551440964</v>
      </c>
      <c r="M76" s="87">
        <v>0.43478442929979183</v>
      </c>
      <c r="N76" s="87">
        <v>4.5995289370625088E-2</v>
      </c>
      <c r="O76" s="87">
        <v>0.10536720392904748</v>
      </c>
      <c r="P76" s="87">
        <v>0.11246437441005774</v>
      </c>
      <c r="Q76" s="87">
        <v>0.1123411587145924</v>
      </c>
    </row>
    <row r="77" spans="1:17" x14ac:dyDescent="0.25">
      <c r="A77" s="150" t="s">
        <v>22</v>
      </c>
      <c r="B77" s="87">
        <v>6.9702255465628263E-2</v>
      </c>
      <c r="C77" s="87">
        <v>5.8754961489035466E-2</v>
      </c>
      <c r="D77" s="87">
        <v>7.9916447906165339E-2</v>
      </c>
      <c r="E77" s="87">
        <v>9.0011534501185611E-2</v>
      </c>
      <c r="F77" s="87">
        <v>0.11276773312827215</v>
      </c>
      <c r="G77" s="87">
        <v>0.18220627390793251</v>
      </c>
      <c r="H77" s="87">
        <v>0.19123710699027077</v>
      </c>
      <c r="I77" s="87">
        <v>0.25264129659223994</v>
      </c>
      <c r="J77" s="87">
        <v>0.20690781405925393</v>
      </c>
      <c r="K77" s="87">
        <v>0.19253026090223824</v>
      </c>
      <c r="L77" s="87">
        <v>0.21458509721408867</v>
      </c>
      <c r="M77" s="87">
        <v>0.18449143304703164</v>
      </c>
      <c r="N77" s="87">
        <v>0.18904911245020306</v>
      </c>
      <c r="O77" s="87">
        <v>0.22203276463334401</v>
      </c>
      <c r="P77" s="87">
        <v>0.25257164519954584</v>
      </c>
      <c r="Q77" s="87">
        <v>0.18565996908962662</v>
      </c>
    </row>
    <row r="78" spans="1:17" x14ac:dyDescent="0.25">
      <c r="A78" s="299" t="s">
        <v>264</v>
      </c>
      <c r="B78" s="298">
        <v>16.931608561486158</v>
      </c>
      <c r="C78" s="298">
        <v>16.1848643115489</v>
      </c>
      <c r="D78" s="298">
        <v>18.749676121772172</v>
      </c>
      <c r="E78" s="298">
        <v>17.669292086113817</v>
      </c>
      <c r="F78" s="298">
        <v>17.105121668056235</v>
      </c>
      <c r="G78" s="298">
        <v>17.051080911412971</v>
      </c>
      <c r="H78" s="298">
        <v>19.481829266911124</v>
      </c>
      <c r="I78" s="298">
        <v>19.467111431441673</v>
      </c>
      <c r="J78" s="298">
        <v>18.222155370333027</v>
      </c>
      <c r="K78" s="298">
        <v>19.658580622309366</v>
      </c>
      <c r="L78" s="298">
        <v>21.282177204450445</v>
      </c>
      <c r="M78" s="298">
        <v>20.49978732151525</v>
      </c>
      <c r="N78" s="298">
        <v>15.934410626975822</v>
      </c>
      <c r="O78" s="298">
        <v>16.030144942142762</v>
      </c>
      <c r="P78" s="298">
        <v>16.556216112243657</v>
      </c>
      <c r="Q78" s="298">
        <v>17.69827313086741</v>
      </c>
    </row>
    <row r="79" spans="1:17" x14ac:dyDescent="0.25">
      <c r="A79" s="243" t="s">
        <v>258</v>
      </c>
      <c r="B79" s="278">
        <v>10.985106459228753</v>
      </c>
      <c r="C79" s="278">
        <v>13.604236288173562</v>
      </c>
      <c r="D79" s="278">
        <v>7.5253480095495586</v>
      </c>
      <c r="E79" s="278">
        <v>12.23706670369576</v>
      </c>
      <c r="F79" s="278">
        <v>15.566631997705677</v>
      </c>
      <c r="G79" s="278">
        <v>16.903308558400532</v>
      </c>
      <c r="H79" s="278">
        <v>15.750243995641211</v>
      </c>
      <c r="I79" s="278">
        <v>18.881626420481414</v>
      </c>
      <c r="J79" s="278">
        <v>20.391407241044817</v>
      </c>
      <c r="K79" s="278">
        <v>21.234127964987348</v>
      </c>
      <c r="L79" s="278">
        <v>20.853598537683045</v>
      </c>
      <c r="M79" s="278">
        <v>21.474620578445272</v>
      </c>
      <c r="N79" s="278">
        <v>29.62531369078599</v>
      </c>
      <c r="O79" s="278">
        <v>30.037461112345103</v>
      </c>
      <c r="P79" s="278">
        <v>34.86269773374849</v>
      </c>
      <c r="Q79" s="278">
        <v>33.833001111737573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1.0000000000000002</v>
      </c>
      <c r="D83" s="77">
        <f t="shared" si="0"/>
        <v>1.0000000000000004</v>
      </c>
      <c r="E83" s="77">
        <f t="shared" si="0"/>
        <v>1</v>
      </c>
      <c r="F83" s="77">
        <f t="shared" si="0"/>
        <v>0.99999999999999989</v>
      </c>
      <c r="G83" s="77">
        <f t="shared" si="0"/>
        <v>1</v>
      </c>
      <c r="H83" s="77">
        <f t="shared" si="0"/>
        <v>1</v>
      </c>
      <c r="I83" s="77">
        <f t="shared" si="0"/>
        <v>0.99999999999999978</v>
      </c>
      <c r="J83" s="77">
        <f t="shared" si="0"/>
        <v>0.99999999999999989</v>
      </c>
      <c r="K83" s="77">
        <f t="shared" si="0"/>
        <v>0.99999999999999989</v>
      </c>
      <c r="L83" s="77">
        <f t="shared" si="0"/>
        <v>1</v>
      </c>
      <c r="M83" s="77">
        <f t="shared" si="0"/>
        <v>1.0000000000000002</v>
      </c>
      <c r="N83" s="77">
        <f t="shared" si="0"/>
        <v>1</v>
      </c>
      <c r="O83" s="77">
        <f t="shared" si="0"/>
        <v>0.99999999999999989</v>
      </c>
      <c r="P83" s="77">
        <f t="shared" si="0"/>
        <v>1</v>
      </c>
      <c r="Q83" s="77">
        <f t="shared" si="0"/>
        <v>0.99999999999999978</v>
      </c>
    </row>
    <row r="84" spans="1:17" x14ac:dyDescent="0.25">
      <c r="A84" s="132" t="s">
        <v>83</v>
      </c>
      <c r="B84" s="203">
        <f t="shared" ref="B84:Q84" si="1">IF(B$6=0,0,B$6/B$5)</f>
        <v>1.6233504631158545E-2</v>
      </c>
      <c r="C84" s="203">
        <f t="shared" si="1"/>
        <v>1.6062083534873074E-2</v>
      </c>
      <c r="D84" s="203">
        <f t="shared" si="1"/>
        <v>1.6189001912267357E-2</v>
      </c>
      <c r="E84" s="203">
        <f t="shared" si="1"/>
        <v>1.606156899021249E-2</v>
      </c>
      <c r="F84" s="203">
        <f t="shared" si="1"/>
        <v>1.5934295956867666E-2</v>
      </c>
      <c r="G84" s="203">
        <f t="shared" si="1"/>
        <v>1.5800271366529284E-2</v>
      </c>
      <c r="H84" s="203">
        <f t="shared" si="1"/>
        <v>1.5871810100305587E-2</v>
      </c>
      <c r="I84" s="203">
        <f t="shared" si="1"/>
        <v>1.5708499005548774E-2</v>
      </c>
      <c r="J84" s="203">
        <f t="shared" si="1"/>
        <v>1.5722154764613954E-2</v>
      </c>
      <c r="K84" s="203">
        <f t="shared" si="1"/>
        <v>1.5766807991522691E-2</v>
      </c>
      <c r="L84" s="203">
        <f t="shared" si="1"/>
        <v>1.5783279793056874E-2</v>
      </c>
      <c r="M84" s="203">
        <f t="shared" si="1"/>
        <v>1.5675685269432232E-2</v>
      </c>
      <c r="N84" s="203">
        <f t="shared" si="1"/>
        <v>1.5136264450418104E-2</v>
      </c>
      <c r="O84" s="203">
        <f t="shared" si="1"/>
        <v>1.5108060533122802E-2</v>
      </c>
      <c r="P84" s="203">
        <f t="shared" si="1"/>
        <v>1.5024262232830808E-2</v>
      </c>
      <c r="Q84" s="203">
        <f t="shared" si="1"/>
        <v>1.5086804250698799E-2</v>
      </c>
    </row>
    <row r="85" spans="1:17" x14ac:dyDescent="0.25">
      <c r="A85" s="76" t="s">
        <v>82</v>
      </c>
      <c r="B85" s="202">
        <f t="shared" ref="B85:Q85" si="2">IF(B$7=0,0,B$7/B$5)</f>
        <v>4.7440105051193048E-3</v>
      </c>
      <c r="C85" s="202">
        <f t="shared" si="2"/>
        <v>4.6939151313811862E-3</v>
      </c>
      <c r="D85" s="202">
        <f t="shared" si="2"/>
        <v>4.7310052194017051E-3</v>
      </c>
      <c r="E85" s="202">
        <f t="shared" si="2"/>
        <v>4.693764763033092E-3</v>
      </c>
      <c r="F85" s="202">
        <f t="shared" si="2"/>
        <v>4.6565710318626011E-3</v>
      </c>
      <c r="G85" s="202">
        <f t="shared" si="2"/>
        <v>4.6174042543271326E-3</v>
      </c>
      <c r="H85" s="202">
        <f t="shared" si="2"/>
        <v>4.6383104303050716E-3</v>
      </c>
      <c r="I85" s="202">
        <f t="shared" si="2"/>
        <v>4.5905850889981954E-3</v>
      </c>
      <c r="J85" s="202">
        <f t="shared" si="2"/>
        <v>4.5945757900779996E-3</v>
      </c>
      <c r="K85" s="202">
        <f t="shared" si="2"/>
        <v>4.6076250596199511E-3</v>
      </c>
      <c r="L85" s="202">
        <f t="shared" si="2"/>
        <v>4.6124387090007782E-3</v>
      </c>
      <c r="M85" s="202">
        <f t="shared" si="2"/>
        <v>4.5809957420034414E-3</v>
      </c>
      <c r="N85" s="202">
        <f t="shared" si="2"/>
        <v>4.4233576909339699E-3</v>
      </c>
      <c r="O85" s="202">
        <f t="shared" si="2"/>
        <v>4.4151154978293696E-3</v>
      </c>
      <c r="P85" s="202">
        <f t="shared" si="2"/>
        <v>4.3906266381574209E-3</v>
      </c>
      <c r="Q85" s="202">
        <f t="shared" si="2"/>
        <v>4.4089036520566635E-3</v>
      </c>
    </row>
    <row r="86" spans="1:17" x14ac:dyDescent="0.25">
      <c r="A86" s="76" t="s">
        <v>81</v>
      </c>
      <c r="B86" s="202">
        <f t="shared" ref="B86:Q86" si="3">IF(B$8=0,0,B$8/B$5)</f>
        <v>5.9095897836780237E-2</v>
      </c>
      <c r="C86" s="202">
        <f t="shared" si="3"/>
        <v>5.8471862311283741E-2</v>
      </c>
      <c r="D86" s="202">
        <f t="shared" si="3"/>
        <v>5.8933891653346213E-2</v>
      </c>
      <c r="E86" s="202">
        <f t="shared" si="3"/>
        <v>5.8469989180411172E-2</v>
      </c>
      <c r="F86" s="202">
        <f t="shared" si="3"/>
        <v>5.8006668760895205E-2</v>
      </c>
      <c r="G86" s="202">
        <f t="shared" si="3"/>
        <v>5.7518770203053848E-2</v>
      </c>
      <c r="H86" s="202">
        <f t="shared" si="3"/>
        <v>5.7779197375046165E-2</v>
      </c>
      <c r="I86" s="202">
        <f t="shared" si="3"/>
        <v>5.7184685223133094E-2</v>
      </c>
      <c r="J86" s="202">
        <f t="shared" si="3"/>
        <v>5.7234397183731571E-2</v>
      </c>
      <c r="K86" s="202">
        <f t="shared" si="3"/>
        <v>5.7396951271430914E-2</v>
      </c>
      <c r="L86" s="202">
        <f t="shared" si="3"/>
        <v>5.7456914657204296E-2</v>
      </c>
      <c r="M86" s="202">
        <f t="shared" si="3"/>
        <v>5.7065231214818428E-2</v>
      </c>
      <c r="N86" s="202">
        <f t="shared" si="3"/>
        <v>5.5101542021647819E-2</v>
      </c>
      <c r="O86" s="202">
        <f t="shared" si="3"/>
        <v>5.4998869440898927E-2</v>
      </c>
      <c r="P86" s="202">
        <f t="shared" si="3"/>
        <v>5.4693812960153132E-2</v>
      </c>
      <c r="Q86" s="202">
        <f t="shared" si="3"/>
        <v>5.4921488793709054E-2</v>
      </c>
    </row>
    <row r="87" spans="1:17" x14ac:dyDescent="0.25">
      <c r="A87" s="76" t="s">
        <v>80</v>
      </c>
      <c r="B87" s="202">
        <f t="shared" ref="B87:Q87" si="4">IF(B$9=0,0,B$9/B$5)</f>
        <v>3.1625522085010661E-2</v>
      </c>
      <c r="C87" s="202">
        <f t="shared" si="4"/>
        <v>3.1291565752746622E-2</v>
      </c>
      <c r="D87" s="202">
        <f t="shared" si="4"/>
        <v>3.1538823509988538E-2</v>
      </c>
      <c r="E87" s="202">
        <f t="shared" si="4"/>
        <v>3.1290563335591687E-2</v>
      </c>
      <c r="F87" s="202">
        <f t="shared" si="4"/>
        <v>3.1042614650552521E-2</v>
      </c>
      <c r="G87" s="202">
        <f t="shared" si="4"/>
        <v>3.0781512828242041E-2</v>
      </c>
      <c r="H87" s="202">
        <f t="shared" si="4"/>
        <v>3.0920881982123557E-2</v>
      </c>
      <c r="I87" s="202">
        <f t="shared" si="4"/>
        <v>3.0602725259264992E-2</v>
      </c>
      <c r="J87" s="202">
        <f t="shared" si="4"/>
        <v>3.0629328911385457E-2</v>
      </c>
      <c r="K87" s="202">
        <f t="shared" si="4"/>
        <v>3.0716320700642022E-2</v>
      </c>
      <c r="L87" s="202">
        <f t="shared" si="4"/>
        <v>3.0748410464068676E-2</v>
      </c>
      <c r="M87" s="202">
        <f t="shared" si="4"/>
        <v>3.0538798734474178E-2</v>
      </c>
      <c r="N87" s="202">
        <f t="shared" si="4"/>
        <v>2.9487918754306373E-2</v>
      </c>
      <c r="O87" s="202">
        <f t="shared" si="4"/>
        <v>2.9432972910536183E-2</v>
      </c>
      <c r="P87" s="202">
        <f t="shared" si="4"/>
        <v>2.9269720115974243E-2</v>
      </c>
      <c r="Q87" s="202">
        <f t="shared" si="4"/>
        <v>2.9391562195812564E-2</v>
      </c>
    </row>
    <row r="88" spans="1:17" x14ac:dyDescent="0.25">
      <c r="A88" s="129" t="s">
        <v>79</v>
      </c>
      <c r="B88" s="201">
        <f t="shared" ref="B88:Q88" si="5">IF(B$10=0,0,B$10/B$5)</f>
        <v>3.2598758109114473E-2</v>
      </c>
      <c r="C88" s="201">
        <f t="shared" si="5"/>
        <v>3.2254524686968315E-2</v>
      </c>
      <c r="D88" s="201">
        <f t="shared" si="5"/>
        <v>3.2509391493507192E-2</v>
      </c>
      <c r="E88" s="201">
        <f t="shared" si="5"/>
        <v>3.2253491421674843E-2</v>
      </c>
      <c r="F88" s="201">
        <f t="shared" si="5"/>
        <v>3.1997912424896933E-2</v>
      </c>
      <c r="G88" s="201">
        <f t="shared" si="5"/>
        <v>3.1728775519442254E-2</v>
      </c>
      <c r="H88" s="201">
        <f t="shared" si="5"/>
        <v>3.1872433585324697E-2</v>
      </c>
      <c r="I88" s="201">
        <f t="shared" si="5"/>
        <v>3.1544485985870827E-2</v>
      </c>
      <c r="J88" s="201">
        <f t="shared" si="5"/>
        <v>3.1571908332226506E-2</v>
      </c>
      <c r="K88" s="201">
        <f t="shared" si="5"/>
        <v>3.166157718537084E-2</v>
      </c>
      <c r="L88" s="201">
        <f t="shared" si="5"/>
        <v>3.1694654471270255E-2</v>
      </c>
      <c r="M88" s="201">
        <f t="shared" si="5"/>
        <v>3.1478592201957631E-2</v>
      </c>
      <c r="N88" s="201">
        <f t="shared" si="5"/>
        <v>3.0395372700217357E-2</v>
      </c>
      <c r="O88" s="201">
        <f t="shared" si="5"/>
        <v>3.0338735966589654E-2</v>
      </c>
      <c r="P88" s="201">
        <f t="shared" si="5"/>
        <v>3.0170459270753409E-2</v>
      </c>
      <c r="Q88" s="201">
        <f t="shared" si="5"/>
        <v>3.029605088873474E-2</v>
      </c>
    </row>
    <row r="89" spans="1:17" x14ac:dyDescent="0.25">
      <c r="A89" s="127" t="s">
        <v>263</v>
      </c>
      <c r="B89" s="200">
        <f t="shared" ref="B89:Q89" si="6">IF(B$15=0,0,B$15/B$5)</f>
        <v>8.0067694005171094E-2</v>
      </c>
      <c r="C89" s="200">
        <f t="shared" si="6"/>
        <v>7.9441138767371106E-2</v>
      </c>
      <c r="D89" s="200">
        <f t="shared" si="6"/>
        <v>8.0002805308786298E-2</v>
      </c>
      <c r="E89" s="200">
        <f t="shared" si="6"/>
        <v>7.9716789143420508E-2</v>
      </c>
      <c r="F89" s="200">
        <f t="shared" si="6"/>
        <v>7.9165661961082393E-2</v>
      </c>
      <c r="G89" s="200">
        <f t="shared" si="6"/>
        <v>7.8621067031619127E-2</v>
      </c>
      <c r="H89" s="200">
        <f t="shared" si="6"/>
        <v>7.9258852858405629E-2</v>
      </c>
      <c r="I89" s="200">
        <f t="shared" si="6"/>
        <v>7.8570586870015377E-2</v>
      </c>
      <c r="J89" s="200">
        <f t="shared" si="6"/>
        <v>7.8671933509251293E-2</v>
      </c>
      <c r="K89" s="200">
        <f t="shared" si="6"/>
        <v>7.9060754210771814E-2</v>
      </c>
      <c r="L89" s="200">
        <f t="shared" si="6"/>
        <v>7.9238552067930457E-2</v>
      </c>
      <c r="M89" s="200">
        <f t="shared" si="6"/>
        <v>7.8752011036244698E-2</v>
      </c>
      <c r="N89" s="200">
        <f t="shared" si="6"/>
        <v>7.5755994984495201E-2</v>
      </c>
      <c r="O89" s="200">
        <f t="shared" si="6"/>
        <v>7.5586186160938984E-2</v>
      </c>
      <c r="P89" s="200">
        <f t="shared" si="6"/>
        <v>7.5338219217362862E-2</v>
      </c>
      <c r="Q89" s="200">
        <f t="shared" si="6"/>
        <v>7.5786938013903113E-2</v>
      </c>
    </row>
    <row r="90" spans="1:17" x14ac:dyDescent="0.25">
      <c r="A90" s="142" t="s">
        <v>277</v>
      </c>
      <c r="B90" s="199">
        <f t="shared" ref="B90:Q90" si="7">IF(B$16=0,0,B$16/B$5)</f>
        <v>3.8245670685703309E-2</v>
      </c>
      <c r="C90" s="199">
        <f t="shared" si="7"/>
        <v>3.8060743873138077E-2</v>
      </c>
      <c r="D90" s="199">
        <f t="shared" si="7"/>
        <v>3.829543337172394E-2</v>
      </c>
      <c r="E90" s="199">
        <f t="shared" si="7"/>
        <v>3.8337719859355038E-2</v>
      </c>
      <c r="F90" s="199">
        <f t="shared" si="7"/>
        <v>3.8114483412223281E-2</v>
      </c>
      <c r="G90" s="199">
        <f t="shared" si="7"/>
        <v>3.7915173106744131E-2</v>
      </c>
      <c r="H90" s="199">
        <f t="shared" si="7"/>
        <v>3.8368655256646518E-2</v>
      </c>
      <c r="I90" s="199">
        <f t="shared" si="7"/>
        <v>3.8101124073736135E-2</v>
      </c>
      <c r="J90" s="199">
        <f t="shared" si="7"/>
        <v>3.8167289679236875E-2</v>
      </c>
      <c r="K90" s="199">
        <f t="shared" si="7"/>
        <v>3.8441071247834607E-2</v>
      </c>
      <c r="L90" s="199">
        <f t="shared" si="7"/>
        <v>3.8576433162568702E-2</v>
      </c>
      <c r="M90" s="199">
        <f t="shared" si="7"/>
        <v>3.8367085551423798E-2</v>
      </c>
      <c r="N90" s="199">
        <f t="shared" si="7"/>
        <v>3.6760767570694325E-2</v>
      </c>
      <c r="O90" s="199">
        <f t="shared" si="7"/>
        <v>3.6663619883080395E-2</v>
      </c>
      <c r="P90" s="199">
        <f t="shared" si="7"/>
        <v>3.6631540669761667E-2</v>
      </c>
      <c r="Q90" s="199">
        <f t="shared" si="7"/>
        <v>3.6919133832056486E-2</v>
      </c>
    </row>
    <row r="91" spans="1:17" x14ac:dyDescent="0.25">
      <c r="A91" s="142" t="s">
        <v>276</v>
      </c>
      <c r="B91" s="199">
        <f t="shared" ref="B91:Q91" si="8">IF(B$22=0,0,B$22/B$5)</f>
        <v>4.1789840292295106E-2</v>
      </c>
      <c r="C91" s="199">
        <f t="shared" si="8"/>
        <v>4.1348551710484502E-2</v>
      </c>
      <c r="D91" s="199">
        <f t="shared" si="8"/>
        <v>4.167527713681566E-2</v>
      </c>
      <c r="E91" s="199">
        <f t="shared" si="8"/>
        <v>4.134722712040504E-2</v>
      </c>
      <c r="F91" s="199">
        <f t="shared" si="8"/>
        <v>4.1019588704804558E-2</v>
      </c>
      <c r="G91" s="199">
        <f t="shared" si="8"/>
        <v>4.0674569785431401E-2</v>
      </c>
      <c r="H91" s="199">
        <f t="shared" si="8"/>
        <v>4.0858731636316425E-2</v>
      </c>
      <c r="I91" s="199">
        <f t="shared" si="8"/>
        <v>4.0438320596130603E-2</v>
      </c>
      <c r="J91" s="199">
        <f t="shared" si="8"/>
        <v>4.0473474557235739E-2</v>
      </c>
      <c r="K91" s="199">
        <f t="shared" si="8"/>
        <v>4.0588425164849437E-2</v>
      </c>
      <c r="L91" s="199">
        <f t="shared" si="8"/>
        <v>4.0630828451821692E-2</v>
      </c>
      <c r="M91" s="199">
        <f t="shared" si="8"/>
        <v>4.0353848338114805E-2</v>
      </c>
      <c r="N91" s="199">
        <f t="shared" si="8"/>
        <v>3.8965219672332317E-2</v>
      </c>
      <c r="O91" s="199">
        <f t="shared" si="8"/>
        <v>3.8892614450837172E-2</v>
      </c>
      <c r="P91" s="199">
        <f t="shared" si="8"/>
        <v>3.8676892851248215E-2</v>
      </c>
      <c r="Q91" s="199">
        <f t="shared" si="8"/>
        <v>3.8837894495541619E-2</v>
      </c>
    </row>
    <row r="92" spans="1:17" x14ac:dyDescent="0.25">
      <c r="A92" s="142" t="s">
        <v>275</v>
      </c>
      <c r="B92" s="199">
        <f t="shared" ref="B92:Q92" si="9">IF(B$23=0,0,B$23/B$5)</f>
        <v>3.2183027172671333E-5</v>
      </c>
      <c r="C92" s="199">
        <f t="shared" si="9"/>
        <v>3.1843183748526546E-5</v>
      </c>
      <c r="D92" s="199">
        <f t="shared" si="9"/>
        <v>3.2094800246700965E-5</v>
      </c>
      <c r="E92" s="199">
        <f t="shared" si="9"/>
        <v>3.1842163660432684E-5</v>
      </c>
      <c r="F92" s="199">
        <f t="shared" si="9"/>
        <v>3.1589844054558904E-5</v>
      </c>
      <c r="G92" s="199">
        <f t="shared" si="9"/>
        <v>3.1324139443591101E-5</v>
      </c>
      <c r="H92" s="199">
        <f t="shared" si="9"/>
        <v>3.1465965442679562E-5</v>
      </c>
      <c r="I92" s="199">
        <f t="shared" si="9"/>
        <v>3.1142200148642656E-5</v>
      </c>
      <c r="J92" s="199">
        <f t="shared" si="9"/>
        <v>3.1169272778678029E-5</v>
      </c>
      <c r="K92" s="199">
        <f t="shared" si="9"/>
        <v>3.1257798087759849E-5</v>
      </c>
      <c r="L92" s="199">
        <f t="shared" si="9"/>
        <v>3.1290453540072889E-5</v>
      </c>
      <c r="M92" s="199">
        <f t="shared" si="9"/>
        <v>3.1077146706082349E-5</v>
      </c>
      <c r="N92" s="199">
        <f t="shared" si="9"/>
        <v>3.0007741468564203E-5</v>
      </c>
      <c r="O92" s="199">
        <f t="shared" si="9"/>
        <v>2.9951827021418377E-5</v>
      </c>
      <c r="P92" s="199">
        <f t="shared" si="9"/>
        <v>2.978569635298937E-5</v>
      </c>
      <c r="Q92" s="199">
        <f t="shared" si="9"/>
        <v>2.9909686305018171E-5</v>
      </c>
    </row>
    <row r="93" spans="1:17" x14ac:dyDescent="0.25">
      <c r="A93" s="127" t="s">
        <v>262</v>
      </c>
      <c r="B93" s="200">
        <f t="shared" ref="B93:Q93" si="10">IF(B$24=0,0,B$24/B$5)</f>
        <v>3.437164787654777E-2</v>
      </c>
      <c r="C93" s="200">
        <f t="shared" si="10"/>
        <v>3.4142619319708925E-2</v>
      </c>
      <c r="D93" s="200">
        <f t="shared" si="10"/>
        <v>3.4371997763476166E-2</v>
      </c>
      <c r="E93" s="200">
        <f t="shared" si="10"/>
        <v>3.4311701024740515E-2</v>
      </c>
      <c r="F93" s="200">
        <f t="shared" si="10"/>
        <v>3.4089088752321112E-2</v>
      </c>
      <c r="G93" s="200">
        <f t="shared" si="10"/>
        <v>3.3876547322523098E-2</v>
      </c>
      <c r="H93" s="200">
        <f t="shared" si="10"/>
        <v>3.4202318916471512E-2</v>
      </c>
      <c r="I93" s="200">
        <f t="shared" si="10"/>
        <v>3.3928243837022712E-2</v>
      </c>
      <c r="J93" s="200">
        <f t="shared" si="10"/>
        <v>3.3977951506826705E-2</v>
      </c>
      <c r="K93" s="200">
        <f t="shared" si="10"/>
        <v>3.4175619383118791E-2</v>
      </c>
      <c r="L93" s="200">
        <f t="shared" si="10"/>
        <v>3.4269559355785122E-2</v>
      </c>
      <c r="M93" s="200">
        <f t="shared" si="10"/>
        <v>3.4068748699877693E-2</v>
      </c>
      <c r="N93" s="200">
        <f t="shared" si="10"/>
        <v>3.2721414300162739E-2</v>
      </c>
      <c r="O93" s="200">
        <f t="shared" si="10"/>
        <v>3.2642917757609045E-2</v>
      </c>
      <c r="P93" s="200">
        <f t="shared" si="10"/>
        <v>3.2566634200552468E-2</v>
      </c>
      <c r="Q93" s="200">
        <f t="shared" si="10"/>
        <v>3.2784846323094696E-2</v>
      </c>
    </row>
    <row r="94" spans="1:17" x14ac:dyDescent="0.25">
      <c r="A94" s="142" t="s">
        <v>274</v>
      </c>
      <c r="B94" s="199">
        <f t="shared" ref="B94:Q94" si="11">IF(B$25=0,0,B$25/B$5)</f>
        <v>2.3395346816502936E-2</v>
      </c>
      <c r="C94" s="199">
        <f t="shared" si="11"/>
        <v>2.3282224812415472E-2</v>
      </c>
      <c r="D94" s="199">
        <f t="shared" si="11"/>
        <v>2.3425787263149572E-2</v>
      </c>
      <c r="E94" s="199">
        <f t="shared" si="11"/>
        <v>2.3451654427355272E-2</v>
      </c>
      <c r="F94" s="199">
        <f t="shared" si="11"/>
        <v>2.331509794895929E-2</v>
      </c>
      <c r="G94" s="199">
        <f t="shared" si="11"/>
        <v>2.3193177385476219E-2</v>
      </c>
      <c r="H94" s="199">
        <f t="shared" si="11"/>
        <v>2.3470577990089642E-2</v>
      </c>
      <c r="I94" s="199">
        <f t="shared" si="11"/>
        <v>2.3306925877413846E-2</v>
      </c>
      <c r="J94" s="199">
        <f t="shared" si="11"/>
        <v>2.3347400191506461E-2</v>
      </c>
      <c r="K94" s="199">
        <f t="shared" si="11"/>
        <v>2.3514875741927319E-2</v>
      </c>
      <c r="L94" s="199">
        <f t="shared" si="11"/>
        <v>2.3597678288834564E-2</v>
      </c>
      <c r="M94" s="199">
        <f t="shared" si="11"/>
        <v>2.3469617782112418E-2</v>
      </c>
      <c r="N94" s="199">
        <f t="shared" si="11"/>
        <v>2.2487013330864069E-2</v>
      </c>
      <c r="O94" s="199">
        <f t="shared" si="11"/>
        <v>2.2427586896357897E-2</v>
      </c>
      <c r="P94" s="199">
        <f t="shared" si="11"/>
        <v>2.2407963647301493E-2</v>
      </c>
      <c r="Q94" s="199">
        <f t="shared" si="11"/>
        <v>2.2583887919338436E-2</v>
      </c>
    </row>
    <row r="95" spans="1:17" x14ac:dyDescent="0.25">
      <c r="A95" s="142" t="s">
        <v>273</v>
      </c>
      <c r="B95" s="199">
        <f t="shared" ref="B95:Q95" si="12">IF(B$31=0,0,B$31/B$5)</f>
        <v>1.0906083546213551E-2</v>
      </c>
      <c r="C95" s="199">
        <f t="shared" si="12"/>
        <v>1.079091847002394E-2</v>
      </c>
      <c r="D95" s="199">
        <f t="shared" si="12"/>
        <v>1.0876185481606517E-2</v>
      </c>
      <c r="E95" s="199">
        <f t="shared" si="12"/>
        <v>1.0790572785762481E-2</v>
      </c>
      <c r="F95" s="199">
        <f t="shared" si="12"/>
        <v>1.0705067507242783E-2</v>
      </c>
      <c r="G95" s="199">
        <f t="shared" si="12"/>
        <v>1.061502636007905E-2</v>
      </c>
      <c r="H95" s="199">
        <f t="shared" si="12"/>
        <v>1.0663087910870573E-2</v>
      </c>
      <c r="I95" s="199">
        <f t="shared" si="12"/>
        <v>1.0553371341102735E-2</v>
      </c>
      <c r="J95" s="199">
        <f t="shared" si="12"/>
        <v>1.0562545629257675E-2</v>
      </c>
      <c r="K95" s="199">
        <f t="shared" si="12"/>
        <v>1.0592544808999994E-2</v>
      </c>
      <c r="L95" s="199">
        <f t="shared" si="12"/>
        <v>1.0603610986499491E-2</v>
      </c>
      <c r="M95" s="199">
        <f t="shared" si="12"/>
        <v>1.0531326234042907E-2</v>
      </c>
      <c r="N95" s="199">
        <f t="shared" si="12"/>
        <v>1.0168929533367255E-2</v>
      </c>
      <c r="O95" s="199">
        <f t="shared" si="12"/>
        <v>1.0149981420477142E-2</v>
      </c>
      <c r="P95" s="199">
        <f t="shared" si="12"/>
        <v>1.0093683579389907E-2</v>
      </c>
      <c r="Q95" s="199">
        <f t="shared" si="12"/>
        <v>1.0135700906363494E-2</v>
      </c>
    </row>
    <row r="96" spans="1:17" x14ac:dyDescent="0.25">
      <c r="A96" s="142" t="s">
        <v>272</v>
      </c>
      <c r="B96" s="199">
        <f t="shared" ref="B96:Q96" si="13">IF(B$32=0,0,B$32/B$5)</f>
        <v>7.0217513831282938E-5</v>
      </c>
      <c r="C96" s="199">
        <f t="shared" si="13"/>
        <v>6.9476037269512451E-5</v>
      </c>
      <c r="D96" s="199">
        <f t="shared" si="13"/>
        <v>7.0025018720074842E-5</v>
      </c>
      <c r="E96" s="199">
        <f t="shared" si="13"/>
        <v>6.9473811622762234E-5</v>
      </c>
      <c r="F96" s="199">
        <f t="shared" si="13"/>
        <v>6.8923296119037633E-5</v>
      </c>
      <c r="G96" s="199">
        <f t="shared" si="13"/>
        <v>6.8343576967835128E-5</v>
      </c>
      <c r="H96" s="199">
        <f t="shared" si="13"/>
        <v>6.8653015511300897E-5</v>
      </c>
      <c r="I96" s="199">
        <f t="shared" si="13"/>
        <v>6.7946618506129427E-5</v>
      </c>
      <c r="J96" s="199">
        <f t="shared" si="13"/>
        <v>6.800568606257029E-5</v>
      </c>
      <c r="K96" s="199">
        <f t="shared" si="13"/>
        <v>6.8198832191476022E-5</v>
      </c>
      <c r="L96" s="199">
        <f t="shared" si="13"/>
        <v>6.8270080451068139E-5</v>
      </c>
      <c r="M96" s="199">
        <f t="shared" si="13"/>
        <v>6.7804683722361527E-5</v>
      </c>
      <c r="N96" s="199">
        <f t="shared" si="13"/>
        <v>6.5471435931412832E-5</v>
      </c>
      <c r="O96" s="199">
        <f t="shared" si="13"/>
        <v>6.5349440774003709E-5</v>
      </c>
      <c r="P96" s="199">
        <f t="shared" si="13"/>
        <v>6.4986973861067706E-5</v>
      </c>
      <c r="Q96" s="199">
        <f t="shared" si="13"/>
        <v>6.5257497392766936E-5</v>
      </c>
    </row>
    <row r="97" spans="1:17" x14ac:dyDescent="0.25">
      <c r="A97" s="127" t="s">
        <v>261</v>
      </c>
      <c r="B97" s="200">
        <f t="shared" ref="B97:Q97" si="14">IF(B$33=0,0,B$33/B$5)</f>
        <v>0.48404261892326156</v>
      </c>
      <c r="C97" s="200">
        <f t="shared" si="14"/>
        <v>0.47190477265050856</v>
      </c>
      <c r="D97" s="200">
        <f t="shared" si="14"/>
        <v>0.50599312684988484</v>
      </c>
      <c r="E97" s="200">
        <f t="shared" si="14"/>
        <v>0.48377975375907928</v>
      </c>
      <c r="F97" s="200">
        <f t="shared" si="14"/>
        <v>0.46877540432887133</v>
      </c>
      <c r="G97" s="200">
        <f t="shared" si="14"/>
        <v>0.46550011161613031</v>
      </c>
      <c r="H97" s="200">
        <f t="shared" si="14"/>
        <v>0.47808128774340669</v>
      </c>
      <c r="I97" s="200">
        <f t="shared" si="14"/>
        <v>0.46893375074190435</v>
      </c>
      <c r="J97" s="200">
        <f t="shared" si="14"/>
        <v>0.45609030295882164</v>
      </c>
      <c r="K97" s="200">
        <f t="shared" si="14"/>
        <v>0.45761798082863248</v>
      </c>
      <c r="L97" s="200">
        <f t="shared" si="14"/>
        <v>0.46525745601164825</v>
      </c>
      <c r="M97" s="200">
        <f t="shared" si="14"/>
        <v>0.46261948237353784</v>
      </c>
      <c r="N97" s="200">
        <f t="shared" si="14"/>
        <v>0.41391809963506571</v>
      </c>
      <c r="O97" s="200">
        <f t="shared" si="14"/>
        <v>0.41374015543309789</v>
      </c>
      <c r="P97" s="200">
        <f t="shared" si="14"/>
        <v>0.39764141377168205</v>
      </c>
      <c r="Q97" s="200">
        <f t="shared" si="14"/>
        <v>0.4106873007578275</v>
      </c>
    </row>
    <row r="98" spans="1:17" x14ac:dyDescent="0.25">
      <c r="A98" s="127" t="s">
        <v>260</v>
      </c>
      <c r="B98" s="200">
        <f t="shared" ref="B98:Q98" si="15">IF(B$44=0,0,B$44/B$5)</f>
        <v>8.3806754152121105E-2</v>
      </c>
      <c r="C98" s="200">
        <f t="shared" si="15"/>
        <v>8.3555368859410284E-2</v>
      </c>
      <c r="D98" s="200">
        <f t="shared" si="15"/>
        <v>8.4219542809712958E-2</v>
      </c>
      <c r="E98" s="200">
        <f t="shared" si="15"/>
        <v>8.3982991218008007E-2</v>
      </c>
      <c r="F98" s="200">
        <f t="shared" si="15"/>
        <v>8.3639958121858732E-2</v>
      </c>
      <c r="G98" s="200">
        <f t="shared" si="15"/>
        <v>8.3518386552943621E-2</v>
      </c>
      <c r="H98" s="200">
        <f t="shared" si="15"/>
        <v>8.4044150987311786E-2</v>
      </c>
      <c r="I98" s="200">
        <f t="shared" si="15"/>
        <v>8.3798794560435666E-2</v>
      </c>
      <c r="J98" s="200">
        <f t="shared" si="15"/>
        <v>8.3653401657379639E-2</v>
      </c>
      <c r="K98" s="200">
        <f t="shared" si="15"/>
        <v>8.3873175058159083E-2</v>
      </c>
      <c r="L98" s="200">
        <f t="shared" si="15"/>
        <v>8.4092591759035135E-2</v>
      </c>
      <c r="M98" s="200">
        <f t="shared" si="15"/>
        <v>8.395936107550428E-2</v>
      </c>
      <c r="N98" s="200">
        <f t="shared" si="15"/>
        <v>8.25033637679604E-2</v>
      </c>
      <c r="O98" s="200">
        <f t="shared" si="15"/>
        <v>8.2459418622083877E-2</v>
      </c>
      <c r="P98" s="200">
        <f t="shared" si="15"/>
        <v>8.2345135763709942E-2</v>
      </c>
      <c r="Q98" s="200">
        <f t="shared" si="15"/>
        <v>8.2659673182621893E-2</v>
      </c>
    </row>
    <row r="99" spans="1:17" x14ac:dyDescent="0.25">
      <c r="A99" s="142" t="s">
        <v>271</v>
      </c>
      <c r="B99" s="199">
        <f t="shared" ref="B99:Q99" si="16">IF(B$45=0,0,B$45/B$5)</f>
        <v>3.8285180676081103E-2</v>
      </c>
      <c r="C99" s="199">
        <f t="shared" si="16"/>
        <v>3.8100062823420246E-2</v>
      </c>
      <c r="D99" s="199">
        <f t="shared" si="16"/>
        <v>3.8334994769835221E-2</v>
      </c>
      <c r="E99" s="199">
        <f t="shared" si="16"/>
        <v>3.8377324941854363E-2</v>
      </c>
      <c r="F99" s="199">
        <f t="shared" si="16"/>
        <v>3.8153857878558219E-2</v>
      </c>
      <c r="G99" s="199">
        <f t="shared" si="16"/>
        <v>3.7954341674003154E-2</v>
      </c>
      <c r="H99" s="199">
        <f t="shared" si="16"/>
        <v>3.8408292297200899E-2</v>
      </c>
      <c r="I99" s="199">
        <f t="shared" si="16"/>
        <v>3.8140484739101553E-2</v>
      </c>
      <c r="J99" s="199">
        <f t="shared" si="16"/>
        <v>3.8206718697500544E-2</v>
      </c>
      <c r="K99" s="199">
        <f t="shared" si="16"/>
        <v>3.8480783098297236E-2</v>
      </c>
      <c r="L99" s="199">
        <f t="shared" si="16"/>
        <v>3.8616284849720101E-2</v>
      </c>
      <c r="M99" s="199">
        <f t="shared" si="16"/>
        <v>3.8406720970381864E-2</v>
      </c>
      <c r="N99" s="199">
        <f t="shared" si="16"/>
        <v>3.6798743570250821E-2</v>
      </c>
      <c r="O99" s="199">
        <f t="shared" si="16"/>
        <v>3.6701495523455474E-2</v>
      </c>
      <c r="P99" s="199">
        <f t="shared" si="16"/>
        <v>3.6669383170453561E-2</v>
      </c>
      <c r="Q99" s="199">
        <f t="shared" si="16"/>
        <v>3.6957273433122655E-2</v>
      </c>
    </row>
    <row r="100" spans="1:17" x14ac:dyDescent="0.25">
      <c r="A100" s="142" t="s">
        <v>270</v>
      </c>
      <c r="B100" s="199">
        <f t="shared" ref="B100:Q100" si="17">IF(B$51=0,0,B$51/B$5)</f>
        <v>3.523049098777295E-2</v>
      </c>
      <c r="C100" s="199">
        <f t="shared" si="17"/>
        <v>3.5272894391276809E-2</v>
      </c>
      <c r="D100" s="199">
        <f t="shared" si="17"/>
        <v>3.5621677645146094E-2</v>
      </c>
      <c r="E100" s="199">
        <f t="shared" si="17"/>
        <v>3.5423580822344126E-2</v>
      </c>
      <c r="F100" s="199">
        <f t="shared" si="17"/>
        <v>3.5384698370420888E-2</v>
      </c>
      <c r="G100" s="199">
        <f t="shared" si="17"/>
        <v>3.5547606675087738E-2</v>
      </c>
      <c r="H100" s="199">
        <f t="shared" si="17"/>
        <v>3.5574069157193619E-2</v>
      </c>
      <c r="I100" s="199">
        <f t="shared" si="17"/>
        <v>3.5700049870326454E-2</v>
      </c>
      <c r="J100" s="199">
        <f t="shared" si="17"/>
        <v>3.5479766064719677E-2</v>
      </c>
      <c r="K100" s="199">
        <f t="shared" si="17"/>
        <v>3.5397167557979357E-2</v>
      </c>
      <c r="L100" s="199">
        <f t="shared" si="17"/>
        <v>3.5470640358791834E-2</v>
      </c>
      <c r="M100" s="199">
        <f t="shared" si="17"/>
        <v>3.5615182123424308E-2</v>
      </c>
      <c r="N100" s="199">
        <f t="shared" si="17"/>
        <v>3.6109123133908891E-2</v>
      </c>
      <c r="O100" s="199">
        <f t="shared" si="17"/>
        <v>3.6180305651458425E-2</v>
      </c>
      <c r="P100" s="199">
        <f t="shared" si="17"/>
        <v>3.6151258315745415E-2</v>
      </c>
      <c r="Q100" s="199">
        <f t="shared" si="17"/>
        <v>3.6138257529077247E-2</v>
      </c>
    </row>
    <row r="101" spans="1:17" x14ac:dyDescent="0.25">
      <c r="A101" s="142" t="s">
        <v>269</v>
      </c>
      <c r="B101" s="199">
        <f t="shared" ref="B101:Q101" si="18">IF(B$62=0,0,B$62/B$5)</f>
        <v>4.694938907898902E-3</v>
      </c>
      <c r="C101" s="199">
        <f t="shared" si="18"/>
        <v>4.6453617159818491E-3</v>
      </c>
      <c r="D101" s="199">
        <f t="shared" si="18"/>
        <v>4.6820681476301374E-3</v>
      </c>
      <c r="E101" s="199">
        <f t="shared" si="18"/>
        <v>4.6452129030297639E-3</v>
      </c>
      <c r="F101" s="199">
        <f t="shared" si="18"/>
        <v>4.6084039003064696E-3</v>
      </c>
      <c r="G101" s="199">
        <f t="shared" si="18"/>
        <v>4.5696422602237042E-3</v>
      </c>
      <c r="H101" s="199">
        <f t="shared" si="18"/>
        <v>4.5903321846891536E-3</v>
      </c>
      <c r="I101" s="199">
        <f t="shared" si="18"/>
        <v>4.5431005098114053E-3</v>
      </c>
      <c r="J101" s="199">
        <f t="shared" si="18"/>
        <v>4.5470499314556349E-3</v>
      </c>
      <c r="K101" s="199">
        <f t="shared" si="18"/>
        <v>4.5599642205842224E-3</v>
      </c>
      <c r="L101" s="199">
        <f t="shared" si="18"/>
        <v>4.5647280780298678E-3</v>
      </c>
      <c r="M101" s="199">
        <f t="shared" si="18"/>
        <v>4.5336103541175196E-3</v>
      </c>
      <c r="N101" s="199">
        <f t="shared" si="18"/>
        <v>4.3776028961802398E-3</v>
      </c>
      <c r="O101" s="199">
        <f t="shared" si="18"/>
        <v>4.3694459595437288E-3</v>
      </c>
      <c r="P101" s="199">
        <f t="shared" si="18"/>
        <v>4.3452104103264919E-3</v>
      </c>
      <c r="Q101" s="199">
        <f t="shared" si="18"/>
        <v>4.3632983685178081E-3</v>
      </c>
    </row>
    <row r="102" spans="1:17" x14ac:dyDescent="0.25">
      <c r="A102" s="142" t="s">
        <v>268</v>
      </c>
      <c r="B102" s="199">
        <f t="shared" ref="B102:Q102" si="19">IF(B$63=0,0,B$63/B$5)</f>
        <v>5.4189159973477468E-3</v>
      </c>
      <c r="C102" s="199">
        <f t="shared" si="19"/>
        <v>5.3616938175381421E-3</v>
      </c>
      <c r="D102" s="199">
        <f t="shared" si="19"/>
        <v>5.4040605178438282E-3</v>
      </c>
      <c r="E102" s="199">
        <f t="shared" si="19"/>
        <v>5.3615220570738453E-3</v>
      </c>
      <c r="F102" s="199">
        <f t="shared" si="19"/>
        <v>5.319036968850846E-3</v>
      </c>
      <c r="G102" s="199">
        <f t="shared" si="19"/>
        <v>5.2742981393051527E-3</v>
      </c>
      <c r="H102" s="199">
        <f t="shared" si="19"/>
        <v>5.2981785272865839E-3</v>
      </c>
      <c r="I102" s="199">
        <f t="shared" si="19"/>
        <v>5.2436635519913892E-3</v>
      </c>
      <c r="J102" s="199">
        <f t="shared" si="19"/>
        <v>5.24822198918259E-3</v>
      </c>
      <c r="K102" s="199">
        <f t="shared" si="19"/>
        <v>5.2631277098588568E-3</v>
      </c>
      <c r="L102" s="199">
        <f t="shared" si="19"/>
        <v>5.2686261718895037E-3</v>
      </c>
      <c r="M102" s="199">
        <f t="shared" si="19"/>
        <v>5.2327099788958154E-3</v>
      </c>
      <c r="N102" s="199">
        <f t="shared" si="19"/>
        <v>5.0526455891122622E-3</v>
      </c>
      <c r="O102" s="199">
        <f t="shared" si="19"/>
        <v>5.0432308224249729E-3</v>
      </c>
      <c r="P102" s="199">
        <f t="shared" si="19"/>
        <v>5.0152580611315641E-3</v>
      </c>
      <c r="Q102" s="199">
        <f t="shared" si="19"/>
        <v>5.0361352499353144E-3</v>
      </c>
    </row>
    <row r="103" spans="1:17" x14ac:dyDescent="0.25">
      <c r="A103" s="142" t="s">
        <v>267</v>
      </c>
      <c r="B103" s="199">
        <f t="shared" ref="B103:Q103" si="20">IF(B$64=0,0,B$64/B$5)</f>
        <v>1.7722758302039999E-4</v>
      </c>
      <c r="C103" s="199">
        <f t="shared" si="20"/>
        <v>1.7535611119323406E-4</v>
      </c>
      <c r="D103" s="199">
        <f t="shared" si="20"/>
        <v>1.7674172925769596E-4</v>
      </c>
      <c r="E103" s="199">
        <f t="shared" si="20"/>
        <v>1.7535049370590627E-4</v>
      </c>
      <c r="F103" s="199">
        <f t="shared" si="20"/>
        <v>1.7396100372232728E-4</v>
      </c>
      <c r="G103" s="199">
        <f t="shared" si="20"/>
        <v>1.7249780432388191E-4</v>
      </c>
      <c r="H103" s="199">
        <f t="shared" si="20"/>
        <v>1.7327882094152457E-4</v>
      </c>
      <c r="I103" s="199">
        <f t="shared" si="20"/>
        <v>1.7149588920486124E-4</v>
      </c>
      <c r="J103" s="199">
        <f t="shared" si="20"/>
        <v>1.7164497452121273E-4</v>
      </c>
      <c r="K103" s="199">
        <f t="shared" si="20"/>
        <v>1.7213247143940173E-4</v>
      </c>
      <c r="L103" s="199">
        <f t="shared" si="20"/>
        <v>1.7231230060385047E-4</v>
      </c>
      <c r="M103" s="199">
        <f t="shared" si="20"/>
        <v>1.7113764868478012E-4</v>
      </c>
      <c r="N103" s="199">
        <f t="shared" si="20"/>
        <v>1.6524857850819838E-4</v>
      </c>
      <c r="O103" s="199">
        <f t="shared" si="20"/>
        <v>1.6494066520127398E-4</v>
      </c>
      <c r="P103" s="199">
        <f t="shared" si="20"/>
        <v>1.6402580605290109E-4</v>
      </c>
      <c r="Q103" s="199">
        <f t="shared" si="20"/>
        <v>1.6470860196886664E-4</v>
      </c>
    </row>
    <row r="104" spans="1:17" x14ac:dyDescent="0.25">
      <c r="A104" s="127" t="s">
        <v>259</v>
      </c>
      <c r="B104" s="200">
        <f t="shared" ref="B104:Q104" si="21">IF(B$65=0,0,B$65/B$5)</f>
        <v>0.11687304185450069</v>
      </c>
      <c r="C104" s="200">
        <f t="shared" si="21"/>
        <v>0.11570373637497407</v>
      </c>
      <c r="D104" s="200">
        <f t="shared" si="21"/>
        <v>0.11662895930580285</v>
      </c>
      <c r="E104" s="200">
        <f t="shared" si="21"/>
        <v>0.11572378253009517</v>
      </c>
      <c r="F104" s="200">
        <f t="shared" si="21"/>
        <v>0.114844612740729</v>
      </c>
      <c r="G104" s="200">
        <f t="shared" si="21"/>
        <v>0.11395069914239792</v>
      </c>
      <c r="H104" s="200">
        <f t="shared" si="21"/>
        <v>0.11444559135683118</v>
      </c>
      <c r="I104" s="200">
        <f t="shared" si="21"/>
        <v>0.11334499629633837</v>
      </c>
      <c r="J104" s="200">
        <f t="shared" si="21"/>
        <v>0.11340420920952105</v>
      </c>
      <c r="K104" s="200">
        <f t="shared" si="21"/>
        <v>0.11369760492502849</v>
      </c>
      <c r="L104" s="200">
        <f t="shared" si="21"/>
        <v>0.11382209593753853</v>
      </c>
      <c r="M104" s="200">
        <f t="shared" si="21"/>
        <v>0.1131066176493231</v>
      </c>
      <c r="N104" s="200">
        <f t="shared" si="21"/>
        <v>0.10948349936423961</v>
      </c>
      <c r="O104" s="200">
        <f t="shared" si="21"/>
        <v>0.10930115894625039</v>
      </c>
      <c r="P104" s="200">
        <f t="shared" si="21"/>
        <v>0.10872176232742546</v>
      </c>
      <c r="Q104" s="200">
        <f t="shared" si="21"/>
        <v>0.10914876324655035</v>
      </c>
    </row>
    <row r="105" spans="1:17" x14ac:dyDescent="0.25">
      <c r="A105" s="142" t="s">
        <v>266</v>
      </c>
      <c r="B105" s="199">
        <f t="shared" ref="B105:Q105" si="22">IF(B$66=0,0,B$66/B$5)</f>
        <v>2.4213686378844499E-2</v>
      </c>
      <c r="C105" s="199">
        <f t="shared" si="22"/>
        <v>2.3957996879966529E-2</v>
      </c>
      <c r="D105" s="199">
        <f t="shared" si="22"/>
        <v>2.4147306696655057E-2</v>
      </c>
      <c r="E105" s="199">
        <f t="shared" si="22"/>
        <v>2.3957229391779449E-2</v>
      </c>
      <c r="F105" s="199">
        <f t="shared" si="22"/>
        <v>2.3767390574843974E-2</v>
      </c>
      <c r="G105" s="199">
        <f t="shared" si="22"/>
        <v>2.3567481222474197E-2</v>
      </c>
      <c r="H105" s="199">
        <f t="shared" si="22"/>
        <v>2.3674187476173364E-2</v>
      </c>
      <c r="I105" s="199">
        <f t="shared" si="22"/>
        <v>2.3430594751098023E-2</v>
      </c>
      <c r="J105" s="199">
        <f t="shared" si="22"/>
        <v>2.3450963505398593E-2</v>
      </c>
      <c r="K105" s="199">
        <f t="shared" si="22"/>
        <v>2.3517567683408076E-2</v>
      </c>
      <c r="L105" s="199">
        <f t="shared" si="22"/>
        <v>2.3542136810377604E-2</v>
      </c>
      <c r="M105" s="199">
        <f t="shared" si="22"/>
        <v>2.3381650205031287E-2</v>
      </c>
      <c r="N105" s="199">
        <f t="shared" si="22"/>
        <v>2.2577057060507368E-2</v>
      </c>
      <c r="O105" s="199">
        <f t="shared" si="22"/>
        <v>2.2534988460808168E-2</v>
      </c>
      <c r="P105" s="199">
        <f t="shared" si="22"/>
        <v>2.2409995995628713E-2</v>
      </c>
      <c r="Q105" s="199">
        <f t="shared" si="22"/>
        <v>2.2503282863779724E-2</v>
      </c>
    </row>
    <row r="106" spans="1:17" x14ac:dyDescent="0.25">
      <c r="A106" s="142" t="s">
        <v>265</v>
      </c>
      <c r="B106" s="199">
        <f t="shared" ref="B106:Q106" si="23">IF(B$67=0,0,B$67/B$5)</f>
        <v>5.5120470391437698E-3</v>
      </c>
      <c r="C106" s="199">
        <f t="shared" si="23"/>
        <v>5.5186813365429776E-3</v>
      </c>
      <c r="D106" s="199">
        <f t="shared" si="23"/>
        <v>5.5732508201888449E-3</v>
      </c>
      <c r="E106" s="199">
        <f t="shared" si="23"/>
        <v>5.5422572411902337E-3</v>
      </c>
      <c r="F106" s="199">
        <f t="shared" si="23"/>
        <v>5.5361738203241282E-3</v>
      </c>
      <c r="G106" s="199">
        <f t="shared" si="23"/>
        <v>5.5616619192184235E-3</v>
      </c>
      <c r="H106" s="199">
        <f t="shared" si="23"/>
        <v>5.5658021523531448E-3</v>
      </c>
      <c r="I106" s="199">
        <f t="shared" si="23"/>
        <v>5.5855126814245122E-3</v>
      </c>
      <c r="J106" s="199">
        <f t="shared" si="23"/>
        <v>5.5510477998851789E-3</v>
      </c>
      <c r="K106" s="199">
        <f t="shared" si="23"/>
        <v>5.5381247085018181E-3</v>
      </c>
      <c r="L106" s="199">
        <f t="shared" si="23"/>
        <v>5.5496200218744457E-3</v>
      </c>
      <c r="M106" s="199">
        <f t="shared" si="23"/>
        <v>5.5722345521701374E-3</v>
      </c>
      <c r="N106" s="199">
        <f t="shared" si="23"/>
        <v>5.6495149421964402E-3</v>
      </c>
      <c r="O106" s="199">
        <f t="shared" si="23"/>
        <v>5.660651925363489E-3</v>
      </c>
      <c r="P106" s="199">
        <f t="shared" si="23"/>
        <v>5.6561072745135357E-3</v>
      </c>
      <c r="Q106" s="199">
        <f t="shared" si="23"/>
        <v>5.6540732140831626E-3</v>
      </c>
    </row>
    <row r="107" spans="1:17" x14ac:dyDescent="0.25">
      <c r="A107" s="142" t="s">
        <v>264</v>
      </c>
      <c r="B107" s="199">
        <f t="shared" ref="B107:Q107" si="24">IF(B$78=0,0,B$78/B$5)</f>
        <v>8.714730843651243E-2</v>
      </c>
      <c r="C107" s="199">
        <f t="shared" si="24"/>
        <v>8.622705815846457E-2</v>
      </c>
      <c r="D107" s="199">
        <f t="shared" si="24"/>
        <v>8.6908401788958936E-2</v>
      </c>
      <c r="E107" s="199">
        <f t="shared" si="24"/>
        <v>8.6224295897125491E-2</v>
      </c>
      <c r="F107" s="199">
        <f t="shared" si="24"/>
        <v>8.5541048345560894E-2</v>
      </c>
      <c r="G107" s="199">
        <f t="shared" si="24"/>
        <v>8.4821556000705289E-2</v>
      </c>
      <c r="H107" s="199">
        <f t="shared" si="24"/>
        <v>8.5205601728304659E-2</v>
      </c>
      <c r="I107" s="199">
        <f t="shared" si="24"/>
        <v>8.4328888863815829E-2</v>
      </c>
      <c r="J107" s="199">
        <f t="shared" si="24"/>
        <v>8.4402197904237281E-2</v>
      </c>
      <c r="K107" s="199">
        <f t="shared" si="24"/>
        <v>8.4641912533118591E-2</v>
      </c>
      <c r="L107" s="199">
        <f t="shared" si="24"/>
        <v>8.4730339105286476E-2</v>
      </c>
      <c r="M107" s="199">
        <f t="shared" si="24"/>
        <v>8.4152732892121676E-2</v>
      </c>
      <c r="N107" s="199">
        <f t="shared" si="24"/>
        <v>8.1256927361535794E-2</v>
      </c>
      <c r="O107" s="199">
        <f t="shared" si="24"/>
        <v>8.1105518560078721E-2</v>
      </c>
      <c r="P107" s="199">
        <f t="shared" si="24"/>
        <v>8.0655659057283211E-2</v>
      </c>
      <c r="Q107" s="199">
        <f t="shared" si="24"/>
        <v>8.0991407168687468E-2</v>
      </c>
    </row>
    <row r="108" spans="1:17" x14ac:dyDescent="0.25">
      <c r="A108" s="72" t="s">
        <v>258</v>
      </c>
      <c r="B108" s="71">
        <f t="shared" ref="B108:Q108" si="25">IF(B$79=0,0,B$79/B$5)</f>
        <v>5.6540550021214581E-2</v>
      </c>
      <c r="C108" s="71">
        <f t="shared" si="25"/>
        <v>7.2478412610774243E-2</v>
      </c>
      <c r="D108" s="71">
        <f t="shared" si="25"/>
        <v>3.4881454173825988E-2</v>
      </c>
      <c r="E108" s="71">
        <f t="shared" si="25"/>
        <v>5.9715604633733294E-2</v>
      </c>
      <c r="F108" s="71">
        <f t="shared" si="25"/>
        <v>7.784721127006243E-2</v>
      </c>
      <c r="G108" s="71">
        <f t="shared" si="25"/>
        <v>8.4086454162791258E-2</v>
      </c>
      <c r="H108" s="71">
        <f t="shared" si="25"/>
        <v>6.8885164664468118E-2</v>
      </c>
      <c r="I108" s="71">
        <f t="shared" si="25"/>
        <v>8.1792647131467486E-2</v>
      </c>
      <c r="J108" s="71">
        <f t="shared" si="25"/>
        <v>9.4449836176164023E-2</v>
      </c>
      <c r="K108" s="71">
        <f t="shared" si="25"/>
        <v>9.1425583385702822E-2</v>
      </c>
      <c r="L108" s="71">
        <f t="shared" si="25"/>
        <v>8.3024046773461535E-2</v>
      </c>
      <c r="M108" s="71">
        <f t="shared" si="25"/>
        <v>8.8154476002826568E-2</v>
      </c>
      <c r="N108" s="71">
        <f t="shared" si="25"/>
        <v>0.15107317233055273</v>
      </c>
      <c r="O108" s="71">
        <f t="shared" si="25"/>
        <v>0.15197640873104293</v>
      </c>
      <c r="P108" s="71">
        <f t="shared" si="25"/>
        <v>0.16983795350139821</v>
      </c>
      <c r="Q108" s="71">
        <f t="shared" si="25"/>
        <v>0.15482766869499059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0.37972752002296367</v>
      </c>
      <c r="C112" s="253">
        <f>IF(C$5=0,0,C$5/FBT_fec!C$5)</f>
        <v>0.38378012674928103</v>
      </c>
      <c r="D112" s="253">
        <f>IF(D$5=0,0,D$5/FBT_fec!D$5)</f>
        <v>0.38270606352951891</v>
      </c>
      <c r="E112" s="253">
        <f>IF(E$5=0,0,E$5/FBT_fec!E$5)</f>
        <v>0.38574246377120153</v>
      </c>
      <c r="F112" s="253">
        <f>IF(F$5=0,0,F$5/FBT_fec!F$5)</f>
        <v>0.38882352951687099</v>
      </c>
      <c r="G112" s="253">
        <f>IF(G$5=0,0,G$5/FBT_fec!G$5)</f>
        <v>0.39759379073187212</v>
      </c>
      <c r="H112" s="253">
        <f>IF(H$5=0,0,H$5/FBT_fec!H$5)</f>
        <v>0.41198728650564503</v>
      </c>
      <c r="I112" s="253">
        <f>IF(I$5=0,0,I$5/FBT_fec!I$5)</f>
        <v>0.42171642699601114</v>
      </c>
      <c r="J112" s="253">
        <f>IF(J$5=0,0,J$5/FBT_fec!J$5)</f>
        <v>0.42135013764145995</v>
      </c>
      <c r="K112" s="253">
        <f>IF(K$5=0,0,K$5/FBT_fec!K$5)</f>
        <v>0.43399138182700148</v>
      </c>
      <c r="L112" s="253">
        <f>IF(L$5=0,0,L$5/FBT_fec!L$5)</f>
        <v>0.4407105917622744</v>
      </c>
      <c r="M112" s="253">
        <f>IF(M$5=0,0,M$5/FBT_fec!M$5)</f>
        <v>0.44373553423604695</v>
      </c>
      <c r="N112" s="253">
        <f>IF(N$5=0,0,N$5/FBT_fec!N$5)</f>
        <v>0.45954922367622253</v>
      </c>
      <c r="O112" s="253">
        <f>IF(O$5=0,0,O$5/FBT_fec!O$5)</f>
        <v>0.46040711594302053</v>
      </c>
      <c r="P112" s="253">
        <f>IF(P$5=0,0,P$5/FBT_fec!P$5)</f>
        <v>0.4770867321625612</v>
      </c>
      <c r="Q112" s="253">
        <f>IF(Q$5=0,0,Q$5/FBT_fec!Q$5)</f>
        <v>0.48875290473151356</v>
      </c>
    </row>
    <row r="113" spans="1:17" x14ac:dyDescent="0.25">
      <c r="A113" s="132" t="s">
        <v>83</v>
      </c>
      <c r="B113" s="282">
        <f>IF(B$6=0,0,B$6/FBT_fec!B$6)</f>
        <v>0.43027716275667738</v>
      </c>
      <c r="C113" s="282">
        <f>IF(C$6=0,0,C$6/FBT_fec!C$6)</f>
        <v>0.43027716275667743</v>
      </c>
      <c r="D113" s="282">
        <f>IF(D$6=0,0,D$6/FBT_fec!D$6)</f>
        <v>0.43246339321582961</v>
      </c>
      <c r="E113" s="282">
        <f>IF(E$6=0,0,E$6/FBT_fec!E$6)</f>
        <v>0.43246339321582955</v>
      </c>
      <c r="F113" s="282">
        <f>IF(F$6=0,0,F$6/FBT_fec!F$6)</f>
        <v>0.43246339321582955</v>
      </c>
      <c r="G113" s="282">
        <f>IF(G$6=0,0,G$6/FBT_fec!G$6)</f>
        <v>0.43849846087564109</v>
      </c>
      <c r="H113" s="282">
        <f>IF(H$6=0,0,H$6/FBT_fec!H$6)</f>
        <v>0.45643002661862975</v>
      </c>
      <c r="I113" s="282">
        <f>IF(I$6=0,0,I$6/FBT_fec!I$6)</f>
        <v>0.46240140095160526</v>
      </c>
      <c r="J113" s="282">
        <f>IF(J$6=0,0,J$6/FBT_fec!J$6)</f>
        <v>0.46240140095160537</v>
      </c>
      <c r="K113" s="282">
        <f>IF(K$6=0,0,K$6/FBT_fec!K$6)</f>
        <v>0.47762694392100508</v>
      </c>
      <c r="L113" s="282">
        <f>IF(L$6=0,0,L$6/FBT_fec!L$6)</f>
        <v>0.48552844413858404</v>
      </c>
      <c r="M113" s="282">
        <f>IF(M$6=0,0,M$6/FBT_fec!M$6)</f>
        <v>0.48552844413858404</v>
      </c>
      <c r="N113" s="282">
        <f>IF(N$6=0,0,N$6/FBT_fec!N$6)</f>
        <v>0.48552844413858409</v>
      </c>
      <c r="O113" s="282">
        <f>IF(O$6=0,0,O$6/FBT_fec!O$6)</f>
        <v>0.48552844413858398</v>
      </c>
      <c r="P113" s="282">
        <f>IF(P$6=0,0,P$6/FBT_fec!P$6)</f>
        <v>0.500327562252735</v>
      </c>
      <c r="Q113" s="282">
        <f>IF(Q$6=0,0,Q$6/FBT_fec!Q$6)</f>
        <v>0.5146957012130301</v>
      </c>
    </row>
    <row r="114" spans="1:17" x14ac:dyDescent="0.25">
      <c r="A114" s="76" t="s">
        <v>82</v>
      </c>
      <c r="B114" s="281">
        <f>IF(B$7=0,0,B$7/FBT_fec!B$7)</f>
        <v>0.10777917610748909</v>
      </c>
      <c r="C114" s="281">
        <f>IF(C$7=0,0,C$7/FBT_fec!C$7)</f>
        <v>0.10777917610748906</v>
      </c>
      <c r="D114" s="281">
        <f>IF(D$7=0,0,D$7/FBT_fec!D$7)</f>
        <v>0.10832680014628049</v>
      </c>
      <c r="E114" s="281">
        <f>IF(E$7=0,0,E$7/FBT_fec!E$7)</f>
        <v>0.10832680014628047</v>
      </c>
      <c r="F114" s="281">
        <f>IF(F$7=0,0,F$7/FBT_fec!F$7)</f>
        <v>0.10832680014628047</v>
      </c>
      <c r="G114" s="281">
        <f>IF(G$7=0,0,G$7/FBT_fec!G$7)</f>
        <v>0.10983851091419608</v>
      </c>
      <c r="H114" s="281">
        <f>IF(H$7=0,0,H$7/FBT_fec!H$7)</f>
        <v>0.11433014921011349</v>
      </c>
      <c r="I114" s="281">
        <f>IF(I$7=0,0,I$7/FBT_fec!I$7)</f>
        <v>0.11582590557727512</v>
      </c>
      <c r="J114" s="281">
        <f>IF(J$7=0,0,J$7/FBT_fec!J$7)</f>
        <v>0.11582590557727511</v>
      </c>
      <c r="K114" s="281">
        <f>IF(K$7=0,0,K$7/FBT_fec!K$7)</f>
        <v>0.11963971820566938</v>
      </c>
      <c r="L114" s="281">
        <f>IF(L$7=0,0,L$7/FBT_fec!L$7)</f>
        <v>0.1216189475424246</v>
      </c>
      <c r="M114" s="281">
        <f>IF(M$7=0,0,M$7/FBT_fec!M$7)</f>
        <v>0.1216189475424246</v>
      </c>
      <c r="N114" s="281">
        <f>IF(N$7=0,0,N$7/FBT_fec!N$7)</f>
        <v>0.12161894754242458</v>
      </c>
      <c r="O114" s="281">
        <f>IF(O$7=0,0,O$7/FBT_fec!O$7)</f>
        <v>0.12161894754242457</v>
      </c>
      <c r="P114" s="281">
        <f>IF(P$7=0,0,P$7/FBT_fec!P$7)</f>
        <v>0.12532594595071009</v>
      </c>
      <c r="Q114" s="281">
        <f>IF(Q$7=0,0,Q$7/FBT_fec!Q$7)</f>
        <v>0.1289249893426882</v>
      </c>
    </row>
    <row r="115" spans="1:17" x14ac:dyDescent="0.25">
      <c r="A115" s="76" t="s">
        <v>81</v>
      </c>
      <c r="B115" s="281">
        <f>IF(B$8=0,0,B$8/FBT_fec!B$8)</f>
        <v>0.5873873778993457</v>
      </c>
      <c r="C115" s="281">
        <f>IF(C$8=0,0,C$8/FBT_fec!C$8)</f>
        <v>0.5873873778993457</v>
      </c>
      <c r="D115" s="281">
        <f>IF(D$8=0,0,D$8/FBT_fec!D$8)</f>
        <v>0.59037188251180928</v>
      </c>
      <c r="E115" s="281">
        <f>IF(E$8=0,0,E$8/FBT_fec!E$8)</f>
        <v>0.59037188251180928</v>
      </c>
      <c r="F115" s="281">
        <f>IF(F$8=0,0,F$8/FBT_fec!F$8)</f>
        <v>0.59037188251180917</v>
      </c>
      <c r="G115" s="281">
        <f>IF(G$8=0,0,G$8/FBT_fec!G$8)</f>
        <v>0.59861057811310603</v>
      </c>
      <c r="H115" s="281">
        <f>IF(H$8=0,0,H$8/FBT_fec!H$8)</f>
        <v>0.62308962625947506</v>
      </c>
      <c r="I115" s="281">
        <f>IF(I$8=0,0,I$8/FBT_fec!I$8)</f>
        <v>0.63124137172844286</v>
      </c>
      <c r="J115" s="281">
        <f>IF(J$8=0,0,J$8/FBT_fec!J$8)</f>
        <v>0.63124137172844275</v>
      </c>
      <c r="K115" s="281">
        <f>IF(K$8=0,0,K$8/FBT_fec!K$8)</f>
        <v>0.65202632741745048</v>
      </c>
      <c r="L115" s="281">
        <f>IF(L$8=0,0,L$8/FBT_fec!L$8)</f>
        <v>0.66281295960712938</v>
      </c>
      <c r="M115" s="281">
        <f>IF(M$8=0,0,M$8/FBT_fec!M$8)</f>
        <v>0.66281295960712927</v>
      </c>
      <c r="N115" s="281">
        <f>IF(N$8=0,0,N$8/FBT_fec!N$8)</f>
        <v>0.66281295960712938</v>
      </c>
      <c r="O115" s="281">
        <f>IF(O$8=0,0,O$8/FBT_fec!O$8)</f>
        <v>0.66281295960712927</v>
      </c>
      <c r="P115" s="281">
        <f>IF(P$8=0,0,P$8/FBT_fec!P$8)</f>
        <v>0.68301578684667219</v>
      </c>
      <c r="Q115" s="281">
        <f>IF(Q$8=0,0,Q$8/FBT_fec!Q$8)</f>
        <v>0.70263026839412479</v>
      </c>
    </row>
    <row r="116" spans="1:17" x14ac:dyDescent="0.25">
      <c r="A116" s="76" t="s">
        <v>80</v>
      </c>
      <c r="B116" s="281">
        <f>IF(B$9=0,0,B$9/FBT_fec!B$9)</f>
        <v>0.41912514341845714</v>
      </c>
      <c r="C116" s="281">
        <f>IF(C$9=0,0,C$9/FBT_fec!C$9)</f>
        <v>0.41912514341845708</v>
      </c>
      <c r="D116" s="281">
        <f>IF(D$9=0,0,D$9/FBT_fec!D$9)</f>
        <v>0.42125471066963871</v>
      </c>
      <c r="E116" s="281">
        <f>IF(E$9=0,0,E$9/FBT_fec!E$9)</f>
        <v>0.42125471066963871</v>
      </c>
      <c r="F116" s="281">
        <f>IF(F$9=0,0,F$9/FBT_fec!F$9)</f>
        <v>0.42125471066963871</v>
      </c>
      <c r="G116" s="281">
        <f>IF(G$9=0,0,G$9/FBT_fec!G$9)</f>
        <v>0.42713336010167702</v>
      </c>
      <c r="H116" s="281">
        <f>IF(H$9=0,0,H$9/FBT_fec!H$9)</f>
        <v>0.44460017152991377</v>
      </c>
      <c r="I116" s="281">
        <f>IF(I$9=0,0,I$9/FBT_fec!I$9)</f>
        <v>0.45041677845294725</v>
      </c>
      <c r="J116" s="281">
        <f>IF(J$9=0,0,J$9/FBT_fec!J$9)</f>
        <v>0.45041677845294725</v>
      </c>
      <c r="K116" s="281">
        <f>IF(K$9=0,0,K$9/FBT_fec!K$9)</f>
        <v>0.46524770240854241</v>
      </c>
      <c r="L116" s="281">
        <f>IF(L$9=0,0,L$9/FBT_fec!L$9)</f>
        <v>0.47294440978361307</v>
      </c>
      <c r="M116" s="281">
        <f>IF(M$9=0,0,M$9/FBT_fec!M$9)</f>
        <v>0.47294440978361302</v>
      </c>
      <c r="N116" s="281">
        <f>IF(N$9=0,0,N$9/FBT_fec!N$9)</f>
        <v>0.47294440978361302</v>
      </c>
      <c r="O116" s="281">
        <f>IF(O$9=0,0,O$9/FBT_fec!O$9)</f>
        <v>0.47294440978361296</v>
      </c>
      <c r="P116" s="281">
        <f>IF(P$9=0,0,P$9/FBT_fec!P$9)</f>
        <v>0.48735996105833373</v>
      </c>
      <c r="Q116" s="281">
        <f>IF(Q$9=0,0,Q$9/FBT_fec!Q$9)</f>
        <v>0.50135570339289848</v>
      </c>
    </row>
    <row r="117" spans="1:17" x14ac:dyDescent="0.25">
      <c r="A117" s="129" t="s">
        <v>79</v>
      </c>
      <c r="B117" s="280">
        <f>IF(B$10=0,0,B$10/FBT_fec!B$10)</f>
        <v>0.64803479596414026</v>
      </c>
      <c r="C117" s="280">
        <f>IF(C$10=0,0,C$10/FBT_fec!C$10)</f>
        <v>0.64803479596414038</v>
      </c>
      <c r="D117" s="280">
        <f>IF(D$10=0,0,D$10/FBT_fec!D$10)</f>
        <v>0.65132744900770523</v>
      </c>
      <c r="E117" s="280">
        <f>IF(E$10=0,0,E$10/FBT_fec!E$10)</f>
        <v>0.65132744900770523</v>
      </c>
      <c r="F117" s="280">
        <f>IF(F$10=0,0,F$10/FBT_fec!F$10)</f>
        <v>0.65132744900770534</v>
      </c>
      <c r="G117" s="280">
        <f>IF(G$10=0,0,G$10/FBT_fec!G$10)</f>
        <v>0.66041678531944303</v>
      </c>
      <c r="H117" s="280">
        <f>IF(H$10=0,0,H$10/FBT_fec!H$10)</f>
        <v>0.68742328148839371</v>
      </c>
      <c r="I117" s="280">
        <f>IF(I$10=0,0,I$10/FBT_fec!I$10)</f>
        <v>0.69641669011529717</v>
      </c>
      <c r="J117" s="280">
        <f>IF(J$10=0,0,J$10/FBT_fec!J$10)</f>
        <v>0.69641669011529705</v>
      </c>
      <c r="K117" s="280">
        <f>IF(K$10=0,0,K$10/FBT_fec!K$10)</f>
        <v>0.71934768084788636</v>
      </c>
      <c r="L117" s="280">
        <f>IF(L$10=0,0,L$10/FBT_fec!L$10)</f>
        <v>0.73124802677492551</v>
      </c>
      <c r="M117" s="280">
        <f>IF(M$10=0,0,M$10/FBT_fec!M$10)</f>
        <v>0.73124802677492562</v>
      </c>
      <c r="N117" s="280">
        <f>IF(N$10=0,0,N$10/FBT_fec!N$10)</f>
        <v>0.73124802677492562</v>
      </c>
      <c r="O117" s="280">
        <f>IF(O$10=0,0,O$10/FBT_fec!O$10)</f>
        <v>0.73124802677492562</v>
      </c>
      <c r="P117" s="280">
        <f>IF(P$10=0,0,P$10/FBT_fec!P$10)</f>
        <v>0.75353678462140317</v>
      </c>
      <c r="Q117" s="280">
        <f>IF(Q$10=0,0,Q$10/FBT_fec!Q$10)</f>
        <v>0.77517645041232186</v>
      </c>
    </row>
    <row r="118" spans="1:17" x14ac:dyDescent="0.25">
      <c r="A118" s="127" t="s">
        <v>263</v>
      </c>
      <c r="B118" s="305">
        <f>IF(B$15=0,0,B$15/FBT_fec!B$15)</f>
        <v>0.50357470484025557</v>
      </c>
      <c r="C118" s="305">
        <f>IF(C$15=0,0,C$15/FBT_fec!C$15)</f>
        <v>0.50496637047300041</v>
      </c>
      <c r="D118" s="305">
        <f>IF(D$15=0,0,D$15/FBT_fec!D$15)</f>
        <v>0.50711338323608057</v>
      </c>
      <c r="E118" s="305">
        <f>IF(E$15=0,0,E$15/FBT_fec!E$15)</f>
        <v>0.50930948112282892</v>
      </c>
      <c r="F118" s="305">
        <f>IF(F$15=0,0,F$15/FBT_fec!F$15)</f>
        <v>0.50982825297268153</v>
      </c>
      <c r="G118" s="305">
        <f>IF(G$15=0,0,G$15/FBT_fec!G$15)</f>
        <v>0.51774157461127623</v>
      </c>
      <c r="H118" s="305">
        <f>IF(H$15=0,0,H$15/FBT_fec!H$15)</f>
        <v>0.54083664477704341</v>
      </c>
      <c r="I118" s="305">
        <f>IF(I$15=0,0,I$15/FBT_fec!I$15)</f>
        <v>0.5488011698854639</v>
      </c>
      <c r="J118" s="305">
        <f>IF(J$15=0,0,J$15/FBT_fec!J$15)</f>
        <v>0.54903177168050321</v>
      </c>
      <c r="K118" s="305">
        <f>IF(K$15=0,0,K$15/FBT_fec!K$15)</f>
        <v>0.56829858093703922</v>
      </c>
      <c r="L118" s="305">
        <f>IF(L$15=0,0,L$15/FBT_fec!L$15)</f>
        <v>0.57839500319188597</v>
      </c>
      <c r="M118" s="305">
        <f>IF(M$15=0,0,M$15/FBT_fec!M$15)</f>
        <v>0.57878914083072719</v>
      </c>
      <c r="N118" s="305">
        <f>IF(N$15=0,0,N$15/FBT_fec!N$15)</f>
        <v>0.57661184095439333</v>
      </c>
      <c r="O118" s="305">
        <f>IF(O$15=0,0,O$15/FBT_fec!O$15)</f>
        <v>0.57639336550835629</v>
      </c>
      <c r="P118" s="305">
        <f>IF(P$15=0,0,P$15/FBT_fec!P$15)</f>
        <v>0.59531551691058893</v>
      </c>
      <c r="Q118" s="305">
        <f>IF(Q$15=0,0,Q$15/FBT_fec!Q$15)</f>
        <v>0.61350516799597277</v>
      </c>
    </row>
    <row r="119" spans="1:17" x14ac:dyDescent="0.25">
      <c r="A119" s="127" t="s">
        <v>262</v>
      </c>
      <c r="B119" s="305">
        <f>IF(B$24=0,0,B$24/FBT_fec!B$24)</f>
        <v>0.25941087949685981</v>
      </c>
      <c r="C119" s="305">
        <f>IF(C$24=0,0,C$24/FBT_fec!C$24)</f>
        <v>0.26043243826302404</v>
      </c>
      <c r="D119" s="305">
        <f>IF(D$24=0,0,D$24/FBT_fec!D$24)</f>
        <v>0.26144833307496668</v>
      </c>
      <c r="E119" s="305">
        <f>IF(E$24=0,0,E$24/FBT_fec!E$24)</f>
        <v>0.26306038915709984</v>
      </c>
      <c r="F119" s="305">
        <f>IF(F$24=0,0,F$24/FBT_fec!F$24)</f>
        <v>0.26344119609691857</v>
      </c>
      <c r="G119" s="305">
        <f>IF(G$24=0,0,G$24/FBT_fec!G$24)</f>
        <v>0.26770377379034138</v>
      </c>
      <c r="H119" s="305">
        <f>IF(H$24=0,0,H$24/FBT_fec!H$24)</f>
        <v>0.28006260609537104</v>
      </c>
      <c r="I119" s="305">
        <f>IF(I$24=0,0,I$24/FBT_fec!I$24)</f>
        <v>0.28437908868958456</v>
      </c>
      <c r="J119" s="305">
        <f>IF(J$24=0,0,J$24/FBT_fec!J$24)</f>
        <v>0.28454836303226611</v>
      </c>
      <c r="K119" s="305">
        <f>IF(K$24=0,0,K$24/FBT_fec!K$24)</f>
        <v>0.2947903473770494</v>
      </c>
      <c r="L119" s="305">
        <f>IF(L$24=0,0,L$24/FBT_fec!L$24)</f>
        <v>0.30017724517703787</v>
      </c>
      <c r="M119" s="305">
        <f>IF(M$24=0,0,M$24/FBT_fec!M$24)</f>
        <v>0.3004665637824267</v>
      </c>
      <c r="N119" s="305">
        <f>IF(N$24=0,0,N$24/FBT_fec!N$24)</f>
        <v>0.29886830646910234</v>
      </c>
      <c r="O119" s="305">
        <f>IF(O$24=0,0,O$24/FBT_fec!O$24)</f>
        <v>0.2987079335304888</v>
      </c>
      <c r="P119" s="305">
        <f>IF(P$24=0,0,P$24/FBT_fec!P$24)</f>
        <v>0.30880617367189084</v>
      </c>
      <c r="Q119" s="305">
        <f>IF(Q$24=0,0,Q$24/FBT_fec!Q$24)</f>
        <v>0.31847713885708101</v>
      </c>
    </row>
    <row r="120" spans="1:17" x14ac:dyDescent="0.25">
      <c r="A120" s="127" t="s">
        <v>261</v>
      </c>
      <c r="B120" s="305">
        <f>IF(B$33=0,0,B$33/FBT_fec!B$33)</f>
        <v>0.33909707866682121</v>
      </c>
      <c r="C120" s="305">
        <f>IF(C$33=0,0,C$33/FBT_fec!C$33)</f>
        <v>0.34312855367792466</v>
      </c>
      <c r="D120" s="305">
        <f>IF(D$33=0,0,D$33/FBT_fec!D$33)</f>
        <v>0.34555166669549037</v>
      </c>
      <c r="E120" s="305">
        <f>IF(E$33=0,0,E$33/FBT_fec!E$33)</f>
        <v>0.34635637830834176</v>
      </c>
      <c r="F120" s="305">
        <f>IF(F$33=0,0,F$33/FBT_fec!F$33)</f>
        <v>0.34873964070574798</v>
      </c>
      <c r="G120" s="305">
        <f>IF(G$33=0,0,G$33/FBT_fec!G$33)</f>
        <v>0.35824755838282263</v>
      </c>
      <c r="H120" s="305">
        <f>IF(H$33=0,0,H$33/FBT_fec!H$33)</f>
        <v>0.37149300360776838</v>
      </c>
      <c r="I120" s="305">
        <f>IF(I$33=0,0,I$33/FBT_fec!I$33)</f>
        <v>0.38161252532909068</v>
      </c>
      <c r="J120" s="305">
        <f>IF(J$33=0,0,J$33/FBT_fec!J$33)</f>
        <v>0.37892840990166693</v>
      </c>
      <c r="K120" s="305">
        <f>IF(K$33=0,0,K$33/FBT_fec!K$33)</f>
        <v>0.38938829877236658</v>
      </c>
      <c r="L120" s="305">
        <f>IF(L$33=0,0,L$33/FBT_fec!L$33)</f>
        <v>0.39623770248048346</v>
      </c>
      <c r="M120" s="305">
        <f>IF(M$33=0,0,M$33/FBT_fec!M$33)</f>
        <v>0.4005831316925148</v>
      </c>
      <c r="N120" s="305">
        <f>IF(N$33=0,0,N$33/FBT_fec!N$33)</f>
        <v>0.42061258088851167</v>
      </c>
      <c r="O120" s="305">
        <f>IF(O$33=0,0,O$33/FBT_fec!O$33)</f>
        <v>0.42222849423462533</v>
      </c>
      <c r="P120" s="305">
        <f>IF(P$33=0,0,P$33/FBT_fec!P$33)</f>
        <v>0.43717370975336656</v>
      </c>
      <c r="Q120" s="305">
        <f>IF(Q$33=0,0,Q$33/FBT_fec!Q$33)</f>
        <v>0.4477028299417713</v>
      </c>
    </row>
    <row r="121" spans="1:17" x14ac:dyDescent="0.25">
      <c r="A121" s="127" t="s">
        <v>260</v>
      </c>
      <c r="B121" s="305">
        <f>IF(B$44=0,0,B$44/FBT_fec!B$44)</f>
        <v>0.33289958356105342</v>
      </c>
      <c r="C121" s="305">
        <f>IF(C$44=0,0,C$44/FBT_fec!C$44)</f>
        <v>0.3354432066000409</v>
      </c>
      <c r="D121" s="305">
        <f>IF(D$44=0,0,D$44/FBT_fec!D$44)</f>
        <v>0.33716336603042363</v>
      </c>
      <c r="E121" s="305">
        <f>IF(E$44=0,0,E$44/FBT_fec!E$44)</f>
        <v>0.33888390829056081</v>
      </c>
      <c r="F121" s="305">
        <f>IF(F$44=0,0,F$44/FBT_fec!F$44)</f>
        <v>0.34019545187690226</v>
      </c>
      <c r="G121" s="305">
        <f>IF(G$44=0,0,G$44/FBT_fec!G$44)</f>
        <v>0.34736323237121813</v>
      </c>
      <c r="H121" s="305">
        <f>IF(H$44=0,0,H$44/FBT_fec!H$44)</f>
        <v>0.36220418747602723</v>
      </c>
      <c r="I121" s="305">
        <f>IF(I$44=0,0,I$44/FBT_fec!I$44)</f>
        <v>0.36967531185824354</v>
      </c>
      <c r="J121" s="305">
        <f>IF(J$44=0,0,J$44/FBT_fec!J$44)</f>
        <v>0.36871338537697801</v>
      </c>
      <c r="K121" s="305">
        <f>IF(K$44=0,0,K$44/FBT_fec!K$44)</f>
        <v>0.38077317686063056</v>
      </c>
      <c r="L121" s="305">
        <f>IF(L$44=0,0,L$44/FBT_fec!L$44)</f>
        <v>0.38767998877364823</v>
      </c>
      <c r="M121" s="305">
        <f>IF(M$44=0,0,M$44/FBT_fec!M$44)</f>
        <v>0.38972251051847517</v>
      </c>
      <c r="N121" s="305">
        <f>IF(N$44=0,0,N$44/FBT_fec!N$44)</f>
        <v>0.39661200043982081</v>
      </c>
      <c r="O121" s="305">
        <f>IF(O$44=0,0,O$44/FBT_fec!O$44)</f>
        <v>0.39714075225538331</v>
      </c>
      <c r="P121" s="305">
        <f>IF(P$44=0,0,P$44/FBT_fec!P$44)</f>
        <v>0.41095800752920153</v>
      </c>
      <c r="Q121" s="305">
        <f>IF(Q$44=0,0,Q$44/FBT_fec!Q$44)</f>
        <v>0.42261527835833518</v>
      </c>
    </row>
    <row r="122" spans="1:17" x14ac:dyDescent="0.25">
      <c r="A122" s="127" t="s">
        <v>259</v>
      </c>
      <c r="B122" s="305">
        <f>IF(B$65=0,0,B$65/FBT_fec!B$65)</f>
        <v>0.51283036581051822</v>
      </c>
      <c r="C122" s="305">
        <f>IF(C$65=0,0,C$65/FBT_fec!C$65)</f>
        <v>0.51311791505061011</v>
      </c>
      <c r="D122" s="305">
        <f>IF(D$65=0,0,D$65/FBT_fec!D$65)</f>
        <v>0.51577353698620887</v>
      </c>
      <c r="E122" s="305">
        <f>IF(E$65=0,0,E$65/FBT_fec!E$65)</f>
        <v>0.51583093389729762</v>
      </c>
      <c r="F122" s="305">
        <f>IF(F$65=0,0,F$65/FBT_fec!F$65)</f>
        <v>0.51600092262088559</v>
      </c>
      <c r="G122" s="305">
        <f>IF(G$65=0,0,G$65/FBT_fec!G$65)</f>
        <v>0.52353280458277762</v>
      </c>
      <c r="H122" s="305">
        <f>IF(H$65=0,0,H$65/FBT_fec!H$65)</f>
        <v>0.54484151794048463</v>
      </c>
      <c r="I122" s="305">
        <f>IF(I$65=0,0,I$65/FBT_fec!I$65)</f>
        <v>0.55234468993661268</v>
      </c>
      <c r="J122" s="305">
        <f>IF(J$65=0,0,J$65/FBT_fec!J$65)</f>
        <v>0.5521532425508916</v>
      </c>
      <c r="K122" s="305">
        <f>IF(K$65=0,0,K$65/FBT_fec!K$65)</f>
        <v>0.57019018060208559</v>
      </c>
      <c r="L122" s="305">
        <f>IF(L$65=0,0,L$65/FBT_fec!L$65)</f>
        <v>0.5796520538297848</v>
      </c>
      <c r="M122" s="305">
        <f>IF(M$65=0,0,M$65/FBT_fec!M$65)</f>
        <v>0.57996199618694977</v>
      </c>
      <c r="N122" s="305">
        <f>IF(N$65=0,0,N$65/FBT_fec!N$65)</f>
        <v>0.58139061793951097</v>
      </c>
      <c r="O122" s="305">
        <f>IF(O$65=0,0,O$65/FBT_fec!O$65)</f>
        <v>0.58150587467642478</v>
      </c>
      <c r="P122" s="305">
        <f>IF(P$65=0,0,P$65/FBT_fec!P$65)</f>
        <v>0.59937846438169595</v>
      </c>
      <c r="Q122" s="305">
        <f>IF(Q$65=0,0,Q$65/FBT_fec!Q$65)</f>
        <v>0.61644663027193081</v>
      </c>
    </row>
    <row r="123" spans="1:17" x14ac:dyDescent="0.25">
      <c r="A123" s="72" t="s">
        <v>258</v>
      </c>
      <c r="B123" s="304">
        <f>IF(B$79=0,0,B$79/FBT_fec!B$79)</f>
        <v>0.44602241481429872</v>
      </c>
      <c r="C123" s="304">
        <f>IF(C$79=0,0,C$79/FBT_fec!C$79)</f>
        <v>0.44602241481429872</v>
      </c>
      <c r="D123" s="304">
        <f>IF(D$79=0,0,D$79/FBT_fec!D$79)</f>
        <v>0.44828864661355194</v>
      </c>
      <c r="E123" s="304">
        <f>IF(E$79=0,0,E$79/FBT_fec!E$79)</f>
        <v>0.44828864661355183</v>
      </c>
      <c r="F123" s="304">
        <f>IF(F$79=0,0,F$79/FBT_fec!F$79)</f>
        <v>0.44828864661355189</v>
      </c>
      <c r="G123" s="304">
        <f>IF(G$79=0,0,G$79/FBT_fec!G$79)</f>
        <v>0.45454455718512704</v>
      </c>
      <c r="H123" s="304">
        <f>IF(H$79=0,0,H$79/FBT_fec!H$79)</f>
        <v>0.47313229770765147</v>
      </c>
      <c r="I123" s="304">
        <f>IF(I$79=0,0,I$79/FBT_fec!I$79)</f>
        <v>0.47932218420474187</v>
      </c>
      <c r="J123" s="304">
        <f>IF(J$79=0,0,J$79/FBT_fec!J$79)</f>
        <v>0.47932218420474182</v>
      </c>
      <c r="K123" s="304">
        <f>IF(K$79=0,0,K$79/FBT_fec!K$79)</f>
        <v>0.49510487970864153</v>
      </c>
      <c r="L123" s="304">
        <f>IF(L$79=0,0,L$79/FBT_fec!L$79)</f>
        <v>0.50329552172440961</v>
      </c>
      <c r="M123" s="304">
        <f>IF(M$79=0,0,M$79/FBT_fec!M$79)</f>
        <v>0.5032955217244095</v>
      </c>
      <c r="N123" s="304">
        <f>IF(N$79=0,0,N$79/FBT_fec!N$79)</f>
        <v>0.5032955217244095</v>
      </c>
      <c r="O123" s="304">
        <f>IF(O$79=0,0,O$79/FBT_fec!O$79)</f>
        <v>0.5032955217244095</v>
      </c>
      <c r="P123" s="304">
        <f>IF(P$79=0,0,P$79/FBT_fec!P$79)</f>
        <v>0.51863618808956458</v>
      </c>
      <c r="Q123" s="304">
        <f>IF(Q$79=0,0,Q$79/FBT_fec!Q$79)</f>
        <v>0.53353010436065007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PT: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24066.043798956169</v>
      </c>
      <c r="C3" s="46">
        <f>ISI!C$3+NFM!C$3+CHI!C$3+NMM!C$3+PPA!C$3+FBT!C$3+TRE!C$3+MAE!C$3+TEL!C$3+WWP!C$3+OIS!C$3</f>
        <v>23934.115471794652</v>
      </c>
      <c r="D3" s="46">
        <f>ISI!D$3+NFM!D$3+CHI!D$3+NMM!D$3+PPA!D$3+FBT!D$3+TRE!D$3+MAE!D$3+TEL!D$3+WWP!D$3+OIS!D$3</f>
        <v>23403.596042639954</v>
      </c>
      <c r="E3" s="46">
        <f>ISI!E$3+NFM!E$3+CHI!E$3+NMM!E$3+PPA!E$3+FBT!E$3+TRE!E$3+MAE!E$3+TEL!E$3+WWP!E$3+OIS!E$3</f>
        <v>21999.05942455522</v>
      </c>
      <c r="F3" s="46">
        <f>ISI!F$3+NFM!F$3+CHI!F$3+NMM!F$3+PPA!F$3+FBT!F$3+TRE!F$3+MAE!F$3+TEL!F$3+WWP!F$3+OIS!F$3</f>
        <v>21522.406381287321</v>
      </c>
      <c r="G3" s="46">
        <f>ISI!G$3+NFM!G$3+CHI!G$3+NMM!G$3+PPA!G$3+FBT!G$3+TRE!G$3+MAE!G$3+TEL!G$3+WWP!G$3+OIS!G$3</f>
        <v>20786.408968806023</v>
      </c>
      <c r="H3" s="46">
        <f>ISI!H$3+NFM!H$3+CHI!H$3+NMM!H$3+PPA!H$3+FBT!H$3+TRE!H$3+MAE!H$3+TEL!H$3+WWP!H$3+OIS!H$3</f>
        <v>20798.116292779236</v>
      </c>
      <c r="I3" s="46">
        <f>ISI!I$3+NFM!I$3+CHI!I$3+NMM!I$3+PPA!I$3+FBT!I$3+TRE!I$3+MAE!I$3+TEL!I$3+WWP!I$3+OIS!I$3</f>
        <v>21230.279447892197</v>
      </c>
      <c r="J3" s="46">
        <f>ISI!J$3+NFM!J$3+CHI!J$3+NMM!J$3+PPA!J$3+FBT!J$3+TRE!J$3+MAE!J$3+TEL!J$3+WWP!J$3+OIS!J$3</f>
        <v>20503.732432897355</v>
      </c>
      <c r="K3" s="46">
        <f>ISI!K$3+NFM!K$3+CHI!K$3+NMM!K$3+PPA!K$3+FBT!K$3+TRE!K$3+MAE!K$3+TEL!K$3+WWP!K$3+OIS!K$3</f>
        <v>18729.931133569895</v>
      </c>
      <c r="L3" s="46">
        <f>ISI!L$3+NFM!L$3+CHI!L$3+NMM!L$3+PPA!L$3+FBT!L$3+TRE!L$3+MAE!L$3+TEL!L$3+WWP!L$3+OIS!L$3</f>
        <v>19750.466675662286</v>
      </c>
      <c r="M3" s="46">
        <f>ISI!M$3+NFM!M$3+CHI!M$3+NMM!M$3+PPA!M$3+FBT!M$3+TRE!M$3+MAE!M$3+TEL!M$3+WWP!M$3+OIS!M$3</f>
        <v>19276.349072815297</v>
      </c>
      <c r="N3" s="46">
        <f>ISI!N$3+NFM!N$3+CHI!N$3+NMM!N$3+PPA!N$3+FBT!N$3+TRE!N$3+MAE!N$3+TEL!N$3+WWP!N$3+OIS!N$3</f>
        <v>18779.390869603507</v>
      </c>
      <c r="O3" s="46">
        <f>ISI!O$3+NFM!O$3+CHI!O$3+NMM!O$3+PPA!O$3+FBT!O$3+TRE!O$3+MAE!O$3+TEL!O$3+WWP!O$3+OIS!O$3</f>
        <v>18929.236517573881</v>
      </c>
      <c r="P3" s="46">
        <f>ISI!P$3+NFM!P$3+CHI!P$3+NMM!P$3+PPA!P$3+FBT!P$3+TRE!P$3+MAE!P$3+TEL!P$3+WWP!P$3+OIS!P$3</f>
        <v>19568.586723420547</v>
      </c>
      <c r="Q3" s="46">
        <f>ISI!Q$3+NFM!Q$3+CHI!Q$3+NMM!Q$3+PPA!Q$3+FBT!Q$3+TRE!Q$3+MAE!Q$3+TEL!Q$3+WWP!Q$3+OIS!Q$3</f>
        <v>20178.294464031758</v>
      </c>
    </row>
    <row r="4" spans="1:17" x14ac:dyDescent="0.25">
      <c r="A4" s="18" t="s">
        <v>13</v>
      </c>
      <c r="B4" s="35">
        <f>ISI!B$3</f>
        <v>284.495435330573</v>
      </c>
      <c r="C4" s="35">
        <f>ISI!C$3</f>
        <v>277.0508502401612</v>
      </c>
      <c r="D4" s="35">
        <f>ISI!D$3</f>
        <v>282.03908441663458</v>
      </c>
      <c r="E4" s="35">
        <f>ISI!E$3</f>
        <v>249.9752733421715</v>
      </c>
      <c r="F4" s="35">
        <f>ISI!F$3</f>
        <v>251.40654917460384</v>
      </c>
      <c r="G4" s="35">
        <f>ISI!G$3</f>
        <v>238.89897695891563</v>
      </c>
      <c r="H4" s="35">
        <f>ISI!H$3</f>
        <v>254.12859716535513</v>
      </c>
      <c r="I4" s="35">
        <f>ISI!I$3</f>
        <v>250.19402242012032</v>
      </c>
      <c r="J4" s="35">
        <f>ISI!J$3</f>
        <v>269.14964001944037</v>
      </c>
      <c r="K4" s="35">
        <f>ISI!K$3</f>
        <v>200.68221383590014</v>
      </c>
      <c r="L4" s="35">
        <f>ISI!L$3</f>
        <v>246.5151774892324</v>
      </c>
      <c r="M4" s="35">
        <f>ISI!M$3</f>
        <v>274.643530077572</v>
      </c>
      <c r="N4" s="35">
        <f>ISI!N$3</f>
        <v>230.29085816181473</v>
      </c>
      <c r="O4" s="35">
        <f>ISI!O$3</f>
        <v>242.01174393855322</v>
      </c>
      <c r="P4" s="35">
        <f>ISI!P$3</f>
        <v>256.11865715951092</v>
      </c>
      <c r="Q4" s="35">
        <f>ISI!Q$3</f>
        <v>208.35244700579258</v>
      </c>
    </row>
    <row r="5" spans="1:17" x14ac:dyDescent="0.25">
      <c r="A5" s="23" t="s">
        <v>12</v>
      </c>
      <c r="B5" s="37">
        <f>NFM!B$3</f>
        <v>171.66230421094377</v>
      </c>
      <c r="C5" s="37">
        <f>NFM!C$3</f>
        <v>167.17030022139085</v>
      </c>
      <c r="D5" s="37">
        <f>NFM!D$3</f>
        <v>170.18016142244036</v>
      </c>
      <c r="E5" s="37">
        <f>NFM!E$3</f>
        <v>150.83311044276084</v>
      </c>
      <c r="F5" s="37">
        <f>NFM!F$3</f>
        <v>151.69673100339043</v>
      </c>
      <c r="G5" s="37">
        <f>NFM!G$3</f>
        <v>144.14976047243977</v>
      </c>
      <c r="H5" s="37">
        <f>NFM!H$3</f>
        <v>153.33919331468272</v>
      </c>
      <c r="I5" s="37">
        <f>NFM!I$3</f>
        <v>150.96510191292651</v>
      </c>
      <c r="J5" s="37">
        <f>NFM!J$3</f>
        <v>162.40277222584314</v>
      </c>
      <c r="K5" s="37">
        <f>NFM!K$3</f>
        <v>195.89892323325864</v>
      </c>
      <c r="L5" s="37">
        <f>NFM!L$3</f>
        <v>161.15149817305146</v>
      </c>
      <c r="M5" s="37">
        <f>NFM!M$3</f>
        <v>151.18448214857767</v>
      </c>
      <c r="N5" s="37">
        <f>NFM!N$3</f>
        <v>156.44293113621956</v>
      </c>
      <c r="O5" s="37">
        <f>NFM!O$3</f>
        <v>151.13629866443083</v>
      </c>
      <c r="P5" s="37">
        <f>NFM!P$3</f>
        <v>169.65366514405127</v>
      </c>
      <c r="Q5" s="37">
        <f>NFM!Q$3</f>
        <v>141.93747744157272</v>
      </c>
    </row>
    <row r="6" spans="1:17" x14ac:dyDescent="0.25">
      <c r="A6" s="21" t="s">
        <v>44</v>
      </c>
      <c r="B6" s="35">
        <f>NFM!B$4</f>
        <v>0</v>
      </c>
      <c r="C6" s="35">
        <f>NFM!C$4</f>
        <v>0</v>
      </c>
      <c r="D6" s="35">
        <f>NFM!D$4</f>
        <v>0</v>
      </c>
      <c r="E6" s="35">
        <f>NFM!E$4</f>
        <v>0</v>
      </c>
      <c r="F6" s="35">
        <f>NFM!F$4</f>
        <v>0</v>
      </c>
      <c r="G6" s="35">
        <f>NFM!G$4</f>
        <v>0</v>
      </c>
      <c r="H6" s="35">
        <f>NFM!H$4</f>
        <v>0</v>
      </c>
      <c r="I6" s="35">
        <f>NFM!I$4</f>
        <v>0</v>
      </c>
      <c r="J6" s="35">
        <f>NFM!J$4</f>
        <v>0</v>
      </c>
      <c r="K6" s="35">
        <f>NFM!K$4</f>
        <v>0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64.414228722981065</v>
      </c>
      <c r="C7" s="35">
        <f>NFM!C$5</f>
        <v>62.728657894035159</v>
      </c>
      <c r="D7" s="35">
        <f>NFM!D$5</f>
        <v>63.858072349468472</v>
      </c>
      <c r="E7" s="35">
        <f>NFM!E$5</f>
        <v>56.59832261787421</v>
      </c>
      <c r="F7" s="35">
        <f>NFM!F$5</f>
        <v>56.922385915159929</v>
      </c>
      <c r="G7" s="35">
        <f>NFM!G$5</f>
        <v>54.090475390710253</v>
      </c>
      <c r="H7" s="35">
        <f>NFM!H$5</f>
        <v>57.538700274184556</v>
      </c>
      <c r="I7" s="35">
        <f>NFM!I$5</f>
        <v>56.647850840088253</v>
      </c>
      <c r="J7" s="35">
        <f>NFM!J$5</f>
        <v>60.939699973657632</v>
      </c>
      <c r="K7" s="35">
        <f>NFM!K$5</f>
        <v>59.35195519735187</v>
      </c>
      <c r="L7" s="35">
        <f>NFM!L$5</f>
        <v>58.566675662283842</v>
      </c>
      <c r="M7" s="35">
        <f>NFM!M$5</f>
        <v>54.236215252055572</v>
      </c>
      <c r="N7" s="35">
        <f>NFM!N$5</f>
        <v>55.870708437523049</v>
      </c>
      <c r="O7" s="35">
        <f>NFM!O$5</f>
        <v>54.141178165586943</v>
      </c>
      <c r="P7" s="35">
        <f>NFM!P$5</f>
        <v>64.248436794436813</v>
      </c>
      <c r="Q7" s="35">
        <f>NFM!Q$5</f>
        <v>54.336416053047635</v>
      </c>
    </row>
    <row r="8" spans="1:17" x14ac:dyDescent="0.25">
      <c r="A8" s="21" t="s">
        <v>42</v>
      </c>
      <c r="B8" s="35">
        <f>NFM!B$8</f>
        <v>42.833846764981629</v>
      </c>
      <c r="C8" s="35">
        <f>NFM!C$8</f>
        <v>41.712984433320521</v>
      </c>
      <c r="D8" s="35">
        <f>NFM!D$8</f>
        <v>42.46401672350342</v>
      </c>
      <c r="E8" s="35">
        <f>NFM!E$8</f>
        <v>37.636465207012428</v>
      </c>
      <c r="F8" s="35">
        <f>NFM!F$8</f>
        <v>37.851959173070561</v>
      </c>
      <c r="G8" s="35">
        <f>NFM!G$8</f>
        <v>35.96880969101926</v>
      </c>
      <c r="H8" s="35">
        <f>NFM!H$8</f>
        <v>38.261792766313611</v>
      </c>
      <c r="I8" s="35">
        <f>NFM!I$8</f>
        <v>37.669400232750021</v>
      </c>
      <c r="J8" s="35">
        <f>NFM!J$8</f>
        <v>40.523372278527866</v>
      </c>
      <c r="K8" s="35">
        <f>NFM!K$8</f>
        <v>77.195012838554916</v>
      </c>
      <c r="L8" s="35">
        <f>NFM!L$8</f>
        <v>44.018146848483781</v>
      </c>
      <c r="M8" s="35">
        <f>NFM!M$8</f>
        <v>42.712051644466541</v>
      </c>
      <c r="N8" s="35">
        <f>NFM!N$8</f>
        <v>44.701514261173443</v>
      </c>
      <c r="O8" s="35">
        <f>NFM!O$8</f>
        <v>42.853942333256931</v>
      </c>
      <c r="P8" s="35">
        <f>NFM!P$8</f>
        <v>41.156791555177634</v>
      </c>
      <c r="Q8" s="35">
        <f>NFM!Q$8</f>
        <v>33.264645335477461</v>
      </c>
    </row>
    <row r="9" spans="1:17" x14ac:dyDescent="0.25">
      <c r="A9" s="23" t="s">
        <v>11</v>
      </c>
      <c r="B9" s="37">
        <f>CHI!B$3</f>
        <v>1332.4969930549269</v>
      </c>
      <c r="C9" s="37">
        <f>CHI!C$3</f>
        <v>1313.988058060809</v>
      </c>
      <c r="D9" s="37">
        <f>CHI!D$3</f>
        <v>1313.2708080650391</v>
      </c>
      <c r="E9" s="37">
        <f>CHI!E$3</f>
        <v>1258.6924669162966</v>
      </c>
      <c r="F9" s="37">
        <f>CHI!F$3</f>
        <v>1297.1575055012363</v>
      </c>
      <c r="G9" s="37">
        <f>CHI!G$3</f>
        <v>1279.2943955667906</v>
      </c>
      <c r="H9" s="37">
        <f>CHI!H$3</f>
        <v>1210.4086982680819</v>
      </c>
      <c r="I9" s="37">
        <f>CHI!I$3</f>
        <v>1343.541846913992</v>
      </c>
      <c r="J9" s="37">
        <f>CHI!J$3</f>
        <v>1206.2038012084531</v>
      </c>
      <c r="K9" s="37">
        <f>CHI!K$3</f>
        <v>1149.5585926955339</v>
      </c>
      <c r="L9" s="37">
        <f>CHI!L$3</f>
        <v>1233.5</v>
      </c>
      <c r="M9" s="37">
        <f>CHI!M$3</f>
        <v>1260.794122720677</v>
      </c>
      <c r="N9" s="37">
        <f>CHI!N$3</f>
        <v>1151.8023249838116</v>
      </c>
      <c r="O9" s="37">
        <f>CHI!O$3</f>
        <v>1199.9718999638712</v>
      </c>
      <c r="P9" s="37">
        <f>CHI!P$3</f>
        <v>1155.3804727236461</v>
      </c>
      <c r="Q9" s="37">
        <f>CHI!Q$3</f>
        <v>1353.9506124525496</v>
      </c>
    </row>
    <row r="10" spans="1:17" x14ac:dyDescent="0.25">
      <c r="A10" s="21" t="s">
        <v>61</v>
      </c>
      <c r="B10" s="35">
        <f>CHI!B$5</f>
        <v>317.88826653168735</v>
      </c>
      <c r="C10" s="35">
        <f>CHI!C$5</f>
        <v>348.28081237091141</v>
      </c>
      <c r="D10" s="35">
        <f>CHI!D$5</f>
        <v>344.19593774953506</v>
      </c>
      <c r="E10" s="35">
        <f>CHI!E$5</f>
        <v>379.3367951261182</v>
      </c>
      <c r="F10" s="35">
        <f>CHI!F$5</f>
        <v>388.19593221293616</v>
      </c>
      <c r="G10" s="35">
        <f>CHI!G$5</f>
        <v>306.36838791085211</v>
      </c>
      <c r="H10" s="35">
        <f>CHI!H$5</f>
        <v>300.06426180216278</v>
      </c>
      <c r="I10" s="35">
        <f>CHI!I$5</f>
        <v>347.63031070356158</v>
      </c>
      <c r="J10" s="35">
        <f>CHI!J$5</f>
        <v>291.69238925152024</v>
      </c>
      <c r="K10" s="35">
        <f>CHI!K$5</f>
        <v>169.66633131206848</v>
      </c>
      <c r="L10" s="35">
        <f>CHI!L$5</f>
        <v>299.90243902439028</v>
      </c>
      <c r="M10" s="35">
        <f>CHI!M$5</f>
        <v>327.87370684498728</v>
      </c>
      <c r="N10" s="35">
        <f>CHI!N$5</f>
        <v>203.26882351376608</v>
      </c>
      <c r="O10" s="35">
        <f>CHI!O$5</f>
        <v>248.95705899967862</v>
      </c>
      <c r="P10" s="35">
        <f>CHI!P$5</f>
        <v>271.01420023839478</v>
      </c>
      <c r="Q10" s="35">
        <f>CHI!Q$5</f>
        <v>437.43868096167006</v>
      </c>
    </row>
    <row r="11" spans="1:17" x14ac:dyDescent="0.25">
      <c r="A11" s="21" t="s">
        <v>40</v>
      </c>
      <c r="B11" s="35">
        <f>CHI!B$6</f>
        <v>576.0474042433932</v>
      </c>
      <c r="C11" s="35">
        <f>CHI!C$6</f>
        <v>520.8825023916238</v>
      </c>
      <c r="D11" s="35">
        <f>CHI!D$6</f>
        <v>504.69866194064065</v>
      </c>
      <c r="E11" s="35">
        <f>CHI!E$6</f>
        <v>455.83775193530471</v>
      </c>
      <c r="F11" s="35">
        <f>CHI!F$6</f>
        <v>486.44393530368092</v>
      </c>
      <c r="G11" s="35">
        <f>CHI!G$6</f>
        <v>544.83871228895146</v>
      </c>
      <c r="H11" s="35">
        <f>CHI!H$6</f>
        <v>516.47276170550845</v>
      </c>
      <c r="I11" s="35">
        <f>CHI!I$6</f>
        <v>540.07256526195602</v>
      </c>
      <c r="J11" s="35">
        <f>CHI!J$6</f>
        <v>464.5620197617809</v>
      </c>
      <c r="K11" s="35">
        <f>CHI!K$6</f>
        <v>511.99052074899873</v>
      </c>
      <c r="L11" s="35">
        <f>CHI!L$6</f>
        <v>505.69756097560975</v>
      </c>
      <c r="M11" s="35">
        <f>CHI!M$6</f>
        <v>498.11133612855883</v>
      </c>
      <c r="N11" s="35">
        <f>CHI!N$6</f>
        <v>486.928625376676</v>
      </c>
      <c r="O11" s="35">
        <f>CHI!O$6</f>
        <v>462.17456959812949</v>
      </c>
      <c r="P11" s="35">
        <f>CHI!P$6</f>
        <v>431.4890410102339</v>
      </c>
      <c r="Q11" s="35">
        <f>CHI!Q$6</f>
        <v>422.24511350473307</v>
      </c>
    </row>
    <row r="12" spans="1:17" x14ac:dyDescent="0.25">
      <c r="A12" s="21" t="s">
        <v>39</v>
      </c>
      <c r="B12" s="35">
        <f>CHI!B$7</f>
        <v>438.56132227984637</v>
      </c>
      <c r="C12" s="35">
        <f>CHI!C$7</f>
        <v>444.82474329827363</v>
      </c>
      <c r="D12" s="35">
        <f>CHI!D$7</f>
        <v>464.37620837486344</v>
      </c>
      <c r="E12" s="35">
        <f>CHI!E$7</f>
        <v>423.51791985487358</v>
      </c>
      <c r="F12" s="35">
        <f>CHI!F$7</f>
        <v>422.51763798461917</v>
      </c>
      <c r="G12" s="35">
        <f>CHI!G$7</f>
        <v>428.08729536698718</v>
      </c>
      <c r="H12" s="35">
        <f>CHI!H$7</f>
        <v>393.87167476041088</v>
      </c>
      <c r="I12" s="35">
        <f>CHI!I$7</f>
        <v>455.83897094847441</v>
      </c>
      <c r="J12" s="35">
        <f>CHI!J$7</f>
        <v>449.94939219515186</v>
      </c>
      <c r="K12" s="35">
        <f>CHI!K$7</f>
        <v>467.90174063446676</v>
      </c>
      <c r="L12" s="35">
        <f>CHI!L$7</f>
        <v>427.9</v>
      </c>
      <c r="M12" s="35">
        <f>CHI!M$7</f>
        <v>434.80907974713085</v>
      </c>
      <c r="N12" s="35">
        <f>CHI!N$7</f>
        <v>461.6048760933694</v>
      </c>
      <c r="O12" s="35">
        <f>CHI!O$7</f>
        <v>488.84027136606318</v>
      </c>
      <c r="P12" s="35">
        <f>CHI!P$7</f>
        <v>452.87723147501748</v>
      </c>
      <c r="Q12" s="35">
        <f>CHI!Q$7</f>
        <v>494.26681798614641</v>
      </c>
    </row>
    <row r="13" spans="1:17" x14ac:dyDescent="0.25">
      <c r="A13" s="23" t="s">
        <v>10</v>
      </c>
      <c r="B13" s="37">
        <f>NMM!B$3</f>
        <v>2028.8149403137577</v>
      </c>
      <c r="C13" s="37">
        <f>NMM!C$3</f>
        <v>2004.8966947310564</v>
      </c>
      <c r="D13" s="37">
        <f>NMM!D$3</f>
        <v>1955.9761267157426</v>
      </c>
      <c r="E13" s="37">
        <f>NMM!E$3</f>
        <v>1798.4975695978792</v>
      </c>
      <c r="F13" s="37">
        <f>NMM!F$3</f>
        <v>1777.5231959347561</v>
      </c>
      <c r="G13" s="37">
        <f>NMM!G$3</f>
        <v>1709.0375211118346</v>
      </c>
      <c r="H13" s="37">
        <f>NMM!H$3</f>
        <v>1679.8100477029525</v>
      </c>
      <c r="I13" s="37">
        <f>NMM!I$3</f>
        <v>1724.224198138284</v>
      </c>
      <c r="J13" s="37">
        <f>NMM!J$3</f>
        <v>1657.7890012370794</v>
      </c>
      <c r="K13" s="37">
        <f>NMM!K$3</f>
        <v>1553.973665530239</v>
      </c>
      <c r="L13" s="37">
        <f>NMM!L$3</f>
        <v>1584.1</v>
      </c>
      <c r="M13" s="37">
        <f>NMM!M$3</f>
        <v>1445.2708804757026</v>
      </c>
      <c r="N13" s="37">
        <f>NMM!N$3</f>
        <v>1314.9212157342406</v>
      </c>
      <c r="O13" s="37">
        <f>NMM!O$3</f>
        <v>1236.100517843523</v>
      </c>
      <c r="P13" s="37">
        <f>NMM!P$3</f>
        <v>1216.8146005784379</v>
      </c>
      <c r="Q13" s="37">
        <f>NMM!Q$3</f>
        <v>1235.2757014831916</v>
      </c>
    </row>
    <row r="14" spans="1:17" x14ac:dyDescent="0.25">
      <c r="A14" s="21" t="s">
        <v>38</v>
      </c>
      <c r="B14" s="35">
        <f>NMM!B$4</f>
        <v>621.9408373344861</v>
      </c>
      <c r="C14" s="35">
        <f>NMM!C$4</f>
        <v>603.18517324841343</v>
      </c>
      <c r="D14" s="35">
        <f>NMM!D$4</f>
        <v>463.87405682213807</v>
      </c>
      <c r="E14" s="35">
        <f>NMM!E$4</f>
        <v>477.44929327822206</v>
      </c>
      <c r="F14" s="35">
        <f>NMM!F$4</f>
        <v>447.80984750033815</v>
      </c>
      <c r="G14" s="35">
        <f>NMM!G$4</f>
        <v>372.12975933751341</v>
      </c>
      <c r="H14" s="35">
        <f>NMM!H$4</f>
        <v>364.64074128111844</v>
      </c>
      <c r="I14" s="35">
        <f>NMM!I$4</f>
        <v>477.05037324327702</v>
      </c>
      <c r="J14" s="35">
        <f>NMM!J$4</f>
        <v>475.22489537497961</v>
      </c>
      <c r="K14" s="35">
        <f>NMM!K$4</f>
        <v>523.67145612586387</v>
      </c>
      <c r="L14" s="35">
        <f>NMM!L$4</f>
        <v>516.19739597556179</v>
      </c>
      <c r="M14" s="35">
        <f>NMM!M$4</f>
        <v>443.16225314586706</v>
      </c>
      <c r="N14" s="35">
        <f>NMM!N$4</f>
        <v>413.77043417044979</v>
      </c>
      <c r="O14" s="35">
        <f>NMM!O$4</f>
        <v>387.73070448043967</v>
      </c>
      <c r="P14" s="35">
        <f>NMM!P$4</f>
        <v>364.60118841219105</v>
      </c>
      <c r="Q14" s="35">
        <f>NMM!Q$4</f>
        <v>353.88885243156454</v>
      </c>
    </row>
    <row r="15" spans="1:17" x14ac:dyDescent="0.25">
      <c r="A15" s="21" t="s">
        <v>37</v>
      </c>
      <c r="B15" s="35">
        <f>NMM!B$5</f>
        <v>1127.5965238866481</v>
      </c>
      <c r="C15" s="35">
        <f>NMM!C$5</f>
        <v>1111.8848731697276</v>
      </c>
      <c r="D15" s="35">
        <f>NMM!D$5</f>
        <v>1256.5906220811978</v>
      </c>
      <c r="E15" s="35">
        <f>NMM!E$5</f>
        <v>1039.5146090873527</v>
      </c>
      <c r="F15" s="35">
        <f>NMM!F$5</f>
        <v>1065.4934203016951</v>
      </c>
      <c r="G15" s="35">
        <f>NMM!G$5</f>
        <v>1101.8291508257471</v>
      </c>
      <c r="H15" s="35">
        <f>NMM!H$5</f>
        <v>1061.9018546509367</v>
      </c>
      <c r="I15" s="35">
        <f>NMM!I$5</f>
        <v>921.6715155768361</v>
      </c>
      <c r="J15" s="35">
        <f>NMM!J$5</f>
        <v>822.34976453183037</v>
      </c>
      <c r="K15" s="35">
        <f>NMM!K$5</f>
        <v>678.9637590134339</v>
      </c>
      <c r="L15" s="35">
        <f>NMM!L$5</f>
        <v>694.54942290202837</v>
      </c>
      <c r="M15" s="35">
        <f>NMM!M$5</f>
        <v>635.44445826628657</v>
      </c>
      <c r="N15" s="35">
        <f>NMM!N$5</f>
        <v>535.65721749462932</v>
      </c>
      <c r="O15" s="35">
        <f>NMM!O$5</f>
        <v>487.8414097283918</v>
      </c>
      <c r="P15" s="35">
        <f>NMM!P$5</f>
        <v>512.58560164206006</v>
      </c>
      <c r="Q15" s="35">
        <f>NMM!Q$5</f>
        <v>544.3088850859815</v>
      </c>
    </row>
    <row r="16" spans="1:17" x14ac:dyDescent="0.25">
      <c r="A16" s="21" t="s">
        <v>57</v>
      </c>
      <c r="B16" s="35">
        <f>NMM!B$6</f>
        <v>279.2775790926234</v>
      </c>
      <c r="C16" s="35">
        <f>NMM!C$6</f>
        <v>289.82664831291544</v>
      </c>
      <c r="D16" s="35">
        <f>NMM!D$6</f>
        <v>235.51144781240666</v>
      </c>
      <c r="E16" s="35">
        <f>NMM!E$6</f>
        <v>281.53366723230448</v>
      </c>
      <c r="F16" s="35">
        <f>NMM!F$6</f>
        <v>264.21992813272288</v>
      </c>
      <c r="G16" s="35">
        <f>NMM!G$6</f>
        <v>235.0786109485741</v>
      </c>
      <c r="H16" s="35">
        <f>NMM!H$6</f>
        <v>253.26745177089748</v>
      </c>
      <c r="I16" s="35">
        <f>NMM!I$6</f>
        <v>325.50230931817083</v>
      </c>
      <c r="J16" s="35">
        <f>NMM!J$6</f>
        <v>360.21434133026958</v>
      </c>
      <c r="K16" s="35">
        <f>NMM!K$6</f>
        <v>351.33845039094132</v>
      </c>
      <c r="L16" s="35">
        <f>NMM!L$6</f>
        <v>373.35318112240964</v>
      </c>
      <c r="M16" s="35">
        <f>NMM!M$6</f>
        <v>366.66416906354902</v>
      </c>
      <c r="N16" s="35">
        <f>NMM!N$6</f>
        <v>365.49356406916144</v>
      </c>
      <c r="O16" s="35">
        <f>NMM!O$6</f>
        <v>360.5284036346917</v>
      </c>
      <c r="P16" s="35">
        <f>NMM!P$6</f>
        <v>339.62781052418683</v>
      </c>
      <c r="Q16" s="35">
        <f>NMM!Q$6</f>
        <v>337.07796396564555</v>
      </c>
    </row>
    <row r="17" spans="1:17" x14ac:dyDescent="0.25">
      <c r="A17" s="23" t="s">
        <v>9</v>
      </c>
      <c r="B17" s="37">
        <f>PPA!B$3</f>
        <v>2033.9881791492614</v>
      </c>
      <c r="C17" s="37">
        <f>PPA!C$3</f>
        <v>1893.097159417393</v>
      </c>
      <c r="D17" s="37">
        <f>PPA!D$3</f>
        <v>1785.6928416173312</v>
      </c>
      <c r="E17" s="37">
        <f>PPA!E$3</f>
        <v>1646.8590831918505</v>
      </c>
      <c r="F17" s="37">
        <f>PPA!F$3</f>
        <v>1553.9574873528277</v>
      </c>
      <c r="G17" s="37">
        <f>PPA!G$3</f>
        <v>1597.3241784322599</v>
      </c>
      <c r="H17" s="37">
        <f>PPA!H$3</f>
        <v>1680.9918776053983</v>
      </c>
      <c r="I17" s="37">
        <f>PPA!I$3</f>
        <v>1699.206738035921</v>
      </c>
      <c r="J17" s="37">
        <f>PPA!J$3</f>
        <v>1501.7738291194241</v>
      </c>
      <c r="K17" s="37">
        <f>PPA!K$3</f>
        <v>1289.4292198638282</v>
      </c>
      <c r="L17" s="37">
        <f>PPA!L$3</f>
        <v>1505.6000000000001</v>
      </c>
      <c r="M17" s="37">
        <f>PPA!M$3</f>
        <v>1370.6886929344791</v>
      </c>
      <c r="N17" s="37">
        <f>PPA!N$3</f>
        <v>1259.7259767090482</v>
      </c>
      <c r="O17" s="37">
        <f>PPA!O$3</f>
        <v>1229.878366986472</v>
      </c>
      <c r="P17" s="37">
        <f>PPA!P$3</f>
        <v>1165.054353246235</v>
      </c>
      <c r="Q17" s="37">
        <f>PPA!Q$3</f>
        <v>1292.9010292333578</v>
      </c>
    </row>
    <row r="18" spans="1:17" x14ac:dyDescent="0.25">
      <c r="A18" s="21" t="s">
        <v>35</v>
      </c>
      <c r="B18" s="35">
        <f>PPA!B$5</f>
        <v>373.0784860589651</v>
      </c>
      <c r="C18" s="35">
        <f>PPA!C$5</f>
        <v>326.52888387814903</v>
      </c>
      <c r="D18" s="35">
        <f>PPA!D$5</f>
        <v>305.52983062290343</v>
      </c>
      <c r="E18" s="35">
        <f>PPA!E$5</f>
        <v>280.52932118139233</v>
      </c>
      <c r="F18" s="35">
        <f>PPA!F$5</f>
        <v>248.16089713420271</v>
      </c>
      <c r="G18" s="35">
        <f>PPA!G$5</f>
        <v>272.86776178762608</v>
      </c>
      <c r="H18" s="35">
        <f>PPA!H$5</f>
        <v>287.42027612693118</v>
      </c>
      <c r="I18" s="35">
        <f>PPA!I$5</f>
        <v>292.75681064222516</v>
      </c>
      <c r="J18" s="35">
        <f>PPA!J$5</f>
        <v>246.73744923469425</v>
      </c>
      <c r="K18" s="35">
        <f>PPA!K$5</f>
        <v>137.27950382334132</v>
      </c>
      <c r="L18" s="35">
        <f>PPA!L$5</f>
        <v>315.27392117112925</v>
      </c>
      <c r="M18" s="35">
        <f>PPA!M$5</f>
        <v>259.83327617317349</v>
      </c>
      <c r="N18" s="35">
        <f>PPA!N$5</f>
        <v>280.18280095533487</v>
      </c>
      <c r="O18" s="35">
        <f>PPA!O$5</f>
        <v>265.47721751310945</v>
      </c>
      <c r="P18" s="35">
        <f>PPA!P$5</f>
        <v>231.00320645906541</v>
      </c>
      <c r="Q18" s="35">
        <f>PPA!Q$5</f>
        <v>283.49799339781066</v>
      </c>
    </row>
    <row r="19" spans="1:17" x14ac:dyDescent="0.25">
      <c r="A19" s="21" t="s">
        <v>56</v>
      </c>
      <c r="B19" s="35">
        <f>PPA!B$6</f>
        <v>949.58935320850424</v>
      </c>
      <c r="C19" s="35">
        <f>PPA!C$6</f>
        <v>898.01954593172934</v>
      </c>
      <c r="D19" s="35">
        <f>PPA!D$6</f>
        <v>852.10829938322115</v>
      </c>
      <c r="E19" s="35">
        <f>PPA!E$6</f>
        <v>776.40488353056435</v>
      </c>
      <c r="F19" s="35">
        <f>PPA!F$6</f>
        <v>741.60793751110918</v>
      </c>
      <c r="G19" s="35">
        <f>PPA!G$6</f>
        <v>753.52617125060169</v>
      </c>
      <c r="H19" s="35">
        <f>PPA!H$6</f>
        <v>800.93762494316206</v>
      </c>
      <c r="I19" s="35">
        <f>PPA!I$6</f>
        <v>805.09273018314229</v>
      </c>
      <c r="J19" s="35">
        <f>PPA!J$6</f>
        <v>709.80118138967305</v>
      </c>
      <c r="K19" s="35">
        <f>PPA!K$6</f>
        <v>690.74661069261037</v>
      </c>
      <c r="L19" s="35">
        <f>PPA!L$6</f>
        <v>657.52607882887071</v>
      </c>
      <c r="M19" s="35">
        <f>PPA!M$6</f>
        <v>633.22499940547254</v>
      </c>
      <c r="N19" s="35">
        <f>PPA!N$6</f>
        <v>548.67084429448266</v>
      </c>
      <c r="O19" s="35">
        <f>PPA!O$6</f>
        <v>558.45598468672188</v>
      </c>
      <c r="P19" s="35">
        <f>PPA!P$6</f>
        <v>518.7723994051014</v>
      </c>
      <c r="Q19" s="35">
        <f>PPA!Q$6</f>
        <v>593.69842189589258</v>
      </c>
    </row>
    <row r="20" spans="1:17" x14ac:dyDescent="0.25">
      <c r="A20" s="21" t="s">
        <v>55</v>
      </c>
      <c r="B20" s="35">
        <f>PPA!B$7</f>
        <v>711.32033988179205</v>
      </c>
      <c r="C20" s="35">
        <f>PPA!C$7</f>
        <v>668.54872960751459</v>
      </c>
      <c r="D20" s="35">
        <f>PPA!D$7</f>
        <v>628.05471161120659</v>
      </c>
      <c r="E20" s="35">
        <f>PPA!E$7</f>
        <v>589.92487847989378</v>
      </c>
      <c r="F20" s="35">
        <f>PPA!F$7</f>
        <v>564.18865270751576</v>
      </c>
      <c r="G20" s="35">
        <f>PPA!G$7</f>
        <v>570.93024539403223</v>
      </c>
      <c r="H20" s="35">
        <f>PPA!H$7</f>
        <v>592.63397653530501</v>
      </c>
      <c r="I20" s="35">
        <f>PPA!I$7</f>
        <v>601.35719721055352</v>
      </c>
      <c r="J20" s="35">
        <f>PPA!J$7</f>
        <v>545.23519849505681</v>
      </c>
      <c r="K20" s="35">
        <f>PPA!K$7</f>
        <v>461.40310534787648</v>
      </c>
      <c r="L20" s="35">
        <f>PPA!L$7</f>
        <v>532.80000000000018</v>
      </c>
      <c r="M20" s="35">
        <f>PPA!M$7</f>
        <v>477.63041735583306</v>
      </c>
      <c r="N20" s="35">
        <f>PPA!N$7</f>
        <v>430.87233145923062</v>
      </c>
      <c r="O20" s="35">
        <f>PPA!O$7</f>
        <v>405.94516478664059</v>
      </c>
      <c r="P20" s="35">
        <f>PPA!P$7</f>
        <v>415.27874738206822</v>
      </c>
      <c r="Q20" s="35">
        <f>PPA!Q$7</f>
        <v>415.70461393965456</v>
      </c>
    </row>
    <row r="21" spans="1:17" x14ac:dyDescent="0.25">
      <c r="A21" s="20" t="s">
        <v>54</v>
      </c>
      <c r="B21" s="36">
        <f>FBT!B$3</f>
        <v>3189.8190659717284</v>
      </c>
      <c r="C21" s="36">
        <f>FBT!C$3</f>
        <v>3383.8409073875132</v>
      </c>
      <c r="D21" s="36">
        <f>FBT!D$3</f>
        <v>3501.7352563255799</v>
      </c>
      <c r="E21" s="36">
        <f>FBT!E$3</f>
        <v>3500.7093518152428</v>
      </c>
      <c r="F21" s="36">
        <f>FBT!F$3</f>
        <v>3508.767949910392</v>
      </c>
      <c r="G21" s="36">
        <f>FBT!G$3</f>
        <v>3513.0093057656009</v>
      </c>
      <c r="H21" s="36">
        <f>FBT!H$3</f>
        <v>3480.0593063732867</v>
      </c>
      <c r="I21" s="36">
        <f>FBT!I$3</f>
        <v>3357.9685822396877</v>
      </c>
      <c r="J21" s="36">
        <f>FBT!J$3</f>
        <v>3434.0718324114873</v>
      </c>
      <c r="K21" s="36">
        <f>FBT!K$3</f>
        <v>3542.5560632267225</v>
      </c>
      <c r="L21" s="36">
        <f>FBT!L$3</f>
        <v>3567.8</v>
      </c>
      <c r="M21" s="36">
        <f>FBT!M$3</f>
        <v>3468.0209844848755</v>
      </c>
      <c r="N21" s="36">
        <f>FBT!N$3</f>
        <v>3447.4925738249171</v>
      </c>
      <c r="O21" s="36">
        <f>FBT!O$3</f>
        <v>3521.5366705471479</v>
      </c>
      <c r="P21" s="36">
        <f>FBT!P$3</f>
        <v>3733.2203051760248</v>
      </c>
      <c r="Q21" s="36">
        <f>FBT!Q$3</f>
        <v>3770.496614878879</v>
      </c>
    </row>
    <row r="22" spans="1:17" x14ac:dyDescent="0.25">
      <c r="A22" s="18" t="s">
        <v>53</v>
      </c>
      <c r="B22" s="35">
        <f>TRE!B$3</f>
        <v>1932.5926979733838</v>
      </c>
      <c r="C22" s="35">
        <f>TRE!C$3</f>
        <v>1995.0283558597946</v>
      </c>
      <c r="D22" s="35">
        <f>TRE!D$3</f>
        <v>1870.2340494518032</v>
      </c>
      <c r="E22" s="35">
        <f>TRE!E$3</f>
        <v>1652.0920064190525</v>
      </c>
      <c r="F22" s="35">
        <f>TRE!F$3</f>
        <v>1594.9048342823437</v>
      </c>
      <c r="G22" s="35">
        <f>TRE!G$3</f>
        <v>1484.506948967314</v>
      </c>
      <c r="H22" s="35">
        <f>TRE!H$3</f>
        <v>1457.4111478791526</v>
      </c>
      <c r="I22" s="35">
        <f>TRE!I$3</f>
        <v>1485.5159329949026</v>
      </c>
      <c r="J22" s="35">
        <f>TRE!J$3</f>
        <v>1331.0363865004958</v>
      </c>
      <c r="K22" s="35">
        <f>TRE!K$3</f>
        <v>1100.7688385439058</v>
      </c>
      <c r="L22" s="35">
        <f>TRE!L$3</f>
        <v>1283.7</v>
      </c>
      <c r="M22" s="35">
        <f>TRE!M$3</f>
        <v>1343.3926270180316</v>
      </c>
      <c r="N22" s="35">
        <f>TRE!N$3</f>
        <v>1293.2337009589787</v>
      </c>
      <c r="O22" s="35">
        <f>TRE!O$3</f>
        <v>1297.5191682389307</v>
      </c>
      <c r="P22" s="35">
        <f>TRE!P$3</f>
        <v>1339.0844719258005</v>
      </c>
      <c r="Q22" s="35">
        <f>TRE!Q$3</f>
        <v>1383.5948812272532</v>
      </c>
    </row>
    <row r="23" spans="1:17" x14ac:dyDescent="0.25">
      <c r="A23" s="18" t="s">
        <v>52</v>
      </c>
      <c r="B23" s="35">
        <f>MAE!B$3</f>
        <v>4650.3537202053776</v>
      </c>
      <c r="C23" s="35">
        <f>MAE!C$3</f>
        <v>4596.1476003697499</v>
      </c>
      <c r="D23" s="35">
        <f>MAE!D$3</f>
        <v>4372.365592689107</v>
      </c>
      <c r="E23" s="35">
        <f>MAE!E$3</f>
        <v>4114.2405284089591</v>
      </c>
      <c r="F23" s="35">
        <f>MAE!F$3</f>
        <v>4168.6894580431481</v>
      </c>
      <c r="G23" s="35">
        <f>MAE!G$3</f>
        <v>4110.8743887226919</v>
      </c>
      <c r="H23" s="35">
        <f>MAE!H$3</f>
        <v>4239.6536163995024</v>
      </c>
      <c r="I23" s="35">
        <f>MAE!I$3</f>
        <v>4477.9168794888101</v>
      </c>
      <c r="J23" s="35">
        <f>MAE!J$3</f>
        <v>4493.8708325239495</v>
      </c>
      <c r="K23" s="35">
        <f>MAE!K$3</f>
        <v>3668.9295247997916</v>
      </c>
      <c r="L23" s="35">
        <f>MAE!L$3</f>
        <v>3941.5</v>
      </c>
      <c r="M23" s="35">
        <f>MAE!M$3</f>
        <v>3634.1312443555998</v>
      </c>
      <c r="N23" s="35">
        <f>MAE!N$3</f>
        <v>3589.3350875209426</v>
      </c>
      <c r="O23" s="35">
        <f>MAE!O$3</f>
        <v>3597.1056962787525</v>
      </c>
      <c r="P23" s="35">
        <f>MAE!P$3</f>
        <v>3782.188092151192</v>
      </c>
      <c r="Q23" s="35">
        <f>MAE!Q$3</f>
        <v>3755.8212342973429</v>
      </c>
    </row>
    <row r="24" spans="1:17" x14ac:dyDescent="0.25">
      <c r="A24" s="18" t="s">
        <v>51</v>
      </c>
      <c r="B24" s="35">
        <f>TEL!B$3</f>
        <v>4930.3552721770284</v>
      </c>
      <c r="C24" s="35">
        <f>TEL!C$3</f>
        <v>4838.2341919204537</v>
      </c>
      <c r="D24" s="35">
        <f>TEL!D$3</f>
        <v>4788.1065891705593</v>
      </c>
      <c r="E24" s="35">
        <f>TEL!E$3</f>
        <v>4492.6390213270697</v>
      </c>
      <c r="F24" s="35">
        <f>TEL!F$3</f>
        <v>4179.918785871464</v>
      </c>
      <c r="G24" s="35">
        <f>TEL!G$3</f>
        <v>3769.3318173288149</v>
      </c>
      <c r="H24" s="35">
        <f>TEL!H$3</f>
        <v>3701.2763762946411</v>
      </c>
      <c r="I24" s="35">
        <f>TEL!I$3</f>
        <v>3737.1915816246751</v>
      </c>
      <c r="J24" s="35">
        <f>TEL!J$3</f>
        <v>3567.0834568709038</v>
      </c>
      <c r="K24" s="35">
        <f>TEL!K$3</f>
        <v>3317.2033872886695</v>
      </c>
      <c r="L24" s="35">
        <f>TEL!L$3</f>
        <v>3363.4</v>
      </c>
      <c r="M24" s="35">
        <f>TEL!M$3</f>
        <v>3434.1292149083197</v>
      </c>
      <c r="N24" s="35">
        <f>TEL!N$3</f>
        <v>3468.3578131584627</v>
      </c>
      <c r="O24" s="35">
        <f>TEL!O$3</f>
        <v>3576.1310264541767</v>
      </c>
      <c r="P24" s="35">
        <f>TEL!P$3</f>
        <v>3774.8080183504539</v>
      </c>
      <c r="Q24" s="35">
        <f>TEL!Q$3</f>
        <v>3903.8469064297733</v>
      </c>
    </row>
    <row r="25" spans="1:17" x14ac:dyDescent="0.25">
      <c r="A25" s="18" t="s">
        <v>50</v>
      </c>
      <c r="B25" s="35">
        <f>WWP!B$3</f>
        <v>1269.5128102326664</v>
      </c>
      <c r="C25" s="35">
        <f>WWP!C$3</f>
        <v>1183.2013390961101</v>
      </c>
      <c r="D25" s="35">
        <f>WWP!D$3</f>
        <v>1115.4876130318351</v>
      </c>
      <c r="E25" s="35">
        <f>WWP!E$3</f>
        <v>1031.3510244900808</v>
      </c>
      <c r="F25" s="35">
        <f>WWP!F$3</f>
        <v>975.02325264853334</v>
      </c>
      <c r="G25" s="35">
        <f>WWP!G$3</f>
        <v>1000.1214275463908</v>
      </c>
      <c r="H25" s="35">
        <f>WWP!H$3</f>
        <v>1050.4319051098028</v>
      </c>
      <c r="I25" s="35">
        <f>WWP!I$3</f>
        <v>1062.3038995965933</v>
      </c>
      <c r="J25" s="35">
        <f>WWP!J$3</f>
        <v>942.22531208146313</v>
      </c>
      <c r="K25" s="35">
        <f>WWP!K$3</f>
        <v>807.33046060327331</v>
      </c>
      <c r="L25" s="35">
        <f>WWP!L$3</f>
        <v>941.3</v>
      </c>
      <c r="M25" s="35">
        <f>WWP!M$3</f>
        <v>925.02207023917026</v>
      </c>
      <c r="N25" s="35">
        <f>WWP!N$3</f>
        <v>895.66352488924986</v>
      </c>
      <c r="O25" s="35">
        <f>WWP!O$3</f>
        <v>884.74970896391153</v>
      </c>
      <c r="P25" s="35">
        <f>WWP!P$3</f>
        <v>904.55769422559092</v>
      </c>
      <c r="Q25" s="35">
        <f>WWP!Q$3</f>
        <v>931.10397996321365</v>
      </c>
    </row>
    <row r="26" spans="1:17" x14ac:dyDescent="0.25">
      <c r="A26" s="16" t="s">
        <v>49</v>
      </c>
      <c r="B26" s="34">
        <f>OIS!B$3</f>
        <v>2241.9523803365191</v>
      </c>
      <c r="C26" s="34">
        <f>OIS!C$3</f>
        <v>2281.4600144902188</v>
      </c>
      <c r="D26" s="34">
        <f>OIS!D$3</f>
        <v>2248.5079197338873</v>
      </c>
      <c r="E26" s="34">
        <f>OIS!E$3</f>
        <v>2103.1699886038559</v>
      </c>
      <c r="F26" s="34">
        <f>OIS!F$3</f>
        <v>2063.3606315646193</v>
      </c>
      <c r="G26" s="34">
        <f>OIS!G$3</f>
        <v>1939.860247932972</v>
      </c>
      <c r="H26" s="34">
        <f>OIS!H$3</f>
        <v>1890.6055266663802</v>
      </c>
      <c r="I26" s="34">
        <f>OIS!I$3</f>
        <v>1941.2506645262838</v>
      </c>
      <c r="J26" s="34">
        <f>OIS!J$3</f>
        <v>1938.125568698817</v>
      </c>
      <c r="K26" s="34">
        <f>OIS!K$3</f>
        <v>1903.6002439487706</v>
      </c>
      <c r="L26" s="34">
        <f>OIS!L$3</f>
        <v>1921.9</v>
      </c>
      <c r="M26" s="34">
        <f>OIS!M$3</f>
        <v>1969.0712234522925</v>
      </c>
      <c r="N26" s="34">
        <f>OIS!N$3</f>
        <v>1972.1248625258247</v>
      </c>
      <c r="O26" s="34">
        <f>OIS!O$3</f>
        <v>1993.0954196941107</v>
      </c>
      <c r="P26" s="34">
        <f>OIS!P$3</f>
        <v>2071.7063927396034</v>
      </c>
      <c r="Q26" s="34">
        <f>OIS!Q$3</f>
        <v>2201.0135796188315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6322.3835922273511</v>
      </c>
      <c r="C29" s="38">
        <f>ISI!C25+NFM!C43+CHI!C32+NMM!C31+PPA!C32+FBT!C12+TRE!C12+MAE!C12+TEL!C12+WWP!C12+OIS!C12</f>
        <v>6221.2820199999987</v>
      </c>
      <c r="D29" s="38">
        <f>ISI!D25+NFM!D43+CHI!D32+NMM!D31+PPA!D32+FBT!D12+TRE!D12+MAE!D12+TEL!D12+WWP!D12+OIS!D12</f>
        <v>6342.8760700000003</v>
      </c>
      <c r="E29" s="38">
        <f>ISI!E25+NFM!E43+CHI!E32+NMM!E31+PPA!E32+FBT!E12+TRE!E12+MAE!E12+TEL!E12+WWP!E12+OIS!E12</f>
        <v>5920.366299999996</v>
      </c>
      <c r="F29" s="38">
        <f>ISI!F25+NFM!F43+CHI!F32+NMM!F31+PPA!F32+FBT!F12+TRE!F12+MAE!F12+TEL!F12+WWP!F12+OIS!F12</f>
        <v>5799.6391999999969</v>
      </c>
      <c r="G29" s="38">
        <f>ISI!G25+NFM!G43+CHI!G32+NMM!G31+PPA!G32+FBT!G12+TRE!G12+MAE!G12+TEL!G12+WWP!G12+OIS!G12</f>
        <v>5795.7458001392552</v>
      </c>
      <c r="H29" s="38">
        <f>ISI!H25+NFM!H43+CHI!H32+NMM!H31+PPA!H32+FBT!H12+TRE!H12+MAE!H12+TEL!H12+WWP!H12+OIS!H12</f>
        <v>5766.0075600000018</v>
      </c>
      <c r="I29" s="38">
        <f>ISI!I25+NFM!I43+CHI!I32+NMM!I31+PPA!I32+FBT!I12+TRE!I12+MAE!I12+TEL!I12+WWP!I12+OIS!I12</f>
        <v>5843.4000799999967</v>
      </c>
      <c r="J29" s="38">
        <f>ISI!J25+NFM!J43+CHI!J32+NMM!J31+PPA!J32+FBT!J12+TRE!J12+MAE!J12+TEL!J12+WWP!J12+OIS!J12</f>
        <v>5523.3879299999971</v>
      </c>
      <c r="K29" s="38">
        <f>ISI!K25+NFM!K43+CHI!K32+NMM!K31+PPA!K32+FBT!K12+TRE!K12+MAE!K12+TEL!K12+WWP!K12+OIS!K12</f>
        <v>5211.2071800000003</v>
      </c>
      <c r="L29" s="38">
        <f>ISI!L25+NFM!L43+CHI!L32+NMM!L31+PPA!L32+FBT!L12+TRE!L12+MAE!L12+TEL!L12+WWP!L12+OIS!L12</f>
        <v>5453.4675968409865</v>
      </c>
      <c r="M29" s="38">
        <f>ISI!M25+NFM!M43+CHI!M32+NMM!M31+PPA!M32+FBT!M12+TRE!M12+MAE!M12+TEL!M12+WWP!M12+OIS!M12</f>
        <v>5349.3486972938617</v>
      </c>
      <c r="N29" s="38">
        <f>ISI!N25+NFM!N43+CHI!N32+NMM!N31+PPA!N32+FBT!N12+TRE!N12+MAE!N12+TEL!N12+WWP!N12+OIS!N12</f>
        <v>4605.9960454364837</v>
      </c>
      <c r="O29" s="38">
        <f>ISI!O25+NFM!O43+CHI!O32+NMM!O31+PPA!O32+FBT!O12+TRE!O12+MAE!O12+TEL!O12+WWP!O12+OIS!O12</f>
        <v>4599.0643180950037</v>
      </c>
      <c r="P29" s="38">
        <f>ISI!P25+NFM!P43+CHI!P32+NMM!P31+PPA!P32+FBT!P12+TRE!P12+MAE!P12+TEL!P12+WWP!P12+OIS!P12</f>
        <v>4405.9679534215647</v>
      </c>
      <c r="Q29" s="38">
        <f>ISI!Q25+NFM!Q43+CHI!Q32+NMM!Q31+PPA!Q32+FBT!Q12+TRE!Q12+MAE!Q12+TEL!Q12+WWP!Q12+OIS!Q12</f>
        <v>4450.5234215378823</v>
      </c>
    </row>
    <row r="30" spans="1:17" x14ac:dyDescent="0.25">
      <c r="A30" s="69" t="s">
        <v>33</v>
      </c>
      <c r="B30" s="68">
        <f t="shared" ref="B30:Q30" si="0">B31+B32</f>
        <v>465.55728985273208</v>
      </c>
      <c r="C30" s="68">
        <f t="shared" si="0"/>
        <v>202.30000999999999</v>
      </c>
      <c r="D30" s="68">
        <f t="shared" si="0"/>
        <v>177.10006000000001</v>
      </c>
      <c r="E30" s="68">
        <f t="shared" si="0"/>
        <v>137.91015999999564</v>
      </c>
      <c r="F30" s="68">
        <f t="shared" si="0"/>
        <v>86.591999999996801</v>
      </c>
      <c r="G30" s="68">
        <f t="shared" si="0"/>
        <v>16.805728184623433</v>
      </c>
      <c r="H30" s="68">
        <f t="shared" si="0"/>
        <v>26.956370000001534</v>
      </c>
      <c r="I30" s="68">
        <f t="shared" si="0"/>
        <v>167.60343999999748</v>
      </c>
      <c r="J30" s="68">
        <f t="shared" si="0"/>
        <v>70.911449999998538</v>
      </c>
      <c r="K30" s="68">
        <f t="shared" si="0"/>
        <v>22.597130000001101</v>
      </c>
      <c r="L30" s="68">
        <f t="shared" si="0"/>
        <v>50.086290113608619</v>
      </c>
      <c r="M30" s="68">
        <f t="shared" si="0"/>
        <v>20.147081621417673</v>
      </c>
      <c r="N30" s="68">
        <f t="shared" si="0"/>
        <v>19.988300748421533</v>
      </c>
      <c r="O30" s="68">
        <f t="shared" si="0"/>
        <v>18.439007075395313</v>
      </c>
      <c r="P30" s="68">
        <f t="shared" si="0"/>
        <v>13.924715773381541</v>
      </c>
      <c r="Q30" s="68">
        <f t="shared" si="0"/>
        <v>12.1094869590132</v>
      </c>
    </row>
    <row r="31" spans="1:17" x14ac:dyDescent="0.25">
      <c r="A31" s="53" t="s">
        <v>48</v>
      </c>
      <c r="B31" s="51">
        <f>ISI!B27+NFM!B44+CHI!B33+NMM!B32+PPA!B33+FBT!B13+TRE!B13+MAE!B13+TEL!B13+WWP!B13+OIS!B13</f>
        <v>343.43404612338293</v>
      </c>
      <c r="C31" s="51">
        <f>ISI!C27+NFM!C44+CHI!C33+NMM!C32+PPA!C33+FBT!C13+TRE!C13+MAE!C13+TEL!C13+WWP!C13+OIS!C13</f>
        <v>174.61568</v>
      </c>
      <c r="D31" s="51">
        <f>ISI!D27+NFM!D44+CHI!D33+NMM!D32+PPA!D33+FBT!D13+TRE!D13+MAE!D13+TEL!D13+WWP!D13+OIS!D13</f>
        <v>177.10006000000001</v>
      </c>
      <c r="E31" s="51">
        <f>ISI!E27+NFM!E44+CHI!E33+NMM!E32+PPA!E33+FBT!E13+TRE!E13+MAE!E13+TEL!E13+WWP!E13+OIS!E13</f>
        <v>137.91015999999564</v>
      </c>
      <c r="F31" s="51">
        <f>ISI!F27+NFM!F44+CHI!F33+NMM!F32+PPA!F33+FBT!F13+TRE!F13+MAE!F13+TEL!F13+WWP!F13+OIS!F13</f>
        <v>86.591999999996801</v>
      </c>
      <c r="G31" s="51">
        <f>ISI!G27+NFM!G44+CHI!G33+NMM!G32+PPA!G33+FBT!G13+TRE!G13+MAE!G13+TEL!G13+WWP!G13+OIS!G13</f>
        <v>16.805728184623433</v>
      </c>
      <c r="H31" s="51">
        <f>ISI!H27+NFM!H44+CHI!H33+NMM!H32+PPA!H33+FBT!H13+TRE!H13+MAE!H13+TEL!H13+WWP!H13+OIS!H13</f>
        <v>26.956370000001534</v>
      </c>
      <c r="I31" s="51">
        <f>ISI!I27+NFM!I44+CHI!I33+NMM!I32+PPA!I33+FBT!I13+TRE!I13+MAE!I13+TEL!I13+WWP!I13+OIS!I13</f>
        <v>167.60343999999748</v>
      </c>
      <c r="J31" s="51">
        <f>ISI!J27+NFM!J44+CHI!J33+NMM!J32+PPA!J33+FBT!J13+TRE!J13+MAE!J13+TEL!J13+WWP!J13+OIS!J13</f>
        <v>70.911449999998538</v>
      </c>
      <c r="K31" s="51">
        <f>ISI!K27+NFM!K44+CHI!K33+NMM!K32+PPA!K33+FBT!K13+TRE!K13+MAE!K13+TEL!K13+WWP!K13+OIS!K13</f>
        <v>22.597130000001101</v>
      </c>
      <c r="L31" s="51">
        <f>ISI!L27+NFM!L44+CHI!L33+NMM!L32+PPA!L33+FBT!L13+TRE!L13+MAE!L13+TEL!L13+WWP!L13+OIS!L13</f>
        <v>50.086290113608619</v>
      </c>
      <c r="M31" s="51">
        <f>ISI!M27+NFM!M44+CHI!M33+NMM!M32+PPA!M33+FBT!M13+TRE!M13+MAE!M13+TEL!M13+WWP!M13+OIS!M13</f>
        <v>20.147081621417673</v>
      </c>
      <c r="N31" s="51">
        <f>ISI!N27+NFM!N44+CHI!N33+NMM!N32+PPA!N33+FBT!N13+TRE!N13+MAE!N13+TEL!N13+WWP!N13+OIS!N13</f>
        <v>19.988300748421533</v>
      </c>
      <c r="O31" s="51">
        <f>ISI!O27+NFM!O44+CHI!O33+NMM!O32+PPA!O33+FBT!O13+TRE!O13+MAE!O13+TEL!O13+WWP!O13+OIS!O13</f>
        <v>18.439007075395313</v>
      </c>
      <c r="P31" s="51">
        <f>ISI!P27+NFM!P44+CHI!P33+NMM!P32+PPA!P33+FBT!P13+TRE!P13+MAE!P13+TEL!P13+WWP!P13+OIS!P13</f>
        <v>13.924715773381541</v>
      </c>
      <c r="Q31" s="51">
        <f>ISI!Q27+NFM!Q44+CHI!Q33+NMM!Q32+PPA!Q33+FBT!Q13+TRE!Q13+MAE!Q13+TEL!Q13+WWP!Q13+OIS!Q13</f>
        <v>12.1094869590132</v>
      </c>
    </row>
    <row r="32" spans="1:17" x14ac:dyDescent="0.25">
      <c r="A32" s="53" t="s">
        <v>47</v>
      </c>
      <c r="B32" s="51">
        <f>ISI!B28</f>
        <v>122.12324372934918</v>
      </c>
      <c r="C32" s="51">
        <f>ISI!C28</f>
        <v>27.684329999999999</v>
      </c>
      <c r="D32" s="51">
        <f>ISI!D28</f>
        <v>0</v>
      </c>
      <c r="E32" s="51">
        <f>ISI!E28</f>
        <v>0</v>
      </c>
      <c r="F32" s="51">
        <f>ISI!F28</f>
        <v>0</v>
      </c>
      <c r="G32" s="51">
        <f>ISI!G28</f>
        <v>0</v>
      </c>
      <c r="H32" s="51">
        <f>ISI!H28</f>
        <v>0</v>
      </c>
      <c r="I32" s="51">
        <f>ISI!I28</f>
        <v>0</v>
      </c>
      <c r="J32" s="51">
        <f>ISI!J28</f>
        <v>0</v>
      </c>
      <c r="K32" s="51">
        <f>ISI!K28</f>
        <v>0</v>
      </c>
      <c r="L32" s="51">
        <f>ISI!L28</f>
        <v>0</v>
      </c>
      <c r="M32" s="51">
        <f>ISI!M28</f>
        <v>0</v>
      </c>
      <c r="N32" s="51">
        <f>ISI!N28</f>
        <v>0</v>
      </c>
      <c r="O32" s="51">
        <f>ISI!O28</f>
        <v>0</v>
      </c>
      <c r="P32" s="51">
        <f>ISI!P28</f>
        <v>0</v>
      </c>
      <c r="Q32" s="51">
        <f>ISI!Q28</f>
        <v>0</v>
      </c>
    </row>
    <row r="33" spans="1:17" x14ac:dyDescent="0.25">
      <c r="A33" s="67" t="s">
        <v>32</v>
      </c>
      <c r="B33" s="66">
        <f t="shared" ref="B33:Q33" si="1">SUM(B34:B38)</f>
        <v>2394.1132808726006</v>
      </c>
      <c r="C33" s="66">
        <f t="shared" si="1"/>
        <v>2386.0820099999996</v>
      </c>
      <c r="D33" s="66">
        <f t="shared" si="1"/>
        <v>2332.3016100000004</v>
      </c>
      <c r="E33" s="66">
        <f t="shared" si="1"/>
        <v>1885.2175299999994</v>
      </c>
      <c r="F33" s="66">
        <f t="shared" si="1"/>
        <v>1734.1373999999998</v>
      </c>
      <c r="G33" s="66">
        <f t="shared" si="1"/>
        <v>1656.8414469602872</v>
      </c>
      <c r="H33" s="66">
        <f t="shared" si="1"/>
        <v>1536.9741300000005</v>
      </c>
      <c r="I33" s="66">
        <f t="shared" si="1"/>
        <v>1326.725539999999</v>
      </c>
      <c r="J33" s="66">
        <f t="shared" si="1"/>
        <v>1177.1594499999999</v>
      </c>
      <c r="K33" s="66">
        <f t="shared" si="1"/>
        <v>1112.8581299999996</v>
      </c>
      <c r="L33" s="66">
        <f t="shared" si="1"/>
        <v>1023.4788979324383</v>
      </c>
      <c r="M33" s="66">
        <f t="shared" si="1"/>
        <v>879.95247820826273</v>
      </c>
      <c r="N33" s="66">
        <f t="shared" si="1"/>
        <v>712.88300772908724</v>
      </c>
      <c r="O33" s="66">
        <f t="shared" si="1"/>
        <v>656.37441686560464</v>
      </c>
      <c r="P33" s="66">
        <f t="shared" si="1"/>
        <v>698.11989645760536</v>
      </c>
      <c r="Q33" s="66">
        <f t="shared" si="1"/>
        <v>725.59396444781305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344.98743360532723</v>
      </c>
      <c r="C35" s="51">
        <f>ISI!C31+NFM!C47+CHI!C36+NMM!C35+PPA!C36+FBT!C16+TRE!C16+MAE!C16+TEL!C16+WWP!C16+OIS!C16</f>
        <v>344.96632999999997</v>
      </c>
      <c r="D35" s="51">
        <f>ISI!D31+NFM!D47+CHI!D36+NMM!D35+PPA!D36+FBT!D16+TRE!D16+MAE!D16+TEL!D16+WWP!D16+OIS!D16</f>
        <v>298.77422000000001</v>
      </c>
      <c r="E35" s="51">
        <f>ISI!E31+NFM!E47+CHI!E36+NMM!E35+PPA!E36+FBT!E16+TRE!E16+MAE!E16+TEL!E16+WWP!E16+OIS!E16</f>
        <v>146.10083</v>
      </c>
      <c r="F35" s="51">
        <f>ISI!F31+NFM!F47+CHI!F36+NMM!F35+PPA!F36+FBT!F16+TRE!F16+MAE!F16+TEL!F16+WWP!F16+OIS!F16</f>
        <v>112.99869000000001</v>
      </c>
      <c r="G35" s="51">
        <f>ISI!G31+NFM!G47+CHI!G36+NMM!G35+PPA!G36+FBT!G16+TRE!G16+MAE!G16+TEL!G16+WWP!G16+OIS!G16</f>
        <v>119.78132186090741</v>
      </c>
      <c r="H35" s="51">
        <f>ISI!H31+NFM!H47+CHI!H36+NMM!H35+PPA!H36+FBT!H16+TRE!H16+MAE!H16+TEL!H16+WWP!H16+OIS!H16</f>
        <v>108.51179000000003</v>
      </c>
      <c r="I35" s="51">
        <f>ISI!I31+NFM!I47+CHI!I36+NMM!I35+PPA!I36+FBT!I16+TRE!I16+MAE!I16+TEL!I16+WWP!I16+OIS!I16</f>
        <v>105.49647000000002</v>
      </c>
      <c r="J35" s="51">
        <f>ISI!J31+NFM!J47+CHI!J36+NMM!J35+PPA!J36+FBT!J16+TRE!J16+MAE!J16+TEL!J16+WWP!J16+OIS!J16</f>
        <v>105.50682000000006</v>
      </c>
      <c r="K35" s="51">
        <f>ISI!K31+NFM!K47+CHI!K36+NMM!K35+PPA!K36+FBT!K16+TRE!K16+MAE!K16+TEL!K16+WWP!K16+OIS!K16</f>
        <v>86.79313999999988</v>
      </c>
      <c r="L35" s="51">
        <f>ISI!L31+NFM!L47+CHI!L36+NMM!L35+PPA!L36+FBT!L16+TRE!L16+MAE!L16+TEL!L16+WWP!L16+OIS!L16</f>
        <v>81.303452681601811</v>
      </c>
      <c r="M35" s="51">
        <f>ISI!M31+NFM!M47+CHI!M36+NMM!M35+PPA!M36+FBT!M16+TRE!M16+MAE!M16+TEL!M16+WWP!M16+OIS!M16</f>
        <v>87.89487037115488</v>
      </c>
      <c r="N35" s="51">
        <f>ISI!N31+NFM!N47+CHI!N36+NMM!N35+PPA!N36+FBT!N16+TRE!N16+MAE!N16+TEL!N16+WWP!N16+OIS!N16</f>
        <v>75.809963323204556</v>
      </c>
      <c r="O35" s="51">
        <f>ISI!O31+NFM!O47+CHI!O36+NMM!O35+PPA!O36+FBT!O16+TRE!O16+MAE!O16+TEL!O16+WWP!O16+OIS!O16</f>
        <v>67.021368496538571</v>
      </c>
      <c r="P35" s="51">
        <f>ISI!P31+NFM!P47+CHI!P36+NMM!P35+PPA!P36+FBT!P16+TRE!P16+MAE!P16+TEL!P16+WWP!P16+OIS!P16</f>
        <v>65.921406650761128</v>
      </c>
      <c r="Q35" s="51">
        <f>ISI!Q31+NFM!Q47+CHI!Q36+NMM!Q35+PPA!Q36+FBT!Q16+TRE!Q16+MAE!Q16+TEL!Q16+WWP!Q16+OIS!Q16</f>
        <v>65.921088682004608</v>
      </c>
    </row>
    <row r="36" spans="1:17" x14ac:dyDescent="0.25">
      <c r="A36" s="53" t="s">
        <v>76</v>
      </c>
      <c r="B36" s="51">
        <f>ISI!B32+NFM!B48+CHI!B37+NMM!B36+PPA!B37+FBT!B17+TRE!B17+MAE!B17+TEL!B17+WWP!B17+OIS!B17</f>
        <v>446.04295916228324</v>
      </c>
      <c r="C36" s="51">
        <f>ISI!C32+NFM!C48+CHI!C37+NMM!C36+PPA!C37+FBT!C17+TRE!C17+MAE!C17+TEL!C17+WWP!C17+OIS!C17</f>
        <v>485.38415999999961</v>
      </c>
      <c r="D36" s="51">
        <f>ISI!D32+NFM!D48+CHI!D37+NMM!D36+PPA!D37+FBT!D17+TRE!D17+MAE!D17+TEL!D17+WWP!D17+OIS!D17</f>
        <v>490.56137000000035</v>
      </c>
      <c r="E36" s="51">
        <f>ISI!E32+NFM!E48+CHI!E37+NMM!E36+PPA!E37+FBT!E17+TRE!E17+MAE!E17+TEL!E17+WWP!E17+OIS!E17</f>
        <v>379.80307999999962</v>
      </c>
      <c r="F36" s="51">
        <f>ISI!F32+NFM!F48+CHI!F37+NMM!F36+PPA!F37+FBT!F17+TRE!F17+MAE!F17+TEL!F17+WWP!F17+OIS!F17</f>
        <v>416.01166999999987</v>
      </c>
      <c r="G36" s="51">
        <f>ISI!G32+NFM!G48+CHI!G37+NMM!G36+PPA!G37+FBT!G17+TRE!G17+MAE!G17+TEL!G17+WWP!G17+OIS!G17</f>
        <v>382.91163715893975</v>
      </c>
      <c r="H36" s="51">
        <f>ISI!H32+NFM!H48+CHI!H37+NMM!H36+PPA!H37+FBT!H17+TRE!H17+MAE!H17+TEL!H17+WWP!H17+OIS!H17</f>
        <v>327.00427000000036</v>
      </c>
      <c r="I36" s="51">
        <f>ISI!I32+NFM!I48+CHI!I37+NMM!I36+PPA!I37+FBT!I17+TRE!I17+MAE!I17+TEL!I17+WWP!I17+OIS!I17</f>
        <v>314.40091999999913</v>
      </c>
      <c r="J36" s="51">
        <f>ISI!J32+NFM!J48+CHI!J37+NMM!J36+PPA!J37+FBT!J17+TRE!J17+MAE!J17+TEL!J17+WWP!J17+OIS!J17</f>
        <v>260.49802999999974</v>
      </c>
      <c r="K36" s="51">
        <f>ISI!K32+NFM!K48+CHI!K37+NMM!K36+PPA!K37+FBT!K17+TRE!K17+MAE!K17+TEL!K17+WWP!K17+OIS!K17</f>
        <v>257.39858999999979</v>
      </c>
      <c r="L36" s="51">
        <f>ISI!L32+NFM!L48+CHI!L37+NMM!L36+PPA!L37+FBT!L17+TRE!L17+MAE!L17+TEL!L17+WWP!L17+OIS!L17</f>
        <v>265.57239209230011</v>
      </c>
      <c r="M36" s="51">
        <f>ISI!M32+NFM!M48+CHI!M37+NMM!M36+PPA!M37+FBT!M17+TRE!M17+MAE!M17+TEL!M17+WWP!M17+OIS!M17</f>
        <v>234.02006160104702</v>
      </c>
      <c r="N36" s="51">
        <f>ISI!N32+NFM!N48+CHI!N37+NMM!N36+PPA!N37+FBT!N17+TRE!N17+MAE!N17+TEL!N17+WWP!N17+OIS!N17</f>
        <v>177.53367751478254</v>
      </c>
      <c r="O36" s="51">
        <f>ISI!O32+NFM!O48+CHI!O37+NMM!O36+PPA!O37+FBT!O17+TRE!O17+MAE!O17+TEL!O17+WWP!O17+OIS!O17</f>
        <v>151.40496747781708</v>
      </c>
      <c r="P36" s="51">
        <f>ISI!P32+NFM!P48+CHI!P37+NMM!P36+PPA!P37+FBT!P17+TRE!P17+MAE!P17+TEL!P17+WWP!P17+OIS!P17</f>
        <v>162.72606864053068</v>
      </c>
      <c r="Q36" s="51">
        <f>ISI!Q32+NFM!Q48+CHI!Q37+NMM!Q36+PPA!Q37+FBT!Q17+TRE!Q17+MAE!Q17+TEL!Q17+WWP!Q17+OIS!Q17</f>
        <v>193.63079298777029</v>
      </c>
    </row>
    <row r="37" spans="1:17" x14ac:dyDescent="0.25">
      <c r="A37" s="53" t="s">
        <v>29</v>
      </c>
      <c r="B37" s="51">
        <f>ISI!B33+NFM!B49+CHI!B38+NMM!B37+PPA!B38+FBT!B18+TRE!B18+MAE!B18+TEL!B18+WWP!B18+OIS!B18</f>
        <v>1209.5123643386451</v>
      </c>
      <c r="C37" s="51">
        <f>ISI!C33+NFM!C49+CHI!C38+NMM!C37+PPA!C38+FBT!C18+TRE!C18+MAE!C18+TEL!C18+WWP!C18+OIS!C18</f>
        <v>1051.73152</v>
      </c>
      <c r="D37" s="51">
        <f>ISI!D33+NFM!D49+CHI!D38+NMM!D37+PPA!D38+FBT!D18+TRE!D18+MAE!D18+TEL!D18+WWP!D18+OIS!D18</f>
        <v>917.17478999999992</v>
      </c>
      <c r="E37" s="51">
        <f>ISI!E33+NFM!E49+CHI!E38+NMM!E37+PPA!E38+FBT!E18+TRE!E18+MAE!E18+TEL!E18+WWP!E18+OIS!E18</f>
        <v>778.51845000000003</v>
      </c>
      <c r="F37" s="51">
        <f>ISI!F33+NFM!F49+CHI!F38+NMM!F37+PPA!F38+FBT!F18+TRE!F18+MAE!F18+TEL!F18+WWP!F18+OIS!F18</f>
        <v>518.82795999999996</v>
      </c>
      <c r="G37" s="51">
        <f>ISI!G33+NFM!G49+CHI!G38+NMM!G37+PPA!G38+FBT!G18+TRE!G18+MAE!G18+TEL!G18+WWP!G18+OIS!G18</f>
        <v>362.22506005380592</v>
      </c>
      <c r="H37" s="51">
        <f>ISI!H33+NFM!H49+CHI!H38+NMM!H37+PPA!H38+FBT!H18+TRE!H18+MAE!H18+TEL!H18+WWP!H18+OIS!H18</f>
        <v>337.35366999999997</v>
      </c>
      <c r="I37" s="51">
        <f>ISI!I33+NFM!I49+CHI!I38+NMM!I37+PPA!I38+FBT!I18+TRE!I18+MAE!I18+TEL!I18+WWP!I18+OIS!I18</f>
        <v>414.62797999999992</v>
      </c>
      <c r="J37" s="51">
        <f>ISI!J33+NFM!J49+CHI!J38+NMM!J37+PPA!J38+FBT!J18+TRE!J18+MAE!J18+TEL!J18+WWP!J18+OIS!J18</f>
        <v>276.14907000000005</v>
      </c>
      <c r="K37" s="51">
        <f>ISI!K33+NFM!K49+CHI!K38+NMM!K37+PPA!K38+FBT!K18+TRE!K18+MAE!K18+TEL!K18+WWP!K18+OIS!K18</f>
        <v>300.96827999999999</v>
      </c>
      <c r="L37" s="51">
        <f>ISI!L33+NFM!L49+CHI!L38+NMM!L37+PPA!L38+FBT!L18+TRE!L18+MAE!L18+TEL!L18+WWP!L18+OIS!L18</f>
        <v>229.29243742792886</v>
      </c>
      <c r="M37" s="51">
        <f>ISI!M33+NFM!M49+CHI!M38+NMM!M37+PPA!M38+FBT!M18+TRE!M18+MAE!M18+TEL!M18+WWP!M18+OIS!M18</f>
        <v>179.61075367559152</v>
      </c>
      <c r="N37" s="51">
        <f>ISI!N33+NFM!N49+CHI!N38+NMM!N37+PPA!N38+FBT!N18+TRE!N18+MAE!N18+TEL!N18+WWP!N18+OIS!N18</f>
        <v>146.17355953766454</v>
      </c>
      <c r="O37" s="51">
        <f>ISI!O33+NFM!O49+CHI!O38+NMM!O37+PPA!O38+FBT!O18+TRE!O18+MAE!O18+TEL!O18+WWP!O18+OIS!O18</f>
        <v>103.18231318692453</v>
      </c>
      <c r="P37" s="51">
        <f>ISI!P33+NFM!P49+CHI!P38+NMM!P37+PPA!P38+FBT!P18+TRE!P18+MAE!P18+TEL!P18+WWP!P18+OIS!P18</f>
        <v>85.027341422021578</v>
      </c>
      <c r="Q37" s="51">
        <f>ISI!Q33+NFM!Q49+CHI!Q38+NMM!Q37+PPA!Q38+FBT!Q18+TRE!Q18+MAE!Q18+TEL!Q18+WWP!Q18+OIS!Q18</f>
        <v>117.51702422595994</v>
      </c>
    </row>
    <row r="38" spans="1:17" x14ac:dyDescent="0.25">
      <c r="A38" s="53" t="s">
        <v>28</v>
      </c>
      <c r="B38" s="51">
        <f>ISI!B34+NFM!B50+CHI!B39+NMM!B38+PPA!B39+FBT!B19+TRE!B19+MAE!B19+TEL!B19+WWP!B19+OIS!B19</f>
        <v>393.57052376634522</v>
      </c>
      <c r="C38" s="51">
        <f>ISI!C34+NFM!C50+CHI!C39+NMM!C38+PPA!C39+FBT!C19+TRE!C19+MAE!C19+TEL!C19+WWP!C19+OIS!C19</f>
        <v>504</v>
      </c>
      <c r="D38" s="51">
        <f>ISI!D34+NFM!D50+CHI!D39+NMM!D38+PPA!D39+FBT!D19+TRE!D19+MAE!D19+TEL!D19+WWP!D19+OIS!D19</f>
        <v>625.79123000000004</v>
      </c>
      <c r="E38" s="51">
        <f>ISI!E34+NFM!E50+CHI!E39+NMM!E38+PPA!E39+FBT!E19+TRE!E19+MAE!E19+TEL!E19+WWP!E19+OIS!E19</f>
        <v>580.79516999999998</v>
      </c>
      <c r="F38" s="51">
        <f>ISI!F34+NFM!F50+CHI!F39+NMM!F38+PPA!F39+FBT!F19+TRE!F19+MAE!F19+TEL!F19+WWP!F19+OIS!F19</f>
        <v>686.29908</v>
      </c>
      <c r="G38" s="51">
        <f>ISI!G34+NFM!G50+CHI!G39+NMM!G38+PPA!G39+FBT!G19+TRE!G19+MAE!G19+TEL!G19+WWP!G19+OIS!G19</f>
        <v>791.92342788663416</v>
      </c>
      <c r="H38" s="51">
        <f>ISI!H34+NFM!H50+CHI!H39+NMM!H38+PPA!H39+FBT!H19+TRE!H19+MAE!H19+TEL!H19+WWP!H19+OIS!H19</f>
        <v>764.10440000000006</v>
      </c>
      <c r="I38" s="51">
        <f>ISI!I34+NFM!I50+CHI!I39+NMM!I38+PPA!I39+FBT!I19+TRE!I19+MAE!I19+TEL!I19+WWP!I19+OIS!I19</f>
        <v>492.20016999999996</v>
      </c>
      <c r="J38" s="51">
        <f>ISI!J34+NFM!J50+CHI!J39+NMM!J38+PPA!J39+FBT!J19+TRE!J19+MAE!J19+TEL!J19+WWP!J19+OIS!J19</f>
        <v>535.00553000000002</v>
      </c>
      <c r="K38" s="51">
        <f>ISI!K34+NFM!K50+CHI!K39+NMM!K38+PPA!K39+FBT!K19+TRE!K19+MAE!K19+TEL!K19+WWP!K19+OIS!K19</f>
        <v>467.69811999999996</v>
      </c>
      <c r="L38" s="51">
        <f>ISI!L34+NFM!L50+CHI!L39+NMM!L38+PPA!L39+FBT!L19+TRE!L19+MAE!L19+TEL!L19+WWP!L19+OIS!L19</f>
        <v>447.31061573060737</v>
      </c>
      <c r="M38" s="51">
        <f>ISI!M34+NFM!M50+CHI!M39+NMM!M38+PPA!M39+FBT!M19+TRE!M19+MAE!M19+TEL!M19+WWP!M19+OIS!M19</f>
        <v>378.42679256046932</v>
      </c>
      <c r="N38" s="51">
        <f>ISI!N34+NFM!N50+CHI!N39+NMM!N38+PPA!N39+FBT!N19+TRE!N19+MAE!N19+TEL!N19+WWP!N19+OIS!N19</f>
        <v>313.36580735343557</v>
      </c>
      <c r="O38" s="51">
        <f>ISI!O34+NFM!O50+CHI!O39+NMM!O38+PPA!O39+FBT!O19+TRE!O19+MAE!O19+TEL!O19+WWP!O19+OIS!O19</f>
        <v>334.7657677043245</v>
      </c>
      <c r="P38" s="51">
        <f>ISI!P34+NFM!P50+CHI!P39+NMM!P38+PPA!P39+FBT!P19+TRE!P19+MAE!P19+TEL!P19+WWP!P19+OIS!P19</f>
        <v>384.44507974429195</v>
      </c>
      <c r="Q38" s="51">
        <f>ISI!Q34+NFM!Q50+CHI!Q39+NMM!Q38+PPA!Q39+FBT!Q19+TRE!Q19+MAE!Q19+TEL!Q19+WWP!Q19+OIS!Q19</f>
        <v>348.52505855207829</v>
      </c>
    </row>
    <row r="39" spans="1:17" x14ac:dyDescent="0.25">
      <c r="A39" s="67" t="s">
        <v>75</v>
      </c>
      <c r="B39" s="66">
        <f t="shared" ref="B39:Q39" si="2">B40+B41</f>
        <v>699.2420588637882</v>
      </c>
      <c r="C39" s="66">
        <f t="shared" si="2"/>
        <v>835.8</v>
      </c>
      <c r="D39" s="66">
        <f t="shared" si="2"/>
        <v>916.89678999999978</v>
      </c>
      <c r="E39" s="66">
        <f t="shared" si="2"/>
        <v>918.10436000000004</v>
      </c>
      <c r="F39" s="66">
        <f t="shared" si="2"/>
        <v>946.41746000000001</v>
      </c>
      <c r="G39" s="66">
        <f t="shared" si="2"/>
        <v>956.11851832600951</v>
      </c>
      <c r="H39" s="66">
        <f t="shared" si="2"/>
        <v>966.70541999999989</v>
      </c>
      <c r="I39" s="66">
        <f t="shared" si="2"/>
        <v>1034.5392200000001</v>
      </c>
      <c r="J39" s="66">
        <f t="shared" si="2"/>
        <v>1017.0748800000001</v>
      </c>
      <c r="K39" s="66">
        <f t="shared" si="2"/>
        <v>954.90750000000003</v>
      </c>
      <c r="L39" s="66">
        <f t="shared" si="2"/>
        <v>1052.6192800612077</v>
      </c>
      <c r="M39" s="66">
        <f t="shared" si="2"/>
        <v>1150.3498792052696</v>
      </c>
      <c r="N39" s="66">
        <f t="shared" si="2"/>
        <v>1121.5982259552229</v>
      </c>
      <c r="O39" s="66">
        <f t="shared" si="2"/>
        <v>1083.5092939815459</v>
      </c>
      <c r="P39" s="66">
        <f t="shared" si="2"/>
        <v>1056.7828321084248</v>
      </c>
      <c r="Q39" s="66">
        <f t="shared" si="2"/>
        <v>1137.4282427237863</v>
      </c>
    </row>
    <row r="40" spans="1:17" x14ac:dyDescent="0.25">
      <c r="A40" s="53" t="s">
        <v>66</v>
      </c>
      <c r="B40" s="51">
        <f>ISI!B36+NFM!B52+CHI!B41+NMM!B40+PPA!B41+FBT!B21+TRE!B21+MAE!B21+TEL!B21+WWP!B21+OIS!B21</f>
        <v>658.80545425124933</v>
      </c>
      <c r="C40" s="51">
        <f>ISI!C36+NFM!C52+CHI!C41+NMM!C40+PPA!C41+FBT!C21+TRE!C21+MAE!C21+TEL!C21+WWP!C21+OIS!C21</f>
        <v>830.9</v>
      </c>
      <c r="D40" s="51">
        <f>ISI!D36+NFM!D52+CHI!D41+NMM!D40+PPA!D41+FBT!D21+TRE!D21+MAE!D21+TEL!D21+WWP!D21+OIS!D21</f>
        <v>916.89678999999978</v>
      </c>
      <c r="E40" s="51">
        <f>ISI!E36+NFM!E52+CHI!E41+NMM!E40+PPA!E41+FBT!E21+TRE!E21+MAE!E21+TEL!E21+WWP!E21+OIS!E21</f>
        <v>918.10436000000004</v>
      </c>
      <c r="F40" s="51">
        <f>ISI!F36+NFM!F52+CHI!F41+NMM!F40+PPA!F41+FBT!F21+TRE!F21+MAE!F21+TEL!F21+WWP!F21+OIS!F21</f>
        <v>946.41746000000001</v>
      </c>
      <c r="G40" s="51">
        <f>ISI!G36+NFM!G52+CHI!G41+NMM!G40+PPA!G41+FBT!G21+TRE!G21+MAE!G21+TEL!G21+WWP!G21+OIS!G21</f>
        <v>956.11851832600951</v>
      </c>
      <c r="H40" s="51">
        <f>ISI!H36+NFM!H52+CHI!H41+NMM!H40+PPA!H41+FBT!H21+TRE!H21+MAE!H21+TEL!H21+WWP!H21+OIS!H21</f>
        <v>966.70541999999989</v>
      </c>
      <c r="I40" s="51">
        <f>ISI!I36+NFM!I52+CHI!I41+NMM!I40+PPA!I41+FBT!I21+TRE!I21+MAE!I21+TEL!I21+WWP!I21+OIS!I21</f>
        <v>1034.5392200000001</v>
      </c>
      <c r="J40" s="51">
        <f>ISI!J36+NFM!J52+CHI!J41+NMM!J40+PPA!J41+FBT!J21+TRE!J21+MAE!J21+TEL!J21+WWP!J21+OIS!J21</f>
        <v>1017.0748800000001</v>
      </c>
      <c r="K40" s="51">
        <f>ISI!K36+NFM!K52+CHI!K41+NMM!K40+PPA!K41+FBT!K21+TRE!K21+MAE!K21+TEL!K21+WWP!K21+OIS!K21</f>
        <v>954.90750000000003</v>
      </c>
      <c r="L40" s="51">
        <f>ISI!L36+NFM!L52+CHI!L41+NMM!L40+PPA!L41+FBT!L21+TRE!L21+MAE!L21+TEL!L21+WWP!L21+OIS!L21</f>
        <v>1052.6192800612077</v>
      </c>
      <c r="M40" s="51">
        <f>ISI!M36+NFM!M52+CHI!M41+NMM!M40+PPA!M41+FBT!M21+TRE!M21+MAE!M21+TEL!M21+WWP!M21+OIS!M21</f>
        <v>1150.3498792052696</v>
      </c>
      <c r="N40" s="51">
        <f>ISI!N36+NFM!N52+CHI!N41+NMM!N40+PPA!N41+FBT!N21+TRE!N21+MAE!N21+TEL!N21+WWP!N21+OIS!N21</f>
        <v>1121.5982259552229</v>
      </c>
      <c r="O40" s="51">
        <f>ISI!O36+NFM!O52+CHI!O41+NMM!O40+PPA!O41+FBT!O21+TRE!O21+MAE!O21+TEL!O21+WWP!O21+OIS!O21</f>
        <v>1083.5092939815459</v>
      </c>
      <c r="P40" s="51">
        <f>ISI!P36+NFM!P52+CHI!P41+NMM!P40+PPA!P41+FBT!P21+TRE!P21+MAE!P21+TEL!P21+WWP!P21+OIS!P21</f>
        <v>1056.7828321084248</v>
      </c>
      <c r="Q40" s="51">
        <f>ISI!Q36+NFM!Q52+CHI!Q41+NMM!Q40+PPA!Q41+FBT!Q21+TRE!Q21+MAE!Q21+TEL!Q21+WWP!Q21+OIS!Q21</f>
        <v>1137.4282427237863</v>
      </c>
    </row>
    <row r="41" spans="1:17" x14ac:dyDescent="0.25">
      <c r="A41" s="53" t="s">
        <v>25</v>
      </c>
      <c r="B41" s="51">
        <f>ISI!B37+NFM!B53+CHI!B42+NMM!B41+PPA!B42+FBT!B22+TRE!B22+MAE!B22+TEL!B22+WWP!B22+OIS!B22</f>
        <v>40.436604612538822</v>
      </c>
      <c r="C41" s="51">
        <f>ISI!C37+NFM!C53+CHI!C42+NMM!C41+PPA!C42+FBT!C22+TRE!C22+MAE!C22+TEL!C22+WWP!C22+OIS!C22</f>
        <v>4.9000000000000004</v>
      </c>
      <c r="D41" s="51">
        <f>ISI!D37+NFM!D53+CHI!D42+NMM!D41+PPA!D42+FBT!D22+TRE!D22+MAE!D22+TEL!D22+WWP!D22+OIS!D22</f>
        <v>0</v>
      </c>
      <c r="E41" s="51">
        <f>ISI!E37+NFM!E53+CHI!E42+NMM!E41+PPA!E42+FBT!E22+TRE!E22+MAE!E22+TEL!E22+WWP!E22+OIS!E22</f>
        <v>0</v>
      </c>
      <c r="F41" s="51">
        <f>ISI!F37+NFM!F53+CHI!F42+NMM!F41+PPA!F42+FBT!F22+TRE!F22+MAE!F22+TEL!F22+WWP!F22+OIS!F22</f>
        <v>0</v>
      </c>
      <c r="G41" s="51">
        <f>ISI!G37+NFM!G53+CHI!G42+NMM!G41+PPA!G42+FBT!G22+TRE!G22+MAE!G22+TEL!G22+WWP!G22+OIS!G22</f>
        <v>0</v>
      </c>
      <c r="H41" s="51">
        <f>ISI!H37+NFM!H53+CHI!H42+NMM!H41+PPA!H42+FBT!H22+TRE!H22+MAE!H22+TEL!H22+WWP!H22+OIS!H22</f>
        <v>0</v>
      </c>
      <c r="I41" s="51">
        <f>ISI!I37+NFM!I53+CHI!I42+NMM!I41+PPA!I42+FBT!I22+TRE!I22+MAE!I22+TEL!I22+WWP!I22+OIS!I22</f>
        <v>0</v>
      </c>
      <c r="J41" s="51">
        <f>ISI!J37+NFM!J53+CHI!J42+NMM!J41+PPA!J42+FBT!J22+TRE!J22+MAE!J22+TEL!J22+WWP!J22+OIS!J22</f>
        <v>0</v>
      </c>
      <c r="K41" s="51">
        <f>ISI!K37+NFM!K53+CHI!K42+NMM!K41+PPA!K42+FBT!K22+TRE!K22+MAE!K22+TEL!K22+WWP!K22+OIS!K22</f>
        <v>0</v>
      </c>
      <c r="L41" s="51">
        <f>ISI!L37+NFM!L53+CHI!L42+NMM!L41+PPA!L42+FBT!L22+TRE!L22+MAE!L22+TEL!L22+WWP!L22+OIS!L22</f>
        <v>0</v>
      </c>
      <c r="M41" s="51">
        <f>ISI!M37+NFM!M53+CHI!M42+NMM!M41+PPA!M42+FBT!M22+TRE!M22+MAE!M22+TEL!M22+WWP!M22+OIS!M22</f>
        <v>0</v>
      </c>
      <c r="N41" s="51">
        <f>ISI!N37+NFM!N53+CHI!N42+NMM!N41+PPA!N42+FBT!N22+TRE!N22+MAE!N22+TEL!N22+WWP!N22+OIS!N22</f>
        <v>0</v>
      </c>
      <c r="O41" s="51">
        <f>ISI!O37+NFM!O53+CHI!O42+NMM!O41+PPA!O42+FBT!O22+TRE!O22+MAE!O22+TEL!O22+WWP!O22+OIS!O22</f>
        <v>0</v>
      </c>
      <c r="P41" s="51">
        <f>ISI!P37+NFM!P53+CHI!P42+NMM!P41+PPA!P42+FBT!P22+TRE!P22+MAE!P22+TEL!P22+WWP!P22+OIS!P22</f>
        <v>0</v>
      </c>
      <c r="Q41" s="51">
        <f>ISI!Q37+NFM!Q53+CHI!Q42+NMM!Q41+PPA!Q42+FBT!Q22+TRE!Q22+MAE!Q22+TEL!Q22+WWP!Q22+OIS!Q22</f>
        <v>0</v>
      </c>
    </row>
    <row r="42" spans="1:17" x14ac:dyDescent="0.25">
      <c r="A42" s="67" t="s">
        <v>24</v>
      </c>
      <c r="B42" s="66">
        <f t="shared" ref="B42:Q42" si="3">SUM(B43:B47)</f>
        <v>1264.3741074244506</v>
      </c>
      <c r="C42" s="66">
        <f t="shared" si="3"/>
        <v>1255.0999999999999</v>
      </c>
      <c r="D42" s="66">
        <f t="shared" si="3"/>
        <v>1313.5912700000003</v>
      </c>
      <c r="E42" s="66">
        <f t="shared" si="3"/>
        <v>1320.0638199999999</v>
      </c>
      <c r="F42" s="66">
        <f t="shared" si="3"/>
        <v>1321.2829300000001</v>
      </c>
      <c r="G42" s="66">
        <f t="shared" si="3"/>
        <v>1374.7516823166018</v>
      </c>
      <c r="H42" s="66">
        <f t="shared" si="3"/>
        <v>1401.68632</v>
      </c>
      <c r="I42" s="66">
        <f t="shared" si="3"/>
        <v>1444.76647</v>
      </c>
      <c r="J42" s="66">
        <f t="shared" si="3"/>
        <v>1439.7612099999999</v>
      </c>
      <c r="K42" s="66">
        <f t="shared" si="3"/>
        <v>1429.3338799999999</v>
      </c>
      <c r="L42" s="66">
        <f t="shared" si="3"/>
        <v>1505.9354350207459</v>
      </c>
      <c r="M42" s="66">
        <f t="shared" si="3"/>
        <v>1524.7562413365258</v>
      </c>
      <c r="N42" s="66">
        <f t="shared" si="3"/>
        <v>1062.579424854827</v>
      </c>
      <c r="O42" s="66">
        <f t="shared" si="3"/>
        <v>1140.3821818080787</v>
      </c>
      <c r="P42" s="66">
        <f t="shared" si="3"/>
        <v>1070.1160420562057</v>
      </c>
      <c r="Q42" s="66">
        <f t="shared" si="3"/>
        <v>1025.7772904456947</v>
      </c>
    </row>
    <row r="43" spans="1:17" x14ac:dyDescent="0.25">
      <c r="A43" s="53" t="s">
        <v>23</v>
      </c>
      <c r="B43" s="51">
        <f>ISI!B39+NFM!B55+CHI!B44+NMM!B43+PPA!B44+FBT!B24+TRE!B24+MAE!B24+TEL!B24+WWP!B24+OIS!B24</f>
        <v>1264.3741074244506</v>
      </c>
      <c r="C43" s="51">
        <f>ISI!C39+NFM!C55+CHI!C44+NMM!C43+PPA!C44+FBT!C24+TRE!C24+MAE!C24+TEL!C24+WWP!C24+OIS!C24</f>
        <v>1255.0999999999999</v>
      </c>
      <c r="D43" s="51">
        <f>ISI!D39+NFM!D55+CHI!D44+NMM!D43+PPA!D44+FBT!D24+TRE!D24+MAE!D24+TEL!D24+WWP!D24+OIS!D24</f>
        <v>1313.5912700000003</v>
      </c>
      <c r="E43" s="51">
        <f>ISI!E39+NFM!E55+CHI!E44+NMM!E43+PPA!E44+FBT!E24+TRE!E24+MAE!E24+TEL!E24+WWP!E24+OIS!E24</f>
        <v>1320.0638199999999</v>
      </c>
      <c r="F43" s="51">
        <f>ISI!F39+NFM!F55+CHI!F44+NMM!F43+PPA!F44+FBT!F24+TRE!F24+MAE!F24+TEL!F24+WWP!F24+OIS!F24</f>
        <v>1321.2829300000001</v>
      </c>
      <c r="G43" s="51">
        <f>ISI!G39+NFM!G55+CHI!G44+NMM!G43+PPA!G44+FBT!G24+TRE!G24+MAE!G24+TEL!G24+WWP!G24+OIS!G24</f>
        <v>1374.7516823166018</v>
      </c>
      <c r="H43" s="51">
        <f>ISI!H39+NFM!H55+CHI!H44+NMM!H43+PPA!H44+FBT!H24+TRE!H24+MAE!H24+TEL!H24+WWP!H24+OIS!H24</f>
        <v>1401.68632</v>
      </c>
      <c r="I43" s="51">
        <f>ISI!I39+NFM!I55+CHI!I44+NMM!I43+PPA!I44+FBT!I24+TRE!I24+MAE!I24+TEL!I24+WWP!I24+OIS!I24</f>
        <v>1438.5709400000001</v>
      </c>
      <c r="J43" s="51">
        <f>ISI!J39+NFM!J55+CHI!J44+NMM!J43+PPA!J44+FBT!J24+TRE!J24+MAE!J24+TEL!J24+WWP!J24+OIS!J24</f>
        <v>1433.5662499999999</v>
      </c>
      <c r="K43" s="51">
        <f>ISI!K39+NFM!K55+CHI!K44+NMM!K43+PPA!K44+FBT!K24+TRE!K24+MAE!K24+TEL!K24+WWP!K24+OIS!K24</f>
        <v>1419.63391</v>
      </c>
      <c r="L43" s="51">
        <f>ISI!L39+NFM!L55+CHI!L44+NMM!L43+PPA!L44+FBT!L24+TRE!L24+MAE!L24+TEL!L24+WWP!L24+OIS!L24</f>
        <v>1493.5632969839623</v>
      </c>
      <c r="M43" s="51">
        <f>ISI!M39+NFM!M55+CHI!M44+NMM!M43+PPA!M44+FBT!M24+TRE!M24+MAE!M24+TEL!M24+WWP!M24+OIS!M24</f>
        <v>1513.2676943294293</v>
      </c>
      <c r="N43" s="51">
        <f>ISI!N39+NFM!N55+CHI!N44+NMM!N43+PPA!N44+FBT!N24+TRE!N24+MAE!N24+TEL!N24+WWP!N24+OIS!N24</f>
        <v>1054.1242142141448</v>
      </c>
      <c r="O43" s="51">
        <f>ISI!O39+NFM!O55+CHI!O44+NMM!O43+PPA!O44+FBT!O24+TRE!O24+MAE!O24+TEL!O24+WWP!O24+OIS!O24</f>
        <v>1131.7845774130142</v>
      </c>
      <c r="P43" s="51">
        <f>ISI!P39+NFM!P55+CHI!P44+NMM!P43+PPA!P44+FBT!P24+TRE!P24+MAE!P24+TEL!P24+WWP!P24+OIS!P24</f>
        <v>1053.7075155030598</v>
      </c>
      <c r="Q43" s="51">
        <f>ISI!Q39+NFM!Q55+CHI!Q44+NMM!Q43+PPA!Q44+FBT!Q24+TRE!Q24+MAE!Q24+TEL!Q24+WWP!Q24+OIS!Q24</f>
        <v>1006.2634395507461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</v>
      </c>
      <c r="C44" s="51">
        <f>ISI!C40+NFM!C56+CHI!C45+NMM!C44+PPA!C45+FBT!C25+TRE!C25+MAE!C25+TEL!C25+WWP!C25+OIS!C25</f>
        <v>0</v>
      </c>
      <c r="D44" s="51">
        <f>ISI!D40+NFM!D56+CHI!D45+NMM!D44+PPA!D45+FBT!D25+TRE!D25+MAE!D25+TEL!D25+WWP!D25+OIS!D25</f>
        <v>0</v>
      </c>
      <c r="E44" s="51">
        <f>ISI!E40+NFM!E56+CHI!E45+NMM!E44+PPA!E45+FBT!E25+TRE!E25+MAE!E25+TEL!E25+WWP!E25+OIS!E25</f>
        <v>0</v>
      </c>
      <c r="F44" s="51">
        <f>ISI!F40+NFM!F56+CHI!F45+NMM!F44+PPA!F45+FBT!F25+TRE!F25+MAE!F25+TEL!F25+WWP!F25+OIS!F25</f>
        <v>0</v>
      </c>
      <c r="G44" s="51">
        <f>ISI!G40+NFM!G56+CHI!G45+NMM!G44+PPA!G45+FBT!G25+TRE!G25+MAE!G25+TEL!G25+WWP!G25+OIS!G25</f>
        <v>0</v>
      </c>
      <c r="H44" s="51">
        <f>ISI!H40+NFM!H56+CHI!H45+NMM!H44+PPA!H45+FBT!H25+TRE!H25+MAE!H25+TEL!H25+WWP!H25+OIS!H25</f>
        <v>0</v>
      </c>
      <c r="I44" s="51">
        <f>ISI!I40+NFM!I56+CHI!I45+NMM!I44+PPA!I45+FBT!I25+TRE!I25+MAE!I25+TEL!I25+WWP!I25+OIS!I25</f>
        <v>0</v>
      </c>
      <c r="J44" s="51">
        <f>ISI!J40+NFM!J56+CHI!J45+NMM!J44+PPA!J45+FBT!J25+TRE!J25+MAE!J25+TEL!J25+WWP!J25+OIS!J25</f>
        <v>0</v>
      </c>
      <c r="K44" s="51">
        <f>ISI!K40+NFM!K56+CHI!K45+NMM!K44+PPA!K45+FBT!K25+TRE!K25+MAE!K25+TEL!K25+WWP!K25+OIS!K25</f>
        <v>0</v>
      </c>
      <c r="L44" s="51">
        <f>ISI!L40+NFM!L56+CHI!L45+NMM!L44+PPA!L45+FBT!L25+TRE!L25+MAE!L25+TEL!L25+WWP!L25+OIS!L25</f>
        <v>0</v>
      </c>
      <c r="M44" s="51">
        <f>ISI!M40+NFM!M56+CHI!M45+NMM!M44+PPA!M45+FBT!M25+TRE!M25+MAE!M25+TEL!M25+WWP!M25+OIS!M25</f>
        <v>0</v>
      </c>
      <c r="N44" s="51">
        <f>ISI!N40+NFM!N56+CHI!N45+NMM!N44+PPA!N45+FBT!N25+TRE!N25+MAE!N25+TEL!N25+WWP!N25+OIS!N25</f>
        <v>0.50158212302580829</v>
      </c>
      <c r="O44" s="51">
        <f>ISI!O40+NFM!O56+CHI!O45+NMM!O44+PPA!O45+FBT!O25+TRE!O25+MAE!O25+TEL!O25+WWP!O25+OIS!O25</f>
        <v>0.64488392089424273</v>
      </c>
      <c r="P44" s="51">
        <f>ISI!P40+NFM!P56+CHI!P45+NMM!P44+PPA!P45+FBT!P25+TRE!P25+MAE!P25+TEL!P25+WWP!P25+OIS!P25</f>
        <v>8.4551447406133331</v>
      </c>
      <c r="Q44" s="51">
        <f>ISI!Q40+NFM!Q56+CHI!Q45+NMM!Q44+PPA!Q45+FBT!Q25+TRE!Q25+MAE!Q25+TEL!Q25+WWP!Q25+OIS!Q25</f>
        <v>8.0253134188691124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6.1955299999999909</v>
      </c>
      <c r="J45" s="51">
        <f>ISI!J41+NFM!J57+CHI!J46+NMM!J45+PPA!J46+FBT!J26+TRE!J26+MAE!J26+TEL!J26+WWP!J26+OIS!J26</f>
        <v>6.1949600000000098</v>
      </c>
      <c r="K45" s="51">
        <f>ISI!K41+NFM!K57+CHI!K46+NMM!K45+PPA!K46+FBT!K26+TRE!K26+MAE!K26+TEL!K26+WWP!K26+OIS!K26</f>
        <v>9.6999699999999791</v>
      </c>
      <c r="L45" s="51">
        <f>ISI!L41+NFM!L57+CHI!L46+NMM!L45+PPA!L46+FBT!L26+TRE!L26+MAE!L26+TEL!L26+WWP!L26+OIS!L26</f>
        <v>12.372138036783667</v>
      </c>
      <c r="M45" s="51">
        <f>ISI!M41+NFM!M57+CHI!M46+NMM!M45+PPA!M46+FBT!M26+TRE!M26+MAE!M26+TEL!M26+WWP!M26+OIS!M26</f>
        <v>11.488547007096429</v>
      </c>
      <c r="N45" s="51">
        <f>ISI!N41+NFM!N57+CHI!N46+NMM!N45+PPA!N46+FBT!N26+TRE!N26+MAE!N26+TEL!N26+WWP!N26+OIS!N26</f>
        <v>7.953628517656341</v>
      </c>
      <c r="O45" s="51">
        <f>ISI!O41+NFM!O57+CHI!O46+NMM!O45+PPA!O46+FBT!O26+TRE!O26+MAE!O26+TEL!O26+WWP!O26+OIS!O26</f>
        <v>7.9527204741702917</v>
      </c>
      <c r="P45" s="51">
        <f>ISI!P41+NFM!P57+CHI!P46+NMM!P45+PPA!P46+FBT!P26+TRE!P26+MAE!P26+TEL!P26+WWP!P26+OIS!P26</f>
        <v>7.9533818125326547</v>
      </c>
      <c r="Q45" s="51">
        <f>ISI!Q41+NFM!Q57+CHI!Q46+NMM!Q45+PPA!Q46+FBT!Q26+TRE!Q26+MAE!Q26+TEL!Q26+WWP!Q26+OIS!Q26</f>
        <v>11.488537476079387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127.30483065494471</v>
      </c>
      <c r="C48" s="64">
        <f>ISI!C44+NFM!C60+CHI!C49+NMM!C48+PPA!C49+FBT!C29+TRE!C29+MAE!C29+TEL!C29+WWP!C29+OIS!C29</f>
        <v>152.4</v>
      </c>
      <c r="D48" s="64">
        <f>ISI!D44+NFM!D60+CHI!D49+NMM!D48+PPA!D49+FBT!D29+TRE!D29+MAE!D29+TEL!D29+WWP!D29+OIS!D29</f>
        <v>186.79979999999998</v>
      </c>
      <c r="E48" s="64">
        <f>ISI!E44+NFM!E60+CHI!E49+NMM!E48+PPA!E49+FBT!E29+TRE!E29+MAE!E29+TEL!E29+WWP!E29+OIS!E29</f>
        <v>212.79448999999994</v>
      </c>
      <c r="F48" s="64">
        <f>ISI!F44+NFM!F60+CHI!F49+NMM!F48+PPA!F49+FBT!F29+TRE!F29+MAE!F29+TEL!F29+WWP!F29+OIS!F29</f>
        <v>242.09368999999995</v>
      </c>
      <c r="G48" s="64">
        <f>ISI!G44+NFM!G60+CHI!G49+NMM!G48+PPA!G49+FBT!G29+TRE!G29+MAE!G29+TEL!G29+WWP!G29+OIS!G29</f>
        <v>314.70340216353668</v>
      </c>
      <c r="H48" s="64">
        <f>ISI!H44+NFM!H60+CHI!H49+NMM!H48+PPA!H49+FBT!H29+TRE!H29+MAE!H29+TEL!H29+WWP!H29+OIS!H29</f>
        <v>316.60000000000002</v>
      </c>
      <c r="I48" s="64">
        <f>ISI!I44+NFM!I60+CHI!I49+NMM!I48+PPA!I49+FBT!I29+TRE!I29+MAE!I29+TEL!I29+WWP!I29+OIS!I29</f>
        <v>322.80458999999996</v>
      </c>
      <c r="J48" s="64">
        <f>ISI!J44+NFM!J60+CHI!J49+NMM!J48+PPA!J49+FBT!J29+TRE!J29+MAE!J29+TEL!J29+WWP!J29+OIS!J29</f>
        <v>303.70022000000006</v>
      </c>
      <c r="K48" s="64">
        <f>ISI!K44+NFM!K60+CHI!K49+NMM!K48+PPA!K49+FBT!K29+TRE!K29+MAE!K29+TEL!K29+WWP!K29+OIS!K29</f>
        <v>300.89979</v>
      </c>
      <c r="L48" s="64">
        <f>ISI!L44+NFM!L60+CHI!L49+NMM!L48+PPA!L49+FBT!L29+TRE!L29+MAE!L29+TEL!L29+WWP!L29+OIS!L29</f>
        <v>319.36092622013831</v>
      </c>
      <c r="M48" s="64">
        <f>ISI!M44+NFM!M60+CHI!M49+NMM!M48+PPA!M49+FBT!M29+TRE!M29+MAE!M29+TEL!M29+WWP!M29+OIS!M29</f>
        <v>316.11246849337437</v>
      </c>
      <c r="N48" s="64">
        <f>ISI!N44+NFM!N60+CHI!N49+NMM!N48+PPA!N49+FBT!N29+TRE!N29+MAE!N29+TEL!N29+WWP!N29+OIS!N29</f>
        <v>319.05046440082134</v>
      </c>
      <c r="O48" s="64">
        <f>ISI!O44+NFM!O60+CHI!O49+NMM!O48+PPA!O49+FBT!O29+TRE!O29+MAE!O29+TEL!O29+WWP!O29+OIS!O29</f>
        <v>325.21257284799901</v>
      </c>
      <c r="P48" s="64">
        <f>ISI!P44+NFM!P60+CHI!P49+NMM!P48+PPA!P49+FBT!P29+TRE!P29+MAE!P29+TEL!P29+WWP!P29+OIS!P29</f>
        <v>243.28854695234489</v>
      </c>
      <c r="Q48" s="64">
        <f>ISI!Q44+NFM!Q60+CHI!Q49+NMM!Q48+PPA!Q49+FBT!Q29+TRE!Q29+MAE!Q29+TEL!Q29+WWP!Q29+OIS!Q29</f>
        <v>218.49598414904119</v>
      </c>
    </row>
    <row r="49" spans="1:17" x14ac:dyDescent="0.25">
      <c r="A49" s="63" t="s">
        <v>21</v>
      </c>
      <c r="B49" s="62">
        <f>ISI!B45+NFM!B61+CHI!B50+NMM!B49+PPA!B50+FBT!B30+TRE!B30+MAE!B30+TEL!B30+WWP!B30+OIS!B30</f>
        <v>1371.7920245588339</v>
      </c>
      <c r="C49" s="62">
        <f>ISI!C45+NFM!C61+CHI!C50+NMM!C49+PPA!C50+FBT!C30+TRE!C30+MAE!C30+TEL!C30+WWP!C30+OIS!C30</f>
        <v>1389.6</v>
      </c>
      <c r="D49" s="62">
        <f>ISI!D45+NFM!D61+CHI!D50+NMM!D49+PPA!D50+FBT!D30+TRE!D30+MAE!D30+TEL!D30+WWP!D30+OIS!D30</f>
        <v>1416.1865399999999</v>
      </c>
      <c r="E49" s="62">
        <f>ISI!E45+NFM!E61+CHI!E50+NMM!E49+PPA!E50+FBT!E30+TRE!E30+MAE!E30+TEL!E30+WWP!E30+OIS!E30</f>
        <v>1446.2759400000007</v>
      </c>
      <c r="F49" s="62">
        <f>ISI!F45+NFM!F61+CHI!F50+NMM!F49+PPA!F50+FBT!F30+TRE!F30+MAE!F30+TEL!F30+WWP!F30+OIS!F30</f>
        <v>1469.1157199999998</v>
      </c>
      <c r="G49" s="62">
        <f>ISI!G45+NFM!G61+CHI!G50+NMM!G49+PPA!G50+FBT!G30+TRE!G30+MAE!G30+TEL!G30+WWP!G30+OIS!G30</f>
        <v>1476.525022188195</v>
      </c>
      <c r="H49" s="62">
        <f>ISI!H45+NFM!H61+CHI!H50+NMM!H49+PPA!H50+FBT!H30+TRE!H30+MAE!H30+TEL!H30+WWP!H30+OIS!H30</f>
        <v>1517.0853199999997</v>
      </c>
      <c r="I49" s="62">
        <f>ISI!I45+NFM!I61+CHI!I50+NMM!I49+PPA!I50+FBT!I30+TRE!I30+MAE!I30+TEL!I30+WWP!I30+OIS!I30</f>
        <v>1546.9608199999998</v>
      </c>
      <c r="J49" s="62">
        <f>ISI!J45+NFM!J61+CHI!J50+NMM!J49+PPA!J50+FBT!J30+TRE!J30+MAE!J30+TEL!J30+WWP!J30+OIS!J30</f>
        <v>1514.7807199999997</v>
      </c>
      <c r="K49" s="62">
        <f>ISI!K45+NFM!K61+CHI!K50+NMM!K49+PPA!K50+FBT!K30+TRE!K30+MAE!K30+TEL!K30+WWP!K30+OIS!K30</f>
        <v>1390.6107500000001</v>
      </c>
      <c r="L49" s="62">
        <f>ISI!L45+NFM!L61+CHI!L50+NMM!L49+PPA!L50+FBT!L30+TRE!L30+MAE!L30+TEL!L30+WWP!L30+OIS!L30</f>
        <v>1501.9867674928487</v>
      </c>
      <c r="M49" s="62">
        <f>ISI!M45+NFM!M61+CHI!M50+NMM!M49+PPA!M50+FBT!M30+TRE!M30+MAE!M30+TEL!M30+WWP!M30+OIS!M30</f>
        <v>1458.0305484290107</v>
      </c>
      <c r="N49" s="62">
        <f>ISI!N45+NFM!N61+CHI!N50+NMM!N49+PPA!N50+FBT!N30+TRE!N30+MAE!N30+TEL!N30+WWP!N30+OIS!N30</f>
        <v>1369.8966217481041</v>
      </c>
      <c r="O49" s="62">
        <f>ISI!O45+NFM!O61+CHI!O50+NMM!O49+PPA!O50+FBT!O30+TRE!O30+MAE!O30+TEL!O30+WWP!O30+OIS!O30</f>
        <v>1375.1468455163797</v>
      </c>
      <c r="P49" s="62">
        <f>ISI!P45+NFM!P61+CHI!P50+NMM!P49+PPA!P50+FBT!P30+TRE!P30+MAE!P30+TEL!P30+WWP!P30+OIS!P30</f>
        <v>1323.7359200736014</v>
      </c>
      <c r="Q49" s="62">
        <f>ISI!Q45+NFM!Q61+CHI!Q50+NMM!Q49+PPA!Q50+FBT!Q30+TRE!Q30+MAE!Q30+TEL!Q30+WWP!Q30+OIS!Q30</f>
        <v>1331.1184528125325</v>
      </c>
    </row>
    <row r="50" spans="1:17" x14ac:dyDescent="0.25">
      <c r="A50" s="50" t="s">
        <v>65</v>
      </c>
      <c r="B50" s="38">
        <f t="shared" ref="B50:Q50" si="4">SUM(B51,B54,B60,B64,B68,B72:B77)</f>
        <v>6322.3835922273511</v>
      </c>
      <c r="C50" s="38">
        <f t="shared" si="4"/>
        <v>6221.2820199999987</v>
      </c>
      <c r="D50" s="38">
        <f t="shared" si="4"/>
        <v>6342.8760700000003</v>
      </c>
      <c r="E50" s="38">
        <f t="shared" si="4"/>
        <v>5920.366299999996</v>
      </c>
      <c r="F50" s="38">
        <f t="shared" si="4"/>
        <v>5799.6391999999969</v>
      </c>
      <c r="G50" s="38">
        <f t="shared" si="4"/>
        <v>5795.7458001392533</v>
      </c>
      <c r="H50" s="38">
        <f t="shared" si="4"/>
        <v>5766.0075600000018</v>
      </c>
      <c r="I50" s="38">
        <f t="shared" si="4"/>
        <v>5843.4000799999967</v>
      </c>
      <c r="J50" s="38">
        <f t="shared" si="4"/>
        <v>5523.3879299999971</v>
      </c>
      <c r="K50" s="38">
        <f t="shared" si="4"/>
        <v>5211.2071800000003</v>
      </c>
      <c r="L50" s="38">
        <f t="shared" si="4"/>
        <v>5453.4675968409865</v>
      </c>
      <c r="M50" s="38">
        <f t="shared" si="4"/>
        <v>5349.3486972938617</v>
      </c>
      <c r="N50" s="38">
        <f t="shared" si="4"/>
        <v>4605.9960454364846</v>
      </c>
      <c r="O50" s="38">
        <f t="shared" si="4"/>
        <v>4599.0643180950037</v>
      </c>
      <c r="P50" s="38">
        <f t="shared" si="4"/>
        <v>4405.9679534215647</v>
      </c>
      <c r="Q50" s="38">
        <f t="shared" si="4"/>
        <v>4450.5234215378823</v>
      </c>
    </row>
    <row r="51" spans="1:17" x14ac:dyDescent="0.25">
      <c r="A51" s="61" t="s">
        <v>13</v>
      </c>
      <c r="B51" s="45">
        <f>ISI!B$46</f>
        <v>289.55432236131298</v>
      </c>
      <c r="C51" s="45">
        <f>ISI!C$46</f>
        <v>151.37739999999945</v>
      </c>
      <c r="D51" s="45">
        <f>ISI!D$46</f>
        <v>131.11407999999983</v>
      </c>
      <c r="E51" s="45">
        <f>ISI!E$46</f>
        <v>156.48067000000069</v>
      </c>
      <c r="F51" s="45">
        <f>ISI!F$46</f>
        <v>154.79896999999971</v>
      </c>
      <c r="G51" s="45">
        <f>ISI!G$46</f>
        <v>190.16982549808674</v>
      </c>
      <c r="H51" s="45">
        <f>ISI!H$46</f>
        <v>199.69558999999992</v>
      </c>
      <c r="I51" s="45">
        <f>ISI!I$46</f>
        <v>210.64850999999652</v>
      </c>
      <c r="J51" s="45">
        <f>ISI!J$46</f>
        <v>191.07685999999828</v>
      </c>
      <c r="K51" s="45">
        <f>ISI!K$46</f>
        <v>143.70292000000066</v>
      </c>
      <c r="L51" s="45">
        <f>ISI!L$46</f>
        <v>143.93138495046895</v>
      </c>
      <c r="M51" s="45">
        <f>ISI!M$46</f>
        <v>162.08155155600252</v>
      </c>
      <c r="N51" s="45">
        <f>ISI!N$46</f>
        <v>174.35676599117812</v>
      </c>
      <c r="O51" s="45">
        <f>ISI!O$46</f>
        <v>176.24194157587945</v>
      </c>
      <c r="P51" s="45">
        <f>ISI!P$46</f>
        <v>176.17186549353187</v>
      </c>
      <c r="Q51" s="45">
        <f>ISI!Q$46</f>
        <v>177.23236654201239</v>
      </c>
    </row>
    <row r="52" spans="1:17" x14ac:dyDescent="0.25">
      <c r="A52" s="57" t="s">
        <v>46</v>
      </c>
      <c r="B52" s="35">
        <f>ISI!B$47</f>
        <v>205.40064186433483</v>
      </c>
      <c r="C52" s="35">
        <f>ISI!C$47</f>
        <v>44.376526417407234</v>
      </c>
      <c r="D52" s="35">
        <f>ISI!D$47</f>
        <v>0</v>
      </c>
      <c r="E52" s="35">
        <f>ISI!E$47</f>
        <v>0</v>
      </c>
      <c r="F52" s="35">
        <f>ISI!F$47</f>
        <v>0</v>
      </c>
      <c r="G52" s="35">
        <f>ISI!G$47</f>
        <v>0</v>
      </c>
      <c r="H52" s="35">
        <f>ISI!H$47</f>
        <v>0</v>
      </c>
      <c r="I52" s="35">
        <f>ISI!I$47</f>
        <v>0</v>
      </c>
      <c r="J52" s="35">
        <f>ISI!J$47</f>
        <v>0</v>
      </c>
      <c r="K52" s="35">
        <f>ISI!K$47</f>
        <v>0</v>
      </c>
      <c r="L52" s="35">
        <f>ISI!L$47</f>
        <v>0</v>
      </c>
      <c r="M52" s="35">
        <f>ISI!M$47</f>
        <v>0</v>
      </c>
      <c r="N52" s="35">
        <f>ISI!N$47</f>
        <v>0</v>
      </c>
      <c r="O52" s="35">
        <f>ISI!O$47</f>
        <v>0</v>
      </c>
      <c r="P52" s="35">
        <f>ISI!P$47</f>
        <v>0</v>
      </c>
      <c r="Q52" s="35">
        <f>ISI!Q$47</f>
        <v>0</v>
      </c>
    </row>
    <row r="53" spans="1:17" x14ac:dyDescent="0.25">
      <c r="A53" s="57" t="s">
        <v>45</v>
      </c>
      <c r="B53" s="35">
        <f>ISI!B$48</f>
        <v>84.153680496978168</v>
      </c>
      <c r="C53" s="35">
        <f>ISI!C$48</f>
        <v>107.00087358259222</v>
      </c>
      <c r="D53" s="35">
        <f>ISI!D$48</f>
        <v>131.11407999999983</v>
      </c>
      <c r="E53" s="35">
        <f>ISI!E$48</f>
        <v>156.48067000000069</v>
      </c>
      <c r="F53" s="35">
        <f>ISI!F$48</f>
        <v>154.79896999999971</v>
      </c>
      <c r="G53" s="35">
        <f>ISI!G$48</f>
        <v>190.16982549808674</v>
      </c>
      <c r="H53" s="35">
        <f>ISI!H$48</f>
        <v>199.69558999999992</v>
      </c>
      <c r="I53" s="35">
        <f>ISI!I$48</f>
        <v>210.64850999999652</v>
      </c>
      <c r="J53" s="35">
        <f>ISI!J$48</f>
        <v>191.07685999999828</v>
      </c>
      <c r="K53" s="35">
        <f>ISI!K$48</f>
        <v>143.70292000000066</v>
      </c>
      <c r="L53" s="35">
        <f>ISI!L$48</f>
        <v>143.93138495046895</v>
      </c>
      <c r="M53" s="35">
        <f>ISI!M$48</f>
        <v>162.08155155600252</v>
      </c>
      <c r="N53" s="35">
        <f>ISI!N$48</f>
        <v>174.35676599117812</v>
      </c>
      <c r="O53" s="35">
        <f>ISI!O$48</f>
        <v>176.24194157587945</v>
      </c>
      <c r="P53" s="35">
        <f>ISI!P$48</f>
        <v>176.17186549353187</v>
      </c>
      <c r="Q53" s="35">
        <f>ISI!Q$48</f>
        <v>177.23236654201239</v>
      </c>
    </row>
    <row r="54" spans="1:17" x14ac:dyDescent="0.25">
      <c r="A54" s="58" t="s">
        <v>12</v>
      </c>
      <c r="B54" s="37">
        <f>NFM!B$62</f>
        <v>41.48768898975937</v>
      </c>
      <c r="C54" s="37">
        <f>NFM!C$62</f>
        <v>35.197719999999869</v>
      </c>
      <c r="D54" s="37">
        <f>NFM!D$62</f>
        <v>23.002530000000284</v>
      </c>
      <c r="E54" s="37">
        <f>NFM!E$62</f>
        <v>23.000499999999938</v>
      </c>
      <c r="F54" s="37">
        <f>NFM!F$62</f>
        <v>26.099229999999771</v>
      </c>
      <c r="G54" s="37">
        <f>NFM!G$62</f>
        <v>23.693366809065445</v>
      </c>
      <c r="H54" s="37">
        <f>NFM!H$62</f>
        <v>24.898930000000071</v>
      </c>
      <c r="I54" s="37">
        <f>NFM!I$62</f>
        <v>31.994760000000049</v>
      </c>
      <c r="J54" s="37">
        <f>NFM!J$62</f>
        <v>35.199439999999818</v>
      </c>
      <c r="K54" s="37">
        <f>NFM!K$62</f>
        <v>26.799950000000074</v>
      </c>
      <c r="L54" s="37">
        <f>NFM!L$62</f>
        <v>25.819069885422341</v>
      </c>
      <c r="M54" s="37">
        <f>NFM!M$62</f>
        <v>26.511692052188067</v>
      </c>
      <c r="N54" s="37">
        <f>NFM!N$62</f>
        <v>19.012093429633275</v>
      </c>
      <c r="O54" s="37">
        <f>NFM!O$62</f>
        <v>23.120212919010733</v>
      </c>
      <c r="P54" s="37">
        <f>NFM!P$62</f>
        <v>25.603854713331142</v>
      </c>
      <c r="Q54" s="37">
        <f>NFM!Q$62</f>
        <v>28.971770262419213</v>
      </c>
    </row>
    <row r="55" spans="1:17" x14ac:dyDescent="0.25">
      <c r="A55" s="57" t="s">
        <v>44</v>
      </c>
      <c r="B55" s="35">
        <f>NFM!B$63</f>
        <v>0</v>
      </c>
      <c r="C55" s="35">
        <f>NFM!C$63</f>
        <v>0</v>
      </c>
      <c r="D55" s="35">
        <f>NFM!D$63</f>
        <v>0</v>
      </c>
      <c r="E55" s="35">
        <f>NFM!E$63</f>
        <v>0</v>
      </c>
      <c r="F55" s="35">
        <f>NFM!F$63</f>
        <v>0</v>
      </c>
      <c r="G55" s="35">
        <f>NFM!G$63</f>
        <v>0</v>
      </c>
      <c r="H55" s="35">
        <f>NFM!H$63</f>
        <v>0</v>
      </c>
      <c r="I55" s="35">
        <f>NFM!I$63</f>
        <v>0</v>
      </c>
      <c r="J55" s="35">
        <f>NFM!J$63</f>
        <v>0</v>
      </c>
      <c r="K55" s="35">
        <f>NFM!K$63</f>
        <v>0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4.0215253242629307</v>
      </c>
      <c r="C56" s="35">
        <f>NFM!C$64</f>
        <v>3.4118198864066516</v>
      </c>
      <c r="D56" s="35">
        <f>NFM!D$64</f>
        <v>2.0943929862624184</v>
      </c>
      <c r="E56" s="35">
        <f>NFM!E$64</f>
        <v>2.337017716533571</v>
      </c>
      <c r="F56" s="35">
        <f>NFM!F$64</f>
        <v>2.384134977080778</v>
      </c>
      <c r="G56" s="35">
        <f>NFM!G$64</f>
        <v>2.4311248558586782</v>
      </c>
      <c r="H56" s="35">
        <f>NFM!H$64</f>
        <v>2.7687480856924647</v>
      </c>
      <c r="I56" s="35">
        <f>NFM!I$64</f>
        <v>3.5578006967443869</v>
      </c>
      <c r="J56" s="35">
        <f>NFM!J$64</f>
        <v>3.7434215464247202</v>
      </c>
      <c r="K56" s="35">
        <f>NFM!K$64</f>
        <v>2.7983812594880257</v>
      </c>
      <c r="L56" s="35">
        <f>NFM!L$64</f>
        <v>2.6589507601784885</v>
      </c>
      <c r="M56" s="35">
        <f>NFM!M$64</f>
        <v>2.6702483661827316</v>
      </c>
      <c r="N56" s="35">
        <f>NFM!N$64</f>
        <v>2.0565213778775</v>
      </c>
      <c r="O56" s="35">
        <f>NFM!O$64</f>
        <v>2.4751320910129526</v>
      </c>
      <c r="P56" s="35">
        <f>NFM!P$64</f>
        <v>2.9961557521630406</v>
      </c>
      <c r="Q56" s="35">
        <f>NFM!Q$64</f>
        <v>3.4963158559621501</v>
      </c>
    </row>
    <row r="57" spans="1:17" x14ac:dyDescent="0.25">
      <c r="A57" s="60" t="s">
        <v>43</v>
      </c>
      <c r="B57" s="44">
        <f>NFM!B$65</f>
        <v>0</v>
      </c>
      <c r="C57" s="44">
        <f>NFM!C$65</f>
        <v>0</v>
      </c>
      <c r="D57" s="44">
        <f>NFM!D$65</f>
        <v>0</v>
      </c>
      <c r="E57" s="44">
        <f>NFM!E$65</f>
        <v>0</v>
      </c>
      <c r="F57" s="44">
        <f>NFM!F$65</f>
        <v>0</v>
      </c>
      <c r="G57" s="44">
        <f>NFM!G$65</f>
        <v>0</v>
      </c>
      <c r="H57" s="44">
        <f>NFM!H$65</f>
        <v>0</v>
      </c>
      <c r="I57" s="44">
        <f>NFM!I$65</f>
        <v>0</v>
      </c>
      <c r="J57" s="44">
        <f>NFM!J$65</f>
        <v>0</v>
      </c>
      <c r="K57" s="44">
        <f>NFM!K$65</f>
        <v>0</v>
      </c>
      <c r="L57" s="44">
        <f>NFM!L$65</f>
        <v>0</v>
      </c>
      <c r="M57" s="44">
        <f>NFM!M$65</f>
        <v>0</v>
      </c>
      <c r="N57" s="44">
        <f>NFM!N$65</f>
        <v>0</v>
      </c>
      <c r="O57" s="44">
        <f>NFM!O$65</f>
        <v>0</v>
      </c>
      <c r="P57" s="44">
        <f>NFM!P$65</f>
        <v>0</v>
      </c>
      <c r="Q57" s="44">
        <f>NFM!Q$65</f>
        <v>0</v>
      </c>
    </row>
    <row r="58" spans="1:17" x14ac:dyDescent="0.25">
      <c r="A58" s="59" t="s">
        <v>344</v>
      </c>
      <c r="B58" s="43">
        <f>NFM!B$66</f>
        <v>4.0215253242629307</v>
      </c>
      <c r="C58" s="43">
        <f>NFM!C$66</f>
        <v>3.4118198864066516</v>
      </c>
      <c r="D58" s="43">
        <f>NFM!D$66</f>
        <v>2.0943929862624184</v>
      </c>
      <c r="E58" s="43">
        <f>NFM!E$66</f>
        <v>2.337017716533571</v>
      </c>
      <c r="F58" s="43">
        <f>NFM!F$66</f>
        <v>2.384134977080778</v>
      </c>
      <c r="G58" s="43">
        <f>NFM!G$66</f>
        <v>2.4311248558586782</v>
      </c>
      <c r="H58" s="43">
        <f>NFM!H$66</f>
        <v>2.7687480856924647</v>
      </c>
      <c r="I58" s="43">
        <f>NFM!I$66</f>
        <v>3.5578006967443869</v>
      </c>
      <c r="J58" s="43">
        <f>NFM!J$66</f>
        <v>3.7434215464247202</v>
      </c>
      <c r="K58" s="43">
        <f>NFM!K$66</f>
        <v>2.7983812594880257</v>
      </c>
      <c r="L58" s="43">
        <f>NFM!L$66</f>
        <v>2.6589507601784885</v>
      </c>
      <c r="M58" s="43">
        <f>NFM!M$66</f>
        <v>2.6702483661827316</v>
      </c>
      <c r="N58" s="43">
        <f>NFM!N$66</f>
        <v>2.0565213778775</v>
      </c>
      <c r="O58" s="43">
        <f>NFM!O$66</f>
        <v>2.4751320910129526</v>
      </c>
      <c r="P58" s="43">
        <f>NFM!P$66</f>
        <v>2.9961557521630406</v>
      </c>
      <c r="Q58" s="43">
        <f>NFM!Q$66</f>
        <v>3.4963158559621501</v>
      </c>
    </row>
    <row r="59" spans="1:17" x14ac:dyDescent="0.25">
      <c r="A59" s="57" t="s">
        <v>42</v>
      </c>
      <c r="B59" s="35">
        <f>NFM!B$67</f>
        <v>37.466163665496438</v>
      </c>
      <c r="C59" s="35">
        <f>NFM!C$67</f>
        <v>31.785900113593218</v>
      </c>
      <c r="D59" s="35">
        <f>NFM!D$67</f>
        <v>20.908137013737864</v>
      </c>
      <c r="E59" s="35">
        <f>NFM!E$67</f>
        <v>20.663482283466369</v>
      </c>
      <c r="F59" s="35">
        <f>NFM!F$67</f>
        <v>23.715095022918995</v>
      </c>
      <c r="G59" s="35">
        <f>NFM!G$67</f>
        <v>21.262241953206768</v>
      </c>
      <c r="H59" s="35">
        <f>NFM!H$67</f>
        <v>22.130181914307606</v>
      </c>
      <c r="I59" s="35">
        <f>NFM!I$67</f>
        <v>28.436959303255662</v>
      </c>
      <c r="J59" s="35">
        <f>NFM!J$67</f>
        <v>31.456018453575098</v>
      </c>
      <c r="K59" s="35">
        <f>NFM!K$67</f>
        <v>24.001568740512049</v>
      </c>
      <c r="L59" s="35">
        <f>NFM!L$67</f>
        <v>23.160119125243853</v>
      </c>
      <c r="M59" s="35">
        <f>NFM!M$67</f>
        <v>23.841443686005334</v>
      </c>
      <c r="N59" s="35">
        <f>NFM!N$67</f>
        <v>16.955572051755773</v>
      </c>
      <c r="O59" s="35">
        <f>NFM!O$67</f>
        <v>20.645080827997781</v>
      </c>
      <c r="P59" s="35">
        <f>NFM!P$67</f>
        <v>22.607698961168101</v>
      </c>
      <c r="Q59" s="35">
        <f>NFM!Q$67</f>
        <v>25.475454406457061</v>
      </c>
    </row>
    <row r="60" spans="1:17" x14ac:dyDescent="0.25">
      <c r="A60" s="58" t="s">
        <v>11</v>
      </c>
      <c r="B60" s="37">
        <f>CHI!B$51</f>
        <v>413.91803285734767</v>
      </c>
      <c r="C60" s="37">
        <f>CHI!C$51</f>
        <v>568.39161999999988</v>
      </c>
      <c r="D60" s="37">
        <f>CHI!D$51</f>
        <v>548.56761000000006</v>
      </c>
      <c r="E60" s="37">
        <f>CHI!E$51</f>
        <v>574.01492999999562</v>
      </c>
      <c r="F60" s="37">
        <f>CHI!F$51</f>
        <v>563.33164999999678</v>
      </c>
      <c r="G60" s="37">
        <f>CHI!G$51</f>
        <v>483.31731380673693</v>
      </c>
      <c r="H60" s="37">
        <f>CHI!H$51</f>
        <v>475.25817000000148</v>
      </c>
      <c r="I60" s="37">
        <f>CHI!I$51</f>
        <v>570.17283000000009</v>
      </c>
      <c r="J60" s="37">
        <f>CHI!J$51</f>
        <v>503.21772000000004</v>
      </c>
      <c r="K60" s="37">
        <f>CHI!K$51</f>
        <v>528.54814999999996</v>
      </c>
      <c r="L60" s="37">
        <f>CHI!L$51</f>
        <v>580.14559884751657</v>
      </c>
      <c r="M60" s="37">
        <f>CHI!M$51</f>
        <v>576.28790764162545</v>
      </c>
      <c r="N60" s="37">
        <f>CHI!N$51</f>
        <v>502.19208614447854</v>
      </c>
      <c r="O60" s="37">
        <f>CHI!O$51</f>
        <v>494.7432923122729</v>
      </c>
      <c r="P60" s="37">
        <f>CHI!P$51</f>
        <v>377.29987481613273</v>
      </c>
      <c r="Q60" s="37">
        <f>CHI!Q$51</f>
        <v>380.05940683849059</v>
      </c>
    </row>
    <row r="61" spans="1:17" x14ac:dyDescent="0.25">
      <c r="A61" s="57" t="s">
        <v>61</v>
      </c>
      <c r="B61" s="35">
        <f>CHI!B$52</f>
        <v>255.39602434818556</v>
      </c>
      <c r="C61" s="35">
        <f>CHI!C$52</f>
        <v>370.93242117820057</v>
      </c>
      <c r="D61" s="35">
        <f>CHI!D$52</f>
        <v>360.51886594336889</v>
      </c>
      <c r="E61" s="35">
        <f>CHI!E$52</f>
        <v>400.39130946469413</v>
      </c>
      <c r="F61" s="35">
        <f>CHI!F$52</f>
        <v>388.78815849670752</v>
      </c>
      <c r="G61" s="35">
        <f>CHI!G$52</f>
        <v>299.49711476614056</v>
      </c>
      <c r="H61" s="35">
        <f>CHI!H$52</f>
        <v>298.2490140406486</v>
      </c>
      <c r="I61" s="35">
        <f>CHI!I$52</f>
        <v>372.97324202128328</v>
      </c>
      <c r="J61" s="35">
        <f>CHI!J$52</f>
        <v>325.93445661346686</v>
      </c>
      <c r="K61" s="35">
        <f>CHI!K$52</f>
        <v>211.74167373365546</v>
      </c>
      <c r="L61" s="35">
        <f>CHI!L$52</f>
        <v>353.82394257535543</v>
      </c>
      <c r="M61" s="35">
        <f>CHI!M$52</f>
        <v>360.15828378621927</v>
      </c>
      <c r="N61" s="35">
        <f>CHI!N$52</f>
        <v>268.9054004774128</v>
      </c>
      <c r="O61" s="35">
        <f>CHI!O$52</f>
        <v>300.55919908740378</v>
      </c>
      <c r="P61" s="35">
        <f>CHI!P$52</f>
        <v>228.11845002680894</v>
      </c>
      <c r="Q61" s="35">
        <f>CHI!Q$52</f>
        <v>261.6647924921661</v>
      </c>
    </row>
    <row r="62" spans="1:17" x14ac:dyDescent="0.25">
      <c r="A62" s="57" t="s">
        <v>40</v>
      </c>
      <c r="B62" s="35">
        <f>CHI!B$53</f>
        <v>154.60487629534418</v>
      </c>
      <c r="C62" s="35">
        <f>CHI!C$53</f>
        <v>192.65249267506286</v>
      </c>
      <c r="D62" s="35">
        <f>CHI!D$53</f>
        <v>183.05342265895791</v>
      </c>
      <c r="E62" s="35">
        <f>CHI!E$53</f>
        <v>169.04652491208989</v>
      </c>
      <c r="F62" s="35">
        <f>CHI!F$53</f>
        <v>170.10577801343615</v>
      </c>
      <c r="G62" s="35">
        <f>CHI!G$53</f>
        <v>179.30751096814481</v>
      </c>
      <c r="H62" s="35">
        <f>CHI!H$53</f>
        <v>172.81999895469338</v>
      </c>
      <c r="I62" s="35">
        <f>CHI!I$53</f>
        <v>192.22735772675833</v>
      </c>
      <c r="J62" s="35">
        <f>CHI!J$53</f>
        <v>172.20744339899508</v>
      </c>
      <c r="K62" s="35">
        <f>CHI!K$53</f>
        <v>309.00531113905021</v>
      </c>
      <c r="L62" s="35">
        <f>CHI!L$53</f>
        <v>220.8252566487995</v>
      </c>
      <c r="M62" s="35">
        <f>CHI!M$53</f>
        <v>210.97095934875264</v>
      </c>
      <c r="N62" s="35">
        <f>CHI!N$53</f>
        <v>227.43477337130827</v>
      </c>
      <c r="O62" s="35">
        <f>CHI!O$53</f>
        <v>188.14256092470404</v>
      </c>
      <c r="P62" s="35">
        <f>CHI!P$53</f>
        <v>144.43706609996761</v>
      </c>
      <c r="Q62" s="35">
        <f>CHI!Q$53</f>
        <v>114.55352590599897</v>
      </c>
    </row>
    <row r="63" spans="1:17" x14ac:dyDescent="0.25">
      <c r="A63" s="57" t="s">
        <v>39</v>
      </c>
      <c r="B63" s="35">
        <f>CHI!B$54</f>
        <v>3.9171322138179216</v>
      </c>
      <c r="C63" s="35">
        <f>CHI!C$54</f>
        <v>4.8067061467364898</v>
      </c>
      <c r="D63" s="35">
        <f>CHI!D$54</f>
        <v>4.9953213976732762</v>
      </c>
      <c r="E63" s="35">
        <f>CHI!E$54</f>
        <v>4.5770956232115783</v>
      </c>
      <c r="F63" s="35">
        <f>CHI!F$54</f>
        <v>4.4377134898530706</v>
      </c>
      <c r="G63" s="35">
        <f>CHI!G$54</f>
        <v>4.5126880724515619</v>
      </c>
      <c r="H63" s="35">
        <f>CHI!H$54</f>
        <v>4.1891570046595321</v>
      </c>
      <c r="I63" s="35">
        <f>CHI!I$54</f>
        <v>4.9722302519584236</v>
      </c>
      <c r="J63" s="35">
        <f>CHI!J$54</f>
        <v>5.0758199875380594</v>
      </c>
      <c r="K63" s="35">
        <f>CHI!K$54</f>
        <v>7.8011651272942695</v>
      </c>
      <c r="L63" s="35">
        <f>CHI!L$54</f>
        <v>5.4963996233616417</v>
      </c>
      <c r="M63" s="35">
        <f>CHI!M$54</f>
        <v>5.1586645066535111</v>
      </c>
      <c r="N63" s="35">
        <f>CHI!N$54</f>
        <v>5.8519122957574794</v>
      </c>
      <c r="O63" s="35">
        <f>CHI!O$54</f>
        <v>6.0415323001651036</v>
      </c>
      <c r="P63" s="35">
        <f>CHI!P$54</f>
        <v>4.7443586893561918</v>
      </c>
      <c r="Q63" s="35">
        <f>CHI!Q$54</f>
        <v>3.8410884403255121</v>
      </c>
    </row>
    <row r="64" spans="1:17" x14ac:dyDescent="0.25">
      <c r="A64" s="58" t="s">
        <v>10</v>
      </c>
      <c r="B64" s="37">
        <f>NMM!B$50</f>
        <v>2188.916074973863</v>
      </c>
      <c r="C64" s="37">
        <f>NMM!C$50</f>
        <v>2182.0409999999997</v>
      </c>
      <c r="D64" s="37">
        <f>NMM!D$50</f>
        <v>2348.2113999999997</v>
      </c>
      <c r="E64" s="37">
        <f>NMM!E$50</f>
        <v>1949.4124999999999</v>
      </c>
      <c r="F64" s="37">
        <f>NMM!F$50</f>
        <v>1937.1161099999999</v>
      </c>
      <c r="G64" s="37">
        <f>NMM!G$50</f>
        <v>2014.7029060861255</v>
      </c>
      <c r="H64" s="37">
        <f>NMM!H$50</f>
        <v>1966.1876400000006</v>
      </c>
      <c r="I64" s="37">
        <f>NMM!I$50</f>
        <v>1879.7107100000003</v>
      </c>
      <c r="J64" s="37">
        <f>NMM!J$50</f>
        <v>1749.1680900000001</v>
      </c>
      <c r="K64" s="37">
        <f>NMM!K$50</f>
        <v>1507.9132700000002</v>
      </c>
      <c r="L64" s="37">
        <f>NMM!L$50</f>
        <v>1604.2544419203261</v>
      </c>
      <c r="M64" s="37">
        <f>NMM!M$50</f>
        <v>1518.2889277627148</v>
      </c>
      <c r="N64" s="37">
        <f>NMM!N$50</f>
        <v>1079.9098181938198</v>
      </c>
      <c r="O64" s="37">
        <f>NMM!O$50</f>
        <v>1085.0853351142541</v>
      </c>
      <c r="P64" s="37">
        <f>NMM!P$50</f>
        <v>1179.5131815369284</v>
      </c>
      <c r="Q64" s="37">
        <f>NMM!Q$50</f>
        <v>1123.6784896946717</v>
      </c>
    </row>
    <row r="65" spans="1:17" x14ac:dyDescent="0.25">
      <c r="A65" s="57" t="s">
        <v>38</v>
      </c>
      <c r="B65" s="35">
        <f>NMM!B$51</f>
        <v>1158.9825718593033</v>
      </c>
      <c r="C65" s="35">
        <f>NMM!C$51</f>
        <v>1130.1127855699856</v>
      </c>
      <c r="D65" s="35">
        <f>NMM!D$51</f>
        <v>1109.4271973009452</v>
      </c>
      <c r="E65" s="35">
        <f>NMM!E$51</f>
        <v>953.32064247565972</v>
      </c>
      <c r="F65" s="35">
        <f>NMM!F$51</f>
        <v>930.01315508714436</v>
      </c>
      <c r="G65" s="35">
        <f>NMM!G$51</f>
        <v>880.9370316487807</v>
      </c>
      <c r="H65" s="35">
        <f>NMM!H$51</f>
        <v>851.27314358120111</v>
      </c>
      <c r="I65" s="35">
        <f>NMM!I$51</f>
        <v>915.67744363671386</v>
      </c>
      <c r="J65" s="35">
        <f>NMM!J$51</f>
        <v>850.03413731302567</v>
      </c>
      <c r="K65" s="35">
        <f>NMM!K$51</f>
        <v>686.16658173592987</v>
      </c>
      <c r="L65" s="35">
        <f>NMM!L$51</f>
        <v>668.33273430487975</v>
      </c>
      <c r="M65" s="35">
        <f>NMM!M$51</f>
        <v>583.54978172876383</v>
      </c>
      <c r="N65" s="35">
        <f>NMM!N$51</f>
        <v>403.67728014418168</v>
      </c>
      <c r="O65" s="35">
        <f>NMM!O$51</f>
        <v>370.20099412574854</v>
      </c>
      <c r="P65" s="35">
        <f>NMM!P$51</f>
        <v>379.63955670348292</v>
      </c>
      <c r="Q65" s="35">
        <f>NMM!Q$51</f>
        <v>359.9617109988032</v>
      </c>
    </row>
    <row r="66" spans="1:17" x14ac:dyDescent="0.25">
      <c r="A66" s="57" t="s">
        <v>37</v>
      </c>
      <c r="B66" s="35">
        <f>NMM!B$52</f>
        <v>564.67043903628792</v>
      </c>
      <c r="C66" s="35">
        <f>NMM!C$52</f>
        <v>570.18163689885898</v>
      </c>
      <c r="D66" s="35">
        <f>NMM!D$52</f>
        <v>749.44691510000223</v>
      </c>
      <c r="E66" s="35">
        <f>NMM!E$52</f>
        <v>517.59572109985106</v>
      </c>
      <c r="F66" s="35">
        <f>NMM!F$52</f>
        <v>551.81634757313611</v>
      </c>
      <c r="G66" s="35">
        <f>NMM!G$52</f>
        <v>665.94305809816592</v>
      </c>
      <c r="H66" s="35">
        <f>NMM!H$52</f>
        <v>622.75620289204835</v>
      </c>
      <c r="I66" s="35">
        <f>NMM!I$52</f>
        <v>454.47225882351211</v>
      </c>
      <c r="J66" s="35">
        <f>NMM!J$52</f>
        <v>377.873723355278</v>
      </c>
      <c r="K66" s="35">
        <f>NMM!K$52</f>
        <v>373.13775901296043</v>
      </c>
      <c r="L66" s="35">
        <f>NMM!L$52</f>
        <v>473.02579367999215</v>
      </c>
      <c r="M66" s="35">
        <f>NMM!M$52</f>
        <v>496.98971389936401</v>
      </c>
      <c r="N66" s="35">
        <f>NMM!N$52</f>
        <v>348.48925092178791</v>
      </c>
      <c r="O66" s="35">
        <f>NMM!O$52</f>
        <v>390.65976276967308</v>
      </c>
      <c r="P66" s="35">
        <f>NMM!P$52</f>
        <v>468.14399835083708</v>
      </c>
      <c r="Q66" s="35">
        <f>NMM!Q$52</f>
        <v>442.61566988307646</v>
      </c>
    </row>
    <row r="67" spans="1:17" x14ac:dyDescent="0.25">
      <c r="A67" s="57" t="s">
        <v>57</v>
      </c>
      <c r="B67" s="35">
        <f>NMM!B$53</f>
        <v>465.26306407827178</v>
      </c>
      <c r="C67" s="35">
        <f>NMM!C$53</f>
        <v>481.74657753115537</v>
      </c>
      <c r="D67" s="35">
        <f>NMM!D$53</f>
        <v>489.33728759905227</v>
      </c>
      <c r="E67" s="35">
        <f>NMM!E$53</f>
        <v>478.49613642448918</v>
      </c>
      <c r="F67" s="35">
        <f>NMM!F$53</f>
        <v>455.28660733971958</v>
      </c>
      <c r="G67" s="35">
        <f>NMM!G$53</f>
        <v>467.82281633917887</v>
      </c>
      <c r="H67" s="35">
        <f>NMM!H$53</f>
        <v>492.15829352675109</v>
      </c>
      <c r="I67" s="35">
        <f>NMM!I$53</f>
        <v>509.56100753977455</v>
      </c>
      <c r="J67" s="35">
        <f>NMM!J$53</f>
        <v>521.26022933169622</v>
      </c>
      <c r="K67" s="35">
        <f>NMM!K$53</f>
        <v>448.60892925110983</v>
      </c>
      <c r="L67" s="35">
        <f>NMM!L$53</f>
        <v>462.89591393545419</v>
      </c>
      <c r="M67" s="35">
        <f>NMM!M$53</f>
        <v>437.74943213458687</v>
      </c>
      <c r="N67" s="35">
        <f>NMM!N$53</f>
        <v>327.74328712785018</v>
      </c>
      <c r="O67" s="35">
        <f>NMM!O$53</f>
        <v>324.22457821883245</v>
      </c>
      <c r="P67" s="35">
        <f>NMM!P$53</f>
        <v>331.72962648260841</v>
      </c>
      <c r="Q67" s="35">
        <f>NMM!Q$53</f>
        <v>321.10110881279206</v>
      </c>
    </row>
    <row r="68" spans="1:17" x14ac:dyDescent="0.25">
      <c r="A68" s="58" t="s">
        <v>9</v>
      </c>
      <c r="B68" s="37">
        <f>PPA!B$51</f>
        <v>1245.0838624379514</v>
      </c>
      <c r="C68" s="37">
        <f>PPA!C$51</f>
        <v>1199.15149</v>
      </c>
      <c r="D68" s="37">
        <f>PPA!D$51</f>
        <v>1173.4173400000002</v>
      </c>
      <c r="E68" s="37">
        <f>PPA!E$51</f>
        <v>1211.8851</v>
      </c>
      <c r="F68" s="37">
        <f>PPA!F$51</f>
        <v>1097.6613600000001</v>
      </c>
      <c r="G68" s="37">
        <f>PPA!G$51</f>
        <v>1177.0620492336041</v>
      </c>
      <c r="H68" s="37">
        <f>PPA!H$51</f>
        <v>1177.9022299999997</v>
      </c>
      <c r="I68" s="37">
        <f>PPA!I$51</f>
        <v>1191.22849</v>
      </c>
      <c r="J68" s="37">
        <f>PPA!J$51</f>
        <v>1231.7355</v>
      </c>
      <c r="K68" s="37">
        <f>PPA!K$51</f>
        <v>1211.9713999999999</v>
      </c>
      <c r="L68" s="37">
        <f>PPA!L$51</f>
        <v>1280.00495443161</v>
      </c>
      <c r="M68" s="37">
        <f>PPA!M$51</f>
        <v>1303.6485603867645</v>
      </c>
      <c r="N68" s="37">
        <f>PPA!N$51</f>
        <v>1367.6414301821005</v>
      </c>
      <c r="O68" s="37">
        <f>PPA!O$51</f>
        <v>1405.3255195933209</v>
      </c>
      <c r="P68" s="37">
        <f>PPA!P$51</f>
        <v>1311.0898859248978</v>
      </c>
      <c r="Q68" s="37">
        <f>PPA!Q$51</f>
        <v>1351.296534967938</v>
      </c>
    </row>
    <row r="69" spans="1:17" x14ac:dyDescent="0.25">
      <c r="A69" s="57" t="s">
        <v>35</v>
      </c>
      <c r="B69" s="35">
        <f>PPA!B$52</f>
        <v>824.0462169494989</v>
      </c>
      <c r="C69" s="35">
        <f>PPA!C$52</f>
        <v>786.67914470551227</v>
      </c>
      <c r="D69" s="35">
        <f>PPA!D$52</f>
        <v>764.74926525065564</v>
      </c>
      <c r="E69" s="35">
        <f>PPA!E$52</f>
        <v>792.61437955052963</v>
      </c>
      <c r="F69" s="35">
        <f>PPA!F$52</f>
        <v>703.42036990743259</v>
      </c>
      <c r="G69" s="35">
        <f>PPA!G$52</f>
        <v>774.548227397701</v>
      </c>
      <c r="H69" s="35">
        <f>PPA!H$52</f>
        <v>770.72376323713797</v>
      </c>
      <c r="I69" s="35">
        <f>PPA!I$52</f>
        <v>783.00119583400397</v>
      </c>
      <c r="J69" s="35">
        <f>PPA!J$52</f>
        <v>799.93368997300945</v>
      </c>
      <c r="K69" s="35">
        <f>PPA!K$52</f>
        <v>806.28292001271961</v>
      </c>
      <c r="L69" s="35">
        <f>PPA!L$52</f>
        <v>850.5153376837917</v>
      </c>
      <c r="M69" s="35">
        <f>PPA!M$52</f>
        <v>819.22568844032048</v>
      </c>
      <c r="N69" s="35">
        <f>PPA!N$52</f>
        <v>858.7186590839093</v>
      </c>
      <c r="O69" s="35">
        <f>PPA!O$52</f>
        <v>915.65799262606993</v>
      </c>
      <c r="P69" s="35">
        <f>PPA!P$52</f>
        <v>846.64111853015118</v>
      </c>
      <c r="Q69" s="35">
        <f>PPA!Q$52</f>
        <v>873.61488557685823</v>
      </c>
    </row>
    <row r="70" spans="1:17" x14ac:dyDescent="0.25">
      <c r="A70" s="57" t="s">
        <v>56</v>
      </c>
      <c r="B70" s="35">
        <f>PPA!B$53</f>
        <v>386.94555118616864</v>
      </c>
      <c r="C70" s="35">
        <f>PPA!C$53</f>
        <v>382.25731054121502</v>
      </c>
      <c r="D70" s="35">
        <f>PPA!D$53</f>
        <v>382.10080200095354</v>
      </c>
      <c r="E70" s="35">
        <f>PPA!E$53</f>
        <v>392.99737492064747</v>
      </c>
      <c r="F70" s="35">
        <f>PPA!F$53</f>
        <v>372.33419628530362</v>
      </c>
      <c r="G70" s="35">
        <f>PPA!G$53</f>
        <v>378.85370767937502</v>
      </c>
      <c r="H70" s="35">
        <f>PPA!H$53</f>
        <v>384.50098609122966</v>
      </c>
      <c r="I70" s="35">
        <f>PPA!I$53</f>
        <v>385.49055781375495</v>
      </c>
      <c r="J70" s="35">
        <f>PPA!J$53</f>
        <v>411.97233857490312</v>
      </c>
      <c r="K70" s="35">
        <f>PPA!K$53</f>
        <v>389.32781297983558</v>
      </c>
      <c r="L70" s="35">
        <f>PPA!L$53</f>
        <v>407.15904748937749</v>
      </c>
      <c r="M70" s="35">
        <f>PPA!M$53</f>
        <v>464.33103406288171</v>
      </c>
      <c r="N70" s="35">
        <f>PPA!N$53</f>
        <v>489.07947512033775</v>
      </c>
      <c r="O70" s="35">
        <f>PPA!O$53</f>
        <v>470.13076688507772</v>
      </c>
      <c r="P70" s="35">
        <f>PPA!P$53</f>
        <v>446.30116911585077</v>
      </c>
      <c r="Q70" s="35">
        <f>PPA!Q$53</f>
        <v>457.56494813010505</v>
      </c>
    </row>
    <row r="71" spans="1:17" x14ac:dyDescent="0.25">
      <c r="A71" s="57" t="s">
        <v>55</v>
      </c>
      <c r="B71" s="35">
        <f>PPA!B$54</f>
        <v>34.092094302283932</v>
      </c>
      <c r="C71" s="35">
        <f>PPA!C$54</f>
        <v>30.215034753272654</v>
      </c>
      <c r="D71" s="35">
        <f>PPA!D$54</f>
        <v>26.567272748390863</v>
      </c>
      <c r="E71" s="35">
        <f>PPA!E$54</f>
        <v>26.273345528822876</v>
      </c>
      <c r="F71" s="35">
        <f>PPA!F$54</f>
        <v>21.906793807263909</v>
      </c>
      <c r="G71" s="35">
        <f>PPA!G$54</f>
        <v>23.660114156528131</v>
      </c>
      <c r="H71" s="35">
        <f>PPA!H$54</f>
        <v>22.677480671632157</v>
      </c>
      <c r="I71" s="35">
        <f>PPA!I$54</f>
        <v>22.736736352241067</v>
      </c>
      <c r="J71" s="35">
        <f>PPA!J$54</f>
        <v>19.829471452087343</v>
      </c>
      <c r="K71" s="35">
        <f>PPA!K$54</f>
        <v>16.360667007444558</v>
      </c>
      <c r="L71" s="35">
        <f>PPA!L$54</f>
        <v>22.330569258440953</v>
      </c>
      <c r="M71" s="35">
        <f>PPA!M$54</f>
        <v>20.091837883562281</v>
      </c>
      <c r="N71" s="35">
        <f>PPA!N$54</f>
        <v>19.843295977853252</v>
      </c>
      <c r="O71" s="35">
        <f>PPA!O$54</f>
        <v>19.536760082173281</v>
      </c>
      <c r="P71" s="35">
        <f>PPA!P$54</f>
        <v>18.147598278895913</v>
      </c>
      <c r="Q71" s="35">
        <f>PPA!Q$54</f>
        <v>20.116701260974544</v>
      </c>
    </row>
    <row r="72" spans="1:17" x14ac:dyDescent="0.25">
      <c r="A72" s="56" t="s">
        <v>54</v>
      </c>
      <c r="B72" s="36">
        <f>FBT!B$12</f>
        <v>511.64904545864079</v>
      </c>
      <c r="C72" s="36">
        <f>FBT!C$12</f>
        <v>489.08350000000002</v>
      </c>
      <c r="D72" s="36">
        <f>FBT!D$12</f>
        <v>563.72417999999993</v>
      </c>
      <c r="E72" s="36">
        <f>FBT!E$12</f>
        <v>531.24155999999994</v>
      </c>
      <c r="F72" s="36">
        <f>FBT!F$12</f>
        <v>514.27931999999998</v>
      </c>
      <c r="G72" s="36">
        <f>FBT!G$12</f>
        <v>505.59886088956279</v>
      </c>
      <c r="H72" s="36">
        <f>FBT!H$12</f>
        <v>554.98055999999997</v>
      </c>
      <c r="I72" s="36">
        <f>FBT!I$12</f>
        <v>547.39977999999996</v>
      </c>
      <c r="J72" s="36">
        <f>FBT!J$12</f>
        <v>512.3925999999999</v>
      </c>
      <c r="K72" s="36">
        <f>FBT!K$12</f>
        <v>535.16239000000007</v>
      </c>
      <c r="L72" s="36">
        <f>FBT!L$12</f>
        <v>569.93276147387178</v>
      </c>
      <c r="M72" s="36">
        <f>FBT!M$12</f>
        <v>548.98050540313352</v>
      </c>
      <c r="N72" s="36">
        <f>FBT!N$12</f>
        <v>426.72056358932321</v>
      </c>
      <c r="O72" s="36">
        <f>FBT!O$12</f>
        <v>429.28431080779364</v>
      </c>
      <c r="P72" s="36">
        <f>FBT!P$12</f>
        <v>430.25794983745794</v>
      </c>
      <c r="Q72" s="36">
        <f>FBT!Q$12</f>
        <v>447.09786606036494</v>
      </c>
    </row>
    <row r="73" spans="1:17" x14ac:dyDescent="0.25">
      <c r="A73" s="21" t="s">
        <v>53</v>
      </c>
      <c r="B73" s="35">
        <f>TRE!B$12</f>
        <v>85.459605401328872</v>
      </c>
      <c r="C73" s="35">
        <f>TRE!C$12</f>
        <v>86.494299999999996</v>
      </c>
      <c r="D73" s="35">
        <f>TRE!D$12</f>
        <v>65.609160000000003</v>
      </c>
      <c r="E73" s="35">
        <f>TRE!E$12</f>
        <v>68.596720000000005</v>
      </c>
      <c r="F73" s="35">
        <f>TRE!F$12</f>
        <v>70.798640000000006</v>
      </c>
      <c r="G73" s="35">
        <f>TRE!G$12</f>
        <v>71.056251778595325</v>
      </c>
      <c r="H73" s="35">
        <f>TRE!H$12</f>
        <v>69.698800000000006</v>
      </c>
      <c r="I73" s="35">
        <f>TRE!I$12</f>
        <v>70.599699999999999</v>
      </c>
      <c r="J73" s="35">
        <f>TRE!J$12</f>
        <v>65.00421</v>
      </c>
      <c r="K73" s="35">
        <f>TRE!K$12</f>
        <v>55.70214</v>
      </c>
      <c r="L73" s="35">
        <f>TRE!L$12</f>
        <v>73.204825201498437</v>
      </c>
      <c r="M73" s="35">
        <f>TRE!M$12</f>
        <v>58.77919623577646</v>
      </c>
      <c r="N73" s="35">
        <f>TRE!N$12</f>
        <v>50.468248826969791</v>
      </c>
      <c r="O73" s="35">
        <f>TRE!O$12</f>
        <v>49.966963696303068</v>
      </c>
      <c r="P73" s="35">
        <f>TRE!P$12</f>
        <v>50.993478062725693</v>
      </c>
      <c r="Q73" s="35">
        <f>TRE!Q$12</f>
        <v>53.620399169993462</v>
      </c>
    </row>
    <row r="74" spans="1:17" x14ac:dyDescent="0.25">
      <c r="A74" s="21" t="s">
        <v>52</v>
      </c>
      <c r="B74" s="35">
        <f>MAE!B$12</f>
        <v>113.21231230588435</v>
      </c>
      <c r="C74" s="35">
        <f>MAE!C$12</f>
        <v>120.69779</v>
      </c>
      <c r="D74" s="35">
        <f>MAE!D$12</f>
        <v>124.22063</v>
      </c>
      <c r="E74" s="35">
        <f>MAE!E$12</f>
        <v>160.04772</v>
      </c>
      <c r="F74" s="35">
        <f>MAE!F$12</f>
        <v>160.49775000000002</v>
      </c>
      <c r="G74" s="35">
        <f>MAE!G$12</f>
        <v>163.40108150437075</v>
      </c>
      <c r="H74" s="35">
        <f>MAE!H$12</f>
        <v>170.42932000000002</v>
      </c>
      <c r="I74" s="35">
        <f>MAE!I$12</f>
        <v>170.90258</v>
      </c>
      <c r="J74" s="35">
        <f>MAE!J$12</f>
        <v>171.00547999999998</v>
      </c>
      <c r="K74" s="35">
        <f>MAE!K$12</f>
        <v>166.88657000000001</v>
      </c>
      <c r="L74" s="35">
        <f>MAE!L$12</f>
        <v>158.01881327880051</v>
      </c>
      <c r="M74" s="35">
        <f>MAE!M$12</f>
        <v>166.35478328195282</v>
      </c>
      <c r="N74" s="35">
        <f>MAE!N$12</f>
        <v>159.62146422587412</v>
      </c>
      <c r="O74" s="35">
        <f>MAE!O$12</f>
        <v>160.35909614687449</v>
      </c>
      <c r="P74" s="35">
        <f>MAE!P$12</f>
        <v>162.17303364583944</v>
      </c>
      <c r="Q74" s="35">
        <f>MAE!Q$12</f>
        <v>169.60166187589758</v>
      </c>
    </row>
    <row r="75" spans="1:17" x14ac:dyDescent="0.25">
      <c r="A75" s="21" t="s">
        <v>51</v>
      </c>
      <c r="B75" s="35">
        <f>TEL!B$12</f>
        <v>615.23981343698813</v>
      </c>
      <c r="C75" s="35">
        <f>TEL!C$12</f>
        <v>593.98613999999998</v>
      </c>
      <c r="D75" s="35">
        <f>TEL!D$12</f>
        <v>574.43837000000008</v>
      </c>
      <c r="E75" s="35">
        <f>TEL!E$12</f>
        <v>538.18173999999999</v>
      </c>
      <c r="F75" s="35">
        <f>TEL!F$12</f>
        <v>509.48991000000001</v>
      </c>
      <c r="G75" s="35">
        <f>TEL!G$12</f>
        <v>424.28902032305768</v>
      </c>
      <c r="H75" s="35">
        <f>TEL!H$12</f>
        <v>407.48464000000001</v>
      </c>
      <c r="I75" s="35">
        <f>TEL!I$12</f>
        <v>459.99536000000001</v>
      </c>
      <c r="J75" s="35">
        <f>TEL!J$12</f>
        <v>410.28306999999995</v>
      </c>
      <c r="K75" s="35">
        <f>TEL!K$12</f>
        <v>387.1986</v>
      </c>
      <c r="L75" s="35">
        <f>TEL!L$12</f>
        <v>378.73632469048312</v>
      </c>
      <c r="M75" s="35">
        <f>TEL!M$12</f>
        <v>360.77209995446287</v>
      </c>
      <c r="N75" s="35">
        <f>TEL!N$12</f>
        <v>282.98256013277381</v>
      </c>
      <c r="O75" s="35">
        <f>TEL!O$12</f>
        <v>291.15293950965798</v>
      </c>
      <c r="P75" s="35">
        <f>TEL!P$12</f>
        <v>297.33551192667022</v>
      </c>
      <c r="Q75" s="35">
        <f>TEL!Q$12</f>
        <v>300.37590472448267</v>
      </c>
    </row>
    <row r="76" spans="1:17" x14ac:dyDescent="0.25">
      <c r="A76" s="21" t="s">
        <v>50</v>
      </c>
      <c r="B76" s="35">
        <f>WWP!B$12</f>
        <v>218.23043881894404</v>
      </c>
      <c r="C76" s="35">
        <f>WWP!C$12</f>
        <v>200.29569999999998</v>
      </c>
      <c r="D76" s="35">
        <f>WWP!D$12</f>
        <v>159.01702</v>
      </c>
      <c r="E76" s="35">
        <f>WWP!E$12</f>
        <v>140.68853999999999</v>
      </c>
      <c r="F76" s="35">
        <f>WWP!F$12</f>
        <v>133.30125000000001</v>
      </c>
      <c r="G76" s="35">
        <f>WWP!G$12</f>
        <v>143.04621363671873</v>
      </c>
      <c r="H76" s="35">
        <f>WWP!H$12</f>
        <v>141.89955</v>
      </c>
      <c r="I76" s="35">
        <f>WWP!I$12</f>
        <v>137.90087</v>
      </c>
      <c r="J76" s="35">
        <f>WWP!J$12</f>
        <v>133.00706</v>
      </c>
      <c r="K76" s="35">
        <f>WWP!K$12</f>
        <v>117.00242</v>
      </c>
      <c r="L76" s="35">
        <f>WWP!L$12</f>
        <v>92.647703552757037</v>
      </c>
      <c r="M76" s="35">
        <f>WWP!M$12</f>
        <v>107.5755756096687</v>
      </c>
      <c r="N76" s="35">
        <f>WWP!N$12</f>
        <v>111.92411694347953</v>
      </c>
      <c r="O76" s="35">
        <f>WWP!O$12</f>
        <v>99.455017224319505</v>
      </c>
      <c r="P76" s="35">
        <f>WWP!P$12</f>
        <v>99.336251932499806</v>
      </c>
      <c r="Q76" s="35">
        <f>WWP!Q$12</f>
        <v>106.57408008825644</v>
      </c>
    </row>
    <row r="77" spans="1:17" x14ac:dyDescent="0.25">
      <c r="A77" s="47" t="s">
        <v>49</v>
      </c>
      <c r="B77" s="34">
        <f>OIS!B$12</f>
        <v>599.63239518532987</v>
      </c>
      <c r="C77" s="34">
        <f>OIS!C$12</f>
        <v>594.56535999999994</v>
      </c>
      <c r="D77" s="34">
        <f>OIS!D$12</f>
        <v>631.55375000000004</v>
      </c>
      <c r="E77" s="34">
        <f>OIS!E$12</f>
        <v>566.81632000000002</v>
      </c>
      <c r="F77" s="34">
        <f>OIS!F$12</f>
        <v>632.26500999999996</v>
      </c>
      <c r="G77" s="34">
        <f>OIS!G$12</f>
        <v>599.40891057332942</v>
      </c>
      <c r="H77" s="34">
        <f>OIS!H$12</f>
        <v>577.57213000000002</v>
      </c>
      <c r="I77" s="34">
        <f>OIS!I$12</f>
        <v>572.84649000000002</v>
      </c>
      <c r="J77" s="34">
        <f>OIS!J$12</f>
        <v>521.29790000000003</v>
      </c>
      <c r="K77" s="34">
        <f>OIS!K$12</f>
        <v>530.31936999999994</v>
      </c>
      <c r="L77" s="34">
        <f>OIS!L$12</f>
        <v>546.77171860823216</v>
      </c>
      <c r="M77" s="34">
        <f>OIS!M$12</f>
        <v>520.06789740957083</v>
      </c>
      <c r="N77" s="34">
        <f>OIS!N$12</f>
        <v>431.16689777685338</v>
      </c>
      <c r="O77" s="34">
        <f>OIS!O$12</f>
        <v>384.32968919531652</v>
      </c>
      <c r="P77" s="34">
        <f>OIS!P$12</f>
        <v>296.19306553154888</v>
      </c>
      <c r="Q77" s="34">
        <f>OIS!Q$12</f>
        <v>312.01494131335477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2238.8550615930276</v>
      </c>
      <c r="C80" s="38">
        <v>2075.00657</v>
      </c>
      <c r="D80" s="38">
        <v>2027.6458500000001</v>
      </c>
      <c r="E80" s="38">
        <v>2217.1653499999998</v>
      </c>
      <c r="F80" s="38">
        <v>2456.3069599999999</v>
      </c>
      <c r="G80" s="38">
        <v>2443.7360104789918</v>
      </c>
      <c r="H80" s="38">
        <v>1986.22784</v>
      </c>
      <c r="I80" s="38">
        <v>2253.8464199999999</v>
      </c>
      <c r="J80" s="38">
        <v>1927.8731499999999</v>
      </c>
      <c r="K80" s="38">
        <v>1499.2031999999999</v>
      </c>
      <c r="L80" s="38">
        <v>1679.7793806434897</v>
      </c>
      <c r="M80" s="38">
        <v>1713.1692784117663</v>
      </c>
      <c r="N80" s="38">
        <v>1280.8600156486682</v>
      </c>
      <c r="O80" s="38">
        <v>1319.9078992000718</v>
      </c>
      <c r="P80" s="38">
        <v>1399.6999867977345</v>
      </c>
      <c r="Q80" s="38">
        <v>1299.973632576608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</row>
    <row r="82" spans="1:17" x14ac:dyDescent="0.25">
      <c r="A82" s="52" t="s">
        <v>32</v>
      </c>
      <c r="B82" s="51">
        <v>2238.8550615930276</v>
      </c>
      <c r="C82" s="51">
        <v>2075.00657</v>
      </c>
      <c r="D82" s="51">
        <v>2027.6458500000001</v>
      </c>
      <c r="E82" s="51">
        <v>2217.1653499999998</v>
      </c>
      <c r="F82" s="51">
        <v>2456.3069599999999</v>
      </c>
      <c r="G82" s="51">
        <v>2443.7360104789918</v>
      </c>
      <c r="H82" s="51">
        <v>1986.22784</v>
      </c>
      <c r="I82" s="51">
        <v>2253.8464199999999</v>
      </c>
      <c r="J82" s="51">
        <v>1927.8731499999999</v>
      </c>
      <c r="K82" s="51">
        <v>1499.2031999999999</v>
      </c>
      <c r="L82" s="51">
        <v>1679.7793806434897</v>
      </c>
      <c r="M82" s="51">
        <v>1713.1692784117663</v>
      </c>
      <c r="N82" s="51">
        <v>1280.8600156486682</v>
      </c>
      <c r="O82" s="51">
        <v>1319.9078992000718</v>
      </c>
      <c r="P82" s="51">
        <v>1399.6999867977345</v>
      </c>
      <c r="Q82" s="51">
        <v>1299.973632576608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28.565932462847059</v>
      </c>
      <c r="C84" s="51">
        <v>28.600180000000137</v>
      </c>
      <c r="D84" s="51">
        <v>35.201369999999997</v>
      </c>
      <c r="E84" s="51">
        <v>17.59985000000006</v>
      </c>
      <c r="F84" s="51">
        <v>48.599109999999882</v>
      </c>
      <c r="G84" s="51">
        <v>27.109677323686924</v>
      </c>
      <c r="H84" s="51">
        <v>73.408000000000015</v>
      </c>
      <c r="I84" s="51">
        <v>106.59109999999998</v>
      </c>
      <c r="J84" s="51">
        <v>134.02125999999987</v>
      </c>
      <c r="K84" s="51">
        <v>40.694810000000075</v>
      </c>
      <c r="L84" s="51">
        <v>61.526777223218232</v>
      </c>
      <c r="M84" s="51">
        <v>93.388662236495975</v>
      </c>
      <c r="N84" s="51">
        <v>12.085636873698377</v>
      </c>
      <c r="O84" s="51">
        <v>291.1525770595938</v>
      </c>
      <c r="P84" s="51">
        <v>494.40856870294783</v>
      </c>
      <c r="Q84" s="51">
        <v>354.87794634937245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213.04996623026727</v>
      </c>
      <c r="C86" s="51">
        <v>182.47411999999986</v>
      </c>
      <c r="D86" s="51">
        <v>174.82219000000009</v>
      </c>
      <c r="E86" s="51">
        <v>249.3738699999999</v>
      </c>
      <c r="F86" s="51">
        <v>249.60950000000003</v>
      </c>
      <c r="G86" s="51">
        <v>219.82705293580352</v>
      </c>
      <c r="H86" s="51">
        <v>161.27786000000003</v>
      </c>
      <c r="I86" s="51">
        <v>150.97163999999998</v>
      </c>
      <c r="J86" s="51">
        <v>179.63815999999997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558.52623564140913</v>
      </c>
      <c r="C87" s="51">
        <f t="shared" si="5"/>
        <v>787.73494000000005</v>
      </c>
      <c r="D87" s="51">
        <f t="shared" si="5"/>
        <v>625.93955000000005</v>
      </c>
      <c r="E87" s="51">
        <f t="shared" si="5"/>
        <v>606.00200999999993</v>
      </c>
      <c r="F87" s="51">
        <f t="shared" si="5"/>
        <v>673.50424999999973</v>
      </c>
      <c r="G87" s="51">
        <f t="shared" si="5"/>
        <v>729.34876176701823</v>
      </c>
      <c r="H87" s="51">
        <f t="shared" si="5"/>
        <v>598.03519000000006</v>
      </c>
      <c r="I87" s="51">
        <f t="shared" si="5"/>
        <v>507.19057999999995</v>
      </c>
      <c r="J87" s="51">
        <f t="shared" si="5"/>
        <v>493.90410999999995</v>
      </c>
      <c r="K87" s="51">
        <f t="shared" si="5"/>
        <v>502.21248000000003</v>
      </c>
      <c r="L87" s="51">
        <f t="shared" si="5"/>
        <v>386.57208369160298</v>
      </c>
      <c r="M87" s="51">
        <f t="shared" si="5"/>
        <v>374.43832981756259</v>
      </c>
      <c r="N87" s="51">
        <f t="shared" si="5"/>
        <v>295.62065755589799</v>
      </c>
      <c r="O87" s="51">
        <f t="shared" si="5"/>
        <v>234.25954288974719</v>
      </c>
      <c r="P87" s="51">
        <f t="shared" si="5"/>
        <v>175.95684869192178</v>
      </c>
      <c r="Q87" s="51">
        <f t="shared" si="5"/>
        <v>250.43418465417199</v>
      </c>
    </row>
    <row r="88" spans="1:17" x14ac:dyDescent="0.25">
      <c r="A88" s="53" t="s">
        <v>67</v>
      </c>
      <c r="B88" s="51">
        <v>1438.7129272585039</v>
      </c>
      <c r="C88" s="51">
        <v>1076.19733</v>
      </c>
      <c r="D88" s="51">
        <v>1191.68274</v>
      </c>
      <c r="E88" s="51">
        <v>1344.1896199999999</v>
      </c>
      <c r="F88" s="51">
        <v>1484.5941</v>
      </c>
      <c r="G88" s="51">
        <v>1467.450518452483</v>
      </c>
      <c r="H88" s="51">
        <v>1153.5067899999999</v>
      </c>
      <c r="I88" s="51">
        <v>1489.0930999999998</v>
      </c>
      <c r="J88" s="51">
        <v>1120.30962</v>
      </c>
      <c r="K88" s="51">
        <v>956.29590999999994</v>
      </c>
      <c r="L88" s="51">
        <v>1231.6805197286685</v>
      </c>
      <c r="M88" s="51">
        <v>1245.3422863577077</v>
      </c>
      <c r="N88" s="51">
        <v>973.15372121907183</v>
      </c>
      <c r="O88" s="51">
        <v>794.49577925073083</v>
      </c>
      <c r="P88" s="51">
        <v>729.33456940286487</v>
      </c>
      <c r="Q88" s="51">
        <v>694.66150157306356</v>
      </c>
    </row>
    <row r="89" spans="1:17" x14ac:dyDescent="0.25">
      <c r="A89" s="52" t="s">
        <v>27</v>
      </c>
      <c r="B89" s="51">
        <v>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</row>
    <row r="90" spans="1:17" x14ac:dyDescent="0.25">
      <c r="A90" s="53" t="s">
        <v>66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2238.8550615930276</v>
      </c>
      <c r="C93" s="38">
        <f t="shared" si="6"/>
        <v>2075.00657</v>
      </c>
      <c r="D93" s="38">
        <f t="shared" si="6"/>
        <v>2027.6458500000001</v>
      </c>
      <c r="E93" s="38">
        <f t="shared" si="6"/>
        <v>2217.1653499999998</v>
      </c>
      <c r="F93" s="38">
        <f t="shared" si="6"/>
        <v>2456.3069599999999</v>
      </c>
      <c r="G93" s="38">
        <f t="shared" si="6"/>
        <v>2443.7360104789918</v>
      </c>
      <c r="H93" s="38">
        <f t="shared" si="6"/>
        <v>1986.22784</v>
      </c>
      <c r="I93" s="38">
        <f t="shared" si="6"/>
        <v>2253.8464199999999</v>
      </c>
      <c r="J93" s="38">
        <f t="shared" si="6"/>
        <v>1927.8731499999999</v>
      </c>
      <c r="K93" s="38">
        <f t="shared" si="6"/>
        <v>1499.2031999999999</v>
      </c>
      <c r="L93" s="38">
        <f t="shared" si="6"/>
        <v>1679.7793806434897</v>
      </c>
      <c r="M93" s="38">
        <f t="shared" si="6"/>
        <v>1713.1692784117663</v>
      </c>
      <c r="N93" s="38">
        <f t="shared" si="6"/>
        <v>1280.8600156486682</v>
      </c>
      <c r="O93" s="38">
        <f t="shared" si="6"/>
        <v>1319.9078992000718</v>
      </c>
      <c r="P93" s="38">
        <f t="shared" si="6"/>
        <v>1399.6999867977345</v>
      </c>
      <c r="Q93" s="38">
        <f t="shared" si="6"/>
        <v>1299.973632576608</v>
      </c>
    </row>
    <row r="94" spans="1:17" x14ac:dyDescent="0.25">
      <c r="A94" s="49" t="s">
        <v>41</v>
      </c>
      <c r="B94" s="48">
        <f>CHI!B57</f>
        <v>1772.523237512323</v>
      </c>
      <c r="C94" s="48">
        <f>CHI!C57</f>
        <v>1384.16363</v>
      </c>
      <c r="D94" s="48">
        <f>CHI!D57</f>
        <v>1493.6024300000001</v>
      </c>
      <c r="E94" s="48">
        <f>CHI!E57</f>
        <v>1687.7237899999998</v>
      </c>
      <c r="F94" s="48">
        <f>CHI!F57</f>
        <v>1906.79991</v>
      </c>
      <c r="G94" s="48">
        <f>CHI!G57</f>
        <v>1839.8877018329392</v>
      </c>
      <c r="H94" s="48">
        <f>CHI!H57</f>
        <v>1498.6237099999998</v>
      </c>
      <c r="I94" s="48">
        <f>CHI!I57</f>
        <v>1835.8555099999996</v>
      </c>
      <c r="J94" s="48">
        <f>CHI!J57</f>
        <v>1506.46784</v>
      </c>
      <c r="K94" s="48">
        <f>CHI!K57</f>
        <v>1038.4912899999999</v>
      </c>
      <c r="L94" s="48">
        <f>CHI!L57</f>
        <v>1330.6105643637527</v>
      </c>
      <c r="M94" s="48">
        <f>CHI!M57</f>
        <v>1382.965208649616</v>
      </c>
      <c r="N94" s="48">
        <f>CHI!N57</f>
        <v>1019.2987829518512</v>
      </c>
      <c r="O94" s="48">
        <f>CHI!O57</f>
        <v>1111.8497402055709</v>
      </c>
      <c r="P94" s="48">
        <f>CHI!P57</f>
        <v>1249.0368513213687</v>
      </c>
      <c r="Q94" s="48">
        <f>CHI!Q57</f>
        <v>1098.4102930770944</v>
      </c>
    </row>
    <row r="95" spans="1:17" x14ac:dyDescent="0.25">
      <c r="A95" s="47" t="s">
        <v>64</v>
      </c>
      <c r="B95" s="34">
        <v>466.33182408070456</v>
      </c>
      <c r="C95" s="34">
        <v>690.84294</v>
      </c>
      <c r="D95" s="34">
        <v>534.04341999999997</v>
      </c>
      <c r="E95" s="34">
        <v>529.44155999999998</v>
      </c>
      <c r="F95" s="34">
        <v>549.50704999999994</v>
      </c>
      <c r="G95" s="34">
        <v>603.8483086460526</v>
      </c>
      <c r="H95" s="34">
        <v>487.60413000000017</v>
      </c>
      <c r="I95" s="34">
        <v>417.99091000000021</v>
      </c>
      <c r="J95" s="34">
        <v>421.40530999999987</v>
      </c>
      <c r="K95" s="34">
        <v>460.71190999999999</v>
      </c>
      <c r="L95" s="34">
        <v>349.16881627973703</v>
      </c>
      <c r="M95" s="34">
        <v>330.20406976215031</v>
      </c>
      <c r="N95" s="34">
        <v>261.561232696817</v>
      </c>
      <c r="O95" s="34">
        <v>208.0581589945009</v>
      </c>
      <c r="P95" s="34">
        <v>150.66313547636582</v>
      </c>
      <c r="Q95" s="34">
        <v>201.56333949951363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18043.407756718658</v>
      </c>
      <c r="C97" s="46">
        <f t="shared" si="7"/>
        <v>16684.030441013714</v>
      </c>
      <c r="D97" s="46">
        <f t="shared" si="7"/>
        <v>16877.946976556024</v>
      </c>
      <c r="E97" s="46">
        <f t="shared" si="7"/>
        <v>15238.719270378457</v>
      </c>
      <c r="F97" s="46">
        <f t="shared" si="7"/>
        <v>15279.412119674189</v>
      </c>
      <c r="G97" s="46">
        <f t="shared" si="7"/>
        <v>14926.073632409552</v>
      </c>
      <c r="H97" s="46">
        <f t="shared" si="7"/>
        <v>14254.794570144084</v>
      </c>
      <c r="I97" s="46">
        <f t="shared" si="7"/>
        <v>14629.0963997709</v>
      </c>
      <c r="J97" s="46">
        <f t="shared" si="7"/>
        <v>13451.967457132434</v>
      </c>
      <c r="K97" s="46">
        <f t="shared" si="7"/>
        <v>11218.532792333297</v>
      </c>
      <c r="L97" s="46">
        <f t="shared" si="7"/>
        <v>11617.203827912206</v>
      </c>
      <c r="M97" s="46">
        <f t="shared" si="7"/>
        <v>10822.965869434242</v>
      </c>
      <c r="N97" s="46">
        <f t="shared" si="7"/>
        <v>9687.5768946672615</v>
      </c>
      <c r="O97" s="46">
        <f t="shared" si="7"/>
        <v>9809.1695760872681</v>
      </c>
      <c r="P97" s="46">
        <f t="shared" si="7"/>
        <v>10350.343680602156</v>
      </c>
      <c r="Q97" s="46">
        <f t="shared" si="7"/>
        <v>10354.205018328916</v>
      </c>
    </row>
    <row r="98" spans="1:17" x14ac:dyDescent="0.25">
      <c r="A98" s="29" t="s">
        <v>13</v>
      </c>
      <c r="B98" s="45">
        <f>ISI!B$53</f>
        <v>1108.688906173742</v>
      </c>
      <c r="C98" s="45">
        <f>ISI!C$53</f>
        <v>391.72001656527391</v>
      </c>
      <c r="D98" s="45">
        <f>ISI!D$53</f>
        <v>161.0818301651901</v>
      </c>
      <c r="E98" s="45">
        <f>ISI!E$53</f>
        <v>177.70922584449181</v>
      </c>
      <c r="F98" s="45">
        <f>ISI!F$53</f>
        <v>180.65393479875195</v>
      </c>
      <c r="G98" s="45">
        <f>ISI!G$53</f>
        <v>229.38014037453624</v>
      </c>
      <c r="H98" s="45">
        <f>ISI!H$53</f>
        <v>230.50723429751557</v>
      </c>
      <c r="I98" s="45">
        <f>ISI!I$53</f>
        <v>241.72055865848159</v>
      </c>
      <c r="J98" s="45">
        <f>ISI!J$53</f>
        <v>228.36995707391213</v>
      </c>
      <c r="K98" s="45">
        <f>ISI!K$53</f>
        <v>167.55323873001225</v>
      </c>
      <c r="L98" s="45">
        <f>ISI!L$53</f>
        <v>143.58988892457774</v>
      </c>
      <c r="M98" s="45">
        <f>ISI!M$53</f>
        <v>159.25766364829326</v>
      </c>
      <c r="N98" s="45">
        <f>ISI!N$53</f>
        <v>175.58808012886433</v>
      </c>
      <c r="O98" s="45">
        <f>ISI!O$53</f>
        <v>181.02192473423605</v>
      </c>
      <c r="P98" s="45">
        <f>ISI!P$53</f>
        <v>183.14124813368267</v>
      </c>
      <c r="Q98" s="45">
        <f>ISI!Q$53</f>
        <v>224.26183202301161</v>
      </c>
    </row>
    <row r="99" spans="1:17" x14ac:dyDescent="0.25">
      <c r="A99" s="21" t="s">
        <v>46</v>
      </c>
      <c r="B99" s="35">
        <f>ISI!B$54</f>
        <v>1014.012092715005</v>
      </c>
      <c r="C99" s="35">
        <f>ISI!C$54</f>
        <v>237.55621915225299</v>
      </c>
      <c r="D99" s="35">
        <f>ISI!D$54</f>
        <v>0</v>
      </c>
      <c r="E99" s="35">
        <f>ISI!E$54</f>
        <v>0</v>
      </c>
      <c r="F99" s="35">
        <f>ISI!F$54</f>
        <v>0</v>
      </c>
      <c r="G99" s="35">
        <f>ISI!G$54</f>
        <v>0</v>
      </c>
      <c r="H99" s="35">
        <f>ISI!H$54</f>
        <v>0</v>
      </c>
      <c r="I99" s="35">
        <f>ISI!I$54</f>
        <v>0</v>
      </c>
      <c r="J99" s="35">
        <f>ISI!J$54</f>
        <v>0</v>
      </c>
      <c r="K99" s="35">
        <f>ISI!K$54</f>
        <v>0</v>
      </c>
      <c r="L99" s="35">
        <f>ISI!L$54</f>
        <v>0</v>
      </c>
      <c r="M99" s="35">
        <f>ISI!M$54</f>
        <v>0</v>
      </c>
      <c r="N99" s="35">
        <f>ISI!N$54</f>
        <v>0</v>
      </c>
      <c r="O99" s="35">
        <f>ISI!O$54</f>
        <v>0</v>
      </c>
      <c r="P99" s="35">
        <f>ISI!P$54</f>
        <v>0</v>
      </c>
      <c r="Q99" s="35">
        <f>ISI!Q$54</f>
        <v>0</v>
      </c>
    </row>
    <row r="100" spans="1:17" x14ac:dyDescent="0.25">
      <c r="A100" s="21" t="s">
        <v>45</v>
      </c>
      <c r="B100" s="35">
        <f>ISI!B$55</f>
        <v>94.676813458737016</v>
      </c>
      <c r="C100" s="35">
        <f>ISI!C$55</f>
        <v>154.16379741302092</v>
      </c>
      <c r="D100" s="35">
        <f>ISI!D$55</f>
        <v>161.0818301651901</v>
      </c>
      <c r="E100" s="35">
        <f>ISI!E$55</f>
        <v>177.70922584449181</v>
      </c>
      <c r="F100" s="35">
        <f>ISI!F$55</f>
        <v>180.65393479875195</v>
      </c>
      <c r="G100" s="35">
        <f>ISI!G$55</f>
        <v>229.38014037453624</v>
      </c>
      <c r="H100" s="35">
        <f>ISI!H$55</f>
        <v>230.50723429751557</v>
      </c>
      <c r="I100" s="35">
        <f>ISI!I$55</f>
        <v>241.72055865848159</v>
      </c>
      <c r="J100" s="35">
        <f>ISI!J$55</f>
        <v>228.36995707391213</v>
      </c>
      <c r="K100" s="35">
        <f>ISI!K$55</f>
        <v>167.55323873001225</v>
      </c>
      <c r="L100" s="35">
        <f>ISI!L$55</f>
        <v>143.58988892457774</v>
      </c>
      <c r="M100" s="35">
        <f>ISI!M$55</f>
        <v>159.25766364829326</v>
      </c>
      <c r="N100" s="35">
        <f>ISI!N$55</f>
        <v>175.58808012886433</v>
      </c>
      <c r="O100" s="35">
        <f>ISI!O$55</f>
        <v>181.02192473423605</v>
      </c>
      <c r="P100" s="35">
        <f>ISI!P$55</f>
        <v>183.14124813368267</v>
      </c>
      <c r="Q100" s="35">
        <f>ISI!Q$55</f>
        <v>224.26183202301161</v>
      </c>
    </row>
    <row r="101" spans="1:17" x14ac:dyDescent="0.25">
      <c r="A101" s="23" t="s">
        <v>12</v>
      </c>
      <c r="B101" s="37">
        <f>NFM!B$72</f>
        <v>74.114010456908971</v>
      </c>
      <c r="C101" s="37">
        <f>NFM!C$72</f>
        <v>55.999253823731998</v>
      </c>
      <c r="D101" s="37">
        <f>NFM!D$72</f>
        <v>18.604783639763994</v>
      </c>
      <c r="E101" s="37">
        <f>NFM!E$72</f>
        <v>18.609783558191999</v>
      </c>
      <c r="F101" s="37">
        <f>NFM!F$72</f>
        <v>26.505005065559999</v>
      </c>
      <c r="G101" s="37">
        <f>NFM!G$72</f>
        <v>17.952015675373403</v>
      </c>
      <c r="H101" s="37">
        <f>NFM!H$72</f>
        <v>19.573235194788001</v>
      </c>
      <c r="I101" s="37">
        <f>NFM!I$72</f>
        <v>36.783975458880008</v>
      </c>
      <c r="J101" s="37">
        <f>NFM!J$72</f>
        <v>42.065561108088005</v>
      </c>
      <c r="K101" s="37">
        <f>NFM!K$72</f>
        <v>26.665607950271948</v>
      </c>
      <c r="L101" s="37">
        <f>NFM!L$72</f>
        <v>17.936979775446844</v>
      </c>
      <c r="M101" s="37">
        <f>NFM!M$72</f>
        <v>23.588218113612719</v>
      </c>
      <c r="N101" s="37">
        <f>NFM!N$72</f>
        <v>22.07375071137097</v>
      </c>
      <c r="O101" s="37">
        <f>NFM!O$72</f>
        <v>30.784966604789282</v>
      </c>
      <c r="P101" s="37">
        <f>NFM!P$72</f>
        <v>36.155035182155572</v>
      </c>
      <c r="Q101" s="37">
        <f>NFM!Q$72</f>
        <v>43.244577231944497</v>
      </c>
    </row>
    <row r="102" spans="1:17" x14ac:dyDescent="0.25">
      <c r="A102" s="21" t="s">
        <v>44</v>
      </c>
      <c r="B102" s="35">
        <f>NFM!B$73</f>
        <v>0</v>
      </c>
      <c r="C102" s="35">
        <f>NFM!C$73</f>
        <v>0</v>
      </c>
      <c r="D102" s="35">
        <f>NFM!D$73</f>
        <v>0</v>
      </c>
      <c r="E102" s="35">
        <f>NFM!E$73</f>
        <v>0</v>
      </c>
      <c r="F102" s="35">
        <f>NFM!F$73</f>
        <v>0</v>
      </c>
      <c r="G102" s="35">
        <f>NFM!G$73</f>
        <v>0</v>
      </c>
      <c r="H102" s="35">
        <f>NFM!H$73</f>
        <v>0</v>
      </c>
      <c r="I102" s="35">
        <f>NFM!I$73</f>
        <v>0</v>
      </c>
      <c r="J102" s="35">
        <f>NFM!J$73</f>
        <v>0</v>
      </c>
      <c r="K102" s="35">
        <f>NFM!K$73</f>
        <v>0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7.0748907559955079</v>
      </c>
      <c r="C103" s="35">
        <f>NFM!C$74</f>
        <v>5.3131191215736271</v>
      </c>
      <c r="D103" s="35">
        <f>NFM!D$74</f>
        <v>1.5227835684931963</v>
      </c>
      <c r="E103" s="35">
        <f>NFM!E$74</f>
        <v>1.7356811991466492</v>
      </c>
      <c r="F103" s="35">
        <f>NFM!F$74</f>
        <v>2.5660912613947229</v>
      </c>
      <c r="G103" s="35">
        <f>NFM!G$74</f>
        <v>1.6566395362347903</v>
      </c>
      <c r="H103" s="35">
        <f>NFM!H$74</f>
        <v>1.9682177672502184</v>
      </c>
      <c r="I103" s="35">
        <f>NFM!I$74</f>
        <v>3.7909424763691879</v>
      </c>
      <c r="J103" s="35">
        <f>NFM!J$74</f>
        <v>4.4003508409816554</v>
      </c>
      <c r="K103" s="35">
        <f>NFM!K$74</f>
        <v>2.7098945212402348</v>
      </c>
      <c r="L103" s="35">
        <f>NFM!L$74</f>
        <v>1.5719806428445462</v>
      </c>
      <c r="M103" s="35">
        <f>NFM!M$74</f>
        <v>2.3303820046399455</v>
      </c>
      <c r="N103" s="35">
        <f>NFM!N$74</f>
        <v>2.0773239337168352</v>
      </c>
      <c r="O103" s="35">
        <f>NFM!O$74</f>
        <v>2.6042557401787714</v>
      </c>
      <c r="P103" s="35">
        <f>NFM!P$74</f>
        <v>3.4857099016739599</v>
      </c>
      <c r="Q103" s="35">
        <f>NFM!Q$74</f>
        <v>4.5768978826597078</v>
      </c>
    </row>
    <row r="104" spans="1:17" x14ac:dyDescent="0.25">
      <c r="A104" s="27" t="s">
        <v>43</v>
      </c>
      <c r="B104" s="44">
        <f>NFM!B$75</f>
        <v>0</v>
      </c>
      <c r="C104" s="44">
        <f>NFM!C$75</f>
        <v>0</v>
      </c>
      <c r="D104" s="44">
        <f>NFM!D$75</f>
        <v>0</v>
      </c>
      <c r="E104" s="44">
        <f>NFM!E$75</f>
        <v>0</v>
      </c>
      <c r="F104" s="44">
        <f>NFM!F$75</f>
        <v>0</v>
      </c>
      <c r="G104" s="44">
        <f>NFM!G$75</f>
        <v>0</v>
      </c>
      <c r="H104" s="44">
        <f>NFM!H$75</f>
        <v>0</v>
      </c>
      <c r="I104" s="44">
        <f>NFM!I$75</f>
        <v>0</v>
      </c>
      <c r="J104" s="44">
        <f>NFM!J$75</f>
        <v>0</v>
      </c>
      <c r="K104" s="44">
        <f>NFM!K$75</f>
        <v>0</v>
      </c>
      <c r="L104" s="44">
        <f>NFM!L$75</f>
        <v>0</v>
      </c>
      <c r="M104" s="44">
        <f>NFM!M$75</f>
        <v>0</v>
      </c>
      <c r="N104" s="44">
        <f>NFM!N$75</f>
        <v>0</v>
      </c>
      <c r="O104" s="44">
        <f>NFM!O$75</f>
        <v>0</v>
      </c>
      <c r="P104" s="44">
        <f>NFM!P$75</f>
        <v>0</v>
      </c>
      <c r="Q104" s="44">
        <f>NFM!Q$75</f>
        <v>0</v>
      </c>
    </row>
    <row r="105" spans="1:17" x14ac:dyDescent="0.25">
      <c r="A105" s="25" t="s">
        <v>344</v>
      </c>
      <c r="B105" s="43">
        <f>NFM!B$76</f>
        <v>7.0748907559955079</v>
      </c>
      <c r="C105" s="43">
        <f>NFM!C$76</f>
        <v>5.3131191215736271</v>
      </c>
      <c r="D105" s="43">
        <f>NFM!D$76</f>
        <v>1.5227835684931963</v>
      </c>
      <c r="E105" s="43">
        <f>NFM!E$76</f>
        <v>1.7356811991466492</v>
      </c>
      <c r="F105" s="43">
        <f>NFM!F$76</f>
        <v>2.5660912613947229</v>
      </c>
      <c r="G105" s="43">
        <f>NFM!G$76</f>
        <v>1.6566395362347903</v>
      </c>
      <c r="H105" s="43">
        <f>NFM!H$76</f>
        <v>1.9682177672502184</v>
      </c>
      <c r="I105" s="43">
        <f>NFM!I$76</f>
        <v>3.7909424763691879</v>
      </c>
      <c r="J105" s="43">
        <f>NFM!J$76</f>
        <v>4.4003508409816554</v>
      </c>
      <c r="K105" s="43">
        <f>NFM!K$76</f>
        <v>2.7098945212402348</v>
      </c>
      <c r="L105" s="43">
        <f>NFM!L$76</f>
        <v>1.5719806428445462</v>
      </c>
      <c r="M105" s="43">
        <f>NFM!M$76</f>
        <v>2.3303820046399455</v>
      </c>
      <c r="N105" s="43">
        <f>NFM!N$76</f>
        <v>2.0773239337168352</v>
      </c>
      <c r="O105" s="43">
        <f>NFM!O$76</f>
        <v>2.6042557401787714</v>
      </c>
      <c r="P105" s="43">
        <f>NFM!P$76</f>
        <v>3.4857099016739599</v>
      </c>
      <c r="Q105" s="43">
        <f>NFM!Q$76</f>
        <v>4.5768978826597078</v>
      </c>
    </row>
    <row r="106" spans="1:17" x14ac:dyDescent="0.25">
      <c r="A106" s="21" t="s">
        <v>42</v>
      </c>
      <c r="B106" s="35">
        <f>NFM!B$77</f>
        <v>67.03911970091346</v>
      </c>
      <c r="C106" s="35">
        <f>NFM!C$77</f>
        <v>50.68613470215837</v>
      </c>
      <c r="D106" s="35">
        <f>NFM!D$77</f>
        <v>17.082000071270798</v>
      </c>
      <c r="E106" s="35">
        <f>NFM!E$77</f>
        <v>16.874102359045349</v>
      </c>
      <c r="F106" s="35">
        <f>NFM!F$77</f>
        <v>23.938913804165274</v>
      </c>
      <c r="G106" s="35">
        <f>NFM!G$77</f>
        <v>16.295376139138611</v>
      </c>
      <c r="H106" s="35">
        <f>NFM!H$77</f>
        <v>17.605017427537781</v>
      </c>
      <c r="I106" s="35">
        <f>NFM!I$77</f>
        <v>32.993032982510819</v>
      </c>
      <c r="J106" s="35">
        <f>NFM!J$77</f>
        <v>37.665210267106346</v>
      </c>
      <c r="K106" s="35">
        <f>NFM!K$77</f>
        <v>23.955713429031714</v>
      </c>
      <c r="L106" s="35">
        <f>NFM!L$77</f>
        <v>16.364999132602296</v>
      </c>
      <c r="M106" s="35">
        <f>NFM!M$77</f>
        <v>21.257836108972775</v>
      </c>
      <c r="N106" s="35">
        <f>NFM!N$77</f>
        <v>19.996426777654136</v>
      </c>
      <c r="O106" s="35">
        <f>NFM!O$77</f>
        <v>28.180710864610511</v>
      </c>
      <c r="P106" s="35">
        <f>NFM!P$77</f>
        <v>32.669325280481615</v>
      </c>
      <c r="Q106" s="35">
        <f>NFM!Q$77</f>
        <v>38.667679349284789</v>
      </c>
    </row>
    <row r="107" spans="1:17" x14ac:dyDescent="0.25">
      <c r="A107" s="23" t="s">
        <v>11</v>
      </c>
      <c r="B107" s="37">
        <f>CHI!B$78</f>
        <v>1789.6116996933263</v>
      </c>
      <c r="C107" s="37">
        <f>CHI!C$78</f>
        <v>2000.5690492218155</v>
      </c>
      <c r="D107" s="37">
        <f>CHI!D$78</f>
        <v>1864.5644414936323</v>
      </c>
      <c r="E107" s="37">
        <f>CHI!E$78</f>
        <v>2051.1222506806826</v>
      </c>
      <c r="F107" s="37">
        <f>CHI!F$78</f>
        <v>2103.0757284141032</v>
      </c>
      <c r="G107" s="37">
        <f>CHI!G$78</f>
        <v>1663.4632560641555</v>
      </c>
      <c r="H107" s="37">
        <f>CHI!H$78</f>
        <v>1318.2509454637943</v>
      </c>
      <c r="I107" s="37">
        <f>CHI!I$78</f>
        <v>1950.7372731940798</v>
      </c>
      <c r="J107" s="37">
        <f>CHI!J$78</f>
        <v>1528.1338520985882</v>
      </c>
      <c r="K107" s="37">
        <f>CHI!K$78</f>
        <v>961.98362790260364</v>
      </c>
      <c r="L107" s="37">
        <f>CHI!L$78</f>
        <v>1244.6917046414164</v>
      </c>
      <c r="M107" s="37">
        <f>CHI!M$78</f>
        <v>1232.956419218096</v>
      </c>
      <c r="N107" s="37">
        <f>CHI!N$78</f>
        <v>916.28099241096038</v>
      </c>
      <c r="O107" s="37">
        <f>CHI!O$78</f>
        <v>1033.6620366083941</v>
      </c>
      <c r="P107" s="37">
        <f>CHI!P$78</f>
        <v>1002.5572922391723</v>
      </c>
      <c r="Q107" s="37">
        <f>CHI!Q$78</f>
        <v>1057.9625614123338</v>
      </c>
    </row>
    <row r="108" spans="1:17" x14ac:dyDescent="0.25">
      <c r="A108" s="21" t="s">
        <v>61</v>
      </c>
      <c r="B108" s="35">
        <f>CHI!B$79</f>
        <v>1704.0415023860696</v>
      </c>
      <c r="C108" s="35">
        <f>CHI!C$79</f>
        <v>1743.6749539698792</v>
      </c>
      <c r="D108" s="35">
        <f>CHI!D$79</f>
        <v>1657.719246246264</v>
      </c>
      <c r="E108" s="35">
        <f>CHI!E$79</f>
        <v>1890.7652156636768</v>
      </c>
      <c r="F108" s="35">
        <f>CHI!F$79</f>
        <v>1957.3376876504051</v>
      </c>
      <c r="G108" s="35">
        <f>CHI!G$79</f>
        <v>1555.4632949025465</v>
      </c>
      <c r="H108" s="35">
        <f>CHI!H$79</f>
        <v>1244.8806195609291</v>
      </c>
      <c r="I108" s="35">
        <f>CHI!I$79</f>
        <v>1797.2213283484759</v>
      </c>
      <c r="J108" s="35">
        <f>CHI!J$79</f>
        <v>1418.3703784570698</v>
      </c>
      <c r="K108" s="35">
        <f>CHI!K$79</f>
        <v>553.88239750911112</v>
      </c>
      <c r="L108" s="35">
        <f>CHI!L$79</f>
        <v>1024.2253336133745</v>
      </c>
      <c r="M108" s="35">
        <f>CHI!M$79</f>
        <v>1012.8039627663027</v>
      </c>
      <c r="N108" s="35">
        <f>CHI!N$79</f>
        <v>692.48606935890973</v>
      </c>
      <c r="O108" s="35">
        <f>CHI!O$79</f>
        <v>872.87007106590818</v>
      </c>
      <c r="P108" s="35">
        <f>CHI!P$79</f>
        <v>918.76118258101769</v>
      </c>
      <c r="Q108" s="35">
        <f>CHI!Q$79</f>
        <v>1011.6686087132781</v>
      </c>
    </row>
    <row r="109" spans="1:17" x14ac:dyDescent="0.25">
      <c r="A109" s="21" t="s">
        <v>40</v>
      </c>
      <c r="B109" s="35">
        <f>CHI!B$80</f>
        <v>83.368897999773154</v>
      </c>
      <c r="C109" s="35">
        <f>CHI!C$80</f>
        <v>252.42534886328303</v>
      </c>
      <c r="D109" s="35">
        <f>CHI!D$80</f>
        <v>202.54387812628181</v>
      </c>
      <c r="E109" s="35">
        <f>CHI!E$80</f>
        <v>156.73863276370801</v>
      </c>
      <c r="F109" s="35">
        <f>CHI!F$80</f>
        <v>142.41652885118219</v>
      </c>
      <c r="G109" s="35">
        <f>CHI!G$80</f>
        <v>105.11412148065517</v>
      </c>
      <c r="H109" s="35">
        <f>CHI!H$80</f>
        <v>71.113152779201002</v>
      </c>
      <c r="I109" s="35">
        <f>CHI!I$80</f>
        <v>150.04814251504317</v>
      </c>
      <c r="J109" s="35">
        <f>CHI!J$80</f>
        <v>106.55015631683595</v>
      </c>
      <c r="K109" s="35">
        <f>CHI!K$80</f>
        <v>399.04697861386018</v>
      </c>
      <c r="L109" s="35">
        <f>CHI!L$80</f>
        <v>215.97626929000248</v>
      </c>
      <c r="M109" s="35">
        <f>CHI!M$80</f>
        <v>215.83956220606456</v>
      </c>
      <c r="N109" s="35">
        <f>CHI!N$80</f>
        <v>219.00593646332484</v>
      </c>
      <c r="O109" s="35">
        <f>CHI!O$80</f>
        <v>156.26731327484055</v>
      </c>
      <c r="P109" s="35">
        <f>CHI!P$80</f>
        <v>81.205034097032851</v>
      </c>
      <c r="Q109" s="35">
        <f>CHI!Q$80</f>
        <v>44.587111439117372</v>
      </c>
    </row>
    <row r="110" spans="1:17" x14ac:dyDescent="0.25">
      <c r="A110" s="21" t="s">
        <v>39</v>
      </c>
      <c r="B110" s="35">
        <f>CHI!B$81</f>
        <v>2.2012993074833189</v>
      </c>
      <c r="C110" s="35">
        <f>CHI!C$81</f>
        <v>4.4687463886532885</v>
      </c>
      <c r="D110" s="35">
        <f>CHI!D$81</f>
        <v>4.3013171210865115</v>
      </c>
      <c r="E110" s="35">
        <f>CHI!E$81</f>
        <v>3.6184022532977784</v>
      </c>
      <c r="F110" s="35">
        <f>CHI!F$81</f>
        <v>3.3215119125157404</v>
      </c>
      <c r="G110" s="35">
        <f>CHI!G$81</f>
        <v>2.8858396809539721</v>
      </c>
      <c r="H110" s="35">
        <f>CHI!H$81</f>
        <v>2.2571731236641539</v>
      </c>
      <c r="I110" s="35">
        <f>CHI!I$81</f>
        <v>3.4678023305607266</v>
      </c>
      <c r="J110" s="35">
        <f>CHI!J$81</f>
        <v>3.2133173246824422</v>
      </c>
      <c r="K110" s="35">
        <f>CHI!K$81</f>
        <v>9.0542517796323647</v>
      </c>
      <c r="L110" s="35">
        <f>CHI!L$81</f>
        <v>4.4901017380395878</v>
      </c>
      <c r="M110" s="35">
        <f>CHI!M$81</f>
        <v>4.3128942457286943</v>
      </c>
      <c r="N110" s="35">
        <f>CHI!N$81</f>
        <v>4.7889865887258054</v>
      </c>
      <c r="O110" s="35">
        <f>CHI!O$81</f>
        <v>4.5246522676455747</v>
      </c>
      <c r="P110" s="35">
        <f>CHI!P$81</f>
        <v>2.591075561121766</v>
      </c>
      <c r="Q110" s="35">
        <f>CHI!Q$81</f>
        <v>1.7068412599382601</v>
      </c>
    </row>
    <row r="111" spans="1:17" x14ac:dyDescent="0.25">
      <c r="A111" s="23" t="s">
        <v>10</v>
      </c>
      <c r="B111" s="37">
        <f>NMM!B$58</f>
        <v>10113.410082798346</v>
      </c>
      <c r="C111" s="37">
        <f>NMM!C$58</f>
        <v>9844.8597542397256</v>
      </c>
      <c r="D111" s="37">
        <f>NMM!D$58</f>
        <v>10710.827077960124</v>
      </c>
      <c r="E111" s="37">
        <f>NMM!E$58</f>
        <v>9181.1188459086807</v>
      </c>
      <c r="F111" s="37">
        <f>NMM!F$58</f>
        <v>9561.5529754221334</v>
      </c>
      <c r="G111" s="37">
        <f>NMM!G$58</f>
        <v>9937.7917401154136</v>
      </c>
      <c r="H111" s="37">
        <f>NMM!H$58</f>
        <v>9643.6805741857952</v>
      </c>
      <c r="I111" s="37">
        <f>NMM!I$58</f>
        <v>9333.0872120928598</v>
      </c>
      <c r="J111" s="37">
        <f>NMM!J$58</f>
        <v>8946.042871009573</v>
      </c>
      <c r="K111" s="37">
        <f>NMM!K$58</f>
        <v>7297.7964065604119</v>
      </c>
      <c r="L111" s="37">
        <f>NMM!L$58</f>
        <v>7567.7893449891635</v>
      </c>
      <c r="M111" s="37">
        <f>NMM!M$58</f>
        <v>6825.8799361120209</v>
      </c>
      <c r="N111" s="37">
        <f>NMM!N$58</f>
        <v>6254.5182706466658</v>
      </c>
      <c r="O111" s="37">
        <f>NMM!O$58</f>
        <v>6489.275460917881</v>
      </c>
      <c r="P111" s="37">
        <f>NMM!P$58</f>
        <v>7108.6521532525421</v>
      </c>
      <c r="Q111" s="37">
        <f>NMM!Q$58</f>
        <v>6699.7877732702318</v>
      </c>
    </row>
    <row r="112" spans="1:17" x14ac:dyDescent="0.25">
      <c r="A112" s="21" t="s">
        <v>38</v>
      </c>
      <c r="B112" s="35">
        <f>NMM!B$59</f>
        <v>7110.4049376749281</v>
      </c>
      <c r="C112" s="35">
        <f>NMM!C$59</f>
        <v>6828.441266535332</v>
      </c>
      <c r="D112" s="35">
        <f>NMM!D$59</f>
        <v>7038.3367513516514</v>
      </c>
      <c r="E112" s="35">
        <f>NMM!E$59</f>
        <v>6357.4350983136292</v>
      </c>
      <c r="F112" s="35">
        <f>NMM!F$59</f>
        <v>7179.5136728218386</v>
      </c>
      <c r="G112" s="35">
        <f>NMM!G$59</f>
        <v>7665.1881787526327</v>
      </c>
      <c r="H112" s="35">
        <f>NMM!H$59</f>
        <v>7461.0225906310134</v>
      </c>
      <c r="I112" s="35">
        <f>NMM!I$59</f>
        <v>6749.8336662245601</v>
      </c>
      <c r="J112" s="35">
        <f>NMM!J$59</f>
        <v>6726.343235634853</v>
      </c>
      <c r="K112" s="35">
        <f>NMM!K$59</f>
        <v>5518.6909705917496</v>
      </c>
      <c r="L112" s="35">
        <f>NMM!L$59</f>
        <v>5659.3772066895617</v>
      </c>
      <c r="M112" s="35">
        <f>NMM!M$59</f>
        <v>4866.8698825282354</v>
      </c>
      <c r="N112" s="35">
        <f>NMM!N$59</f>
        <v>4324.4061834514841</v>
      </c>
      <c r="O112" s="35">
        <f>NMM!O$59</f>
        <v>4506.3493992508556</v>
      </c>
      <c r="P112" s="35">
        <f>NMM!P$59</f>
        <v>4859.5828820777351</v>
      </c>
      <c r="Q112" s="35">
        <f>NMM!Q$59</f>
        <v>4617.2220352008253</v>
      </c>
    </row>
    <row r="113" spans="1:17" x14ac:dyDescent="0.25">
      <c r="A113" s="21" t="s">
        <v>37</v>
      </c>
      <c r="B113" s="35">
        <f>NMM!B$60</f>
        <v>1827.2389086586127</v>
      </c>
      <c r="C113" s="35">
        <f>NMM!C$60</f>
        <v>1806.1938597800699</v>
      </c>
      <c r="D113" s="35">
        <f>NMM!D$60</f>
        <v>2444.2560389535506</v>
      </c>
      <c r="E113" s="35">
        <f>NMM!E$60</f>
        <v>1677.9032056122146</v>
      </c>
      <c r="F113" s="35">
        <f>NMM!F$60</f>
        <v>1297.9991733705222</v>
      </c>
      <c r="G113" s="35">
        <f>NMM!G$60</f>
        <v>1155.5404552930368</v>
      </c>
      <c r="H113" s="35">
        <f>NMM!H$60</f>
        <v>1067.6391357982502</v>
      </c>
      <c r="I113" s="35">
        <f>NMM!I$60</f>
        <v>1429.7682727753106</v>
      </c>
      <c r="J113" s="35">
        <f>NMM!J$60</f>
        <v>1052.7779255450125</v>
      </c>
      <c r="K113" s="35">
        <f>NMM!K$60</f>
        <v>811.78189489448755</v>
      </c>
      <c r="L113" s="35">
        <f>NMM!L$60</f>
        <v>873.58450797503565</v>
      </c>
      <c r="M113" s="35">
        <f>NMM!M$60</f>
        <v>989.72260008041076</v>
      </c>
      <c r="N113" s="35">
        <f>NMM!N$60</f>
        <v>1184.4451848962899</v>
      </c>
      <c r="O113" s="35">
        <f>NMM!O$60</f>
        <v>1232.4247085120994</v>
      </c>
      <c r="P113" s="35">
        <f>NMM!P$60</f>
        <v>1481.7939626857126</v>
      </c>
      <c r="Q113" s="35">
        <f>NMM!Q$60</f>
        <v>1340.6453670098495</v>
      </c>
    </row>
    <row r="114" spans="1:17" x14ac:dyDescent="0.25">
      <c r="A114" s="21" t="s">
        <v>57</v>
      </c>
      <c r="B114" s="35">
        <f>NMM!B$61</f>
        <v>1175.7662364648065</v>
      </c>
      <c r="C114" s="35">
        <f>NMM!C$61</f>
        <v>1210.2246279243222</v>
      </c>
      <c r="D114" s="35">
        <f>NMM!D$61</f>
        <v>1228.2342876549221</v>
      </c>
      <c r="E114" s="35">
        <f>NMM!E$61</f>
        <v>1145.7805419828369</v>
      </c>
      <c r="F114" s="35">
        <f>NMM!F$61</f>
        <v>1084.0401292297713</v>
      </c>
      <c r="G114" s="35">
        <f>NMM!G$61</f>
        <v>1117.0631060697426</v>
      </c>
      <c r="H114" s="35">
        <f>NMM!H$61</f>
        <v>1115.0188477565316</v>
      </c>
      <c r="I114" s="35">
        <f>NMM!I$61</f>
        <v>1153.4852730929895</v>
      </c>
      <c r="J114" s="35">
        <f>NMM!J$61</f>
        <v>1166.9217098297067</v>
      </c>
      <c r="K114" s="35">
        <f>NMM!K$61</f>
        <v>967.32354107417495</v>
      </c>
      <c r="L114" s="35">
        <f>NMM!L$61</f>
        <v>1034.8276303245659</v>
      </c>
      <c r="M114" s="35">
        <f>NMM!M$61</f>
        <v>969.28745350337431</v>
      </c>
      <c r="N114" s="35">
        <f>NMM!N$61</f>
        <v>745.66690229889173</v>
      </c>
      <c r="O114" s="35">
        <f>NMM!O$61</f>
        <v>750.50135315492594</v>
      </c>
      <c r="P114" s="35">
        <f>NMM!P$61</f>
        <v>767.2753084890943</v>
      </c>
      <c r="Q114" s="35">
        <f>NMM!Q$61</f>
        <v>741.92037105955626</v>
      </c>
    </row>
    <row r="115" spans="1:17" x14ac:dyDescent="0.25">
      <c r="A115" s="23" t="s">
        <v>9</v>
      </c>
      <c r="B115" s="37">
        <f>PPA!B$56</f>
        <v>1021.1681995547117</v>
      </c>
      <c r="C115" s="37">
        <f>PPA!C$56</f>
        <v>807.97509722754</v>
      </c>
      <c r="D115" s="37">
        <f>PPA!D$56</f>
        <v>570.3308870424122</v>
      </c>
      <c r="E115" s="37">
        <f>PPA!E$56</f>
        <v>647.55729197733615</v>
      </c>
      <c r="F115" s="37">
        <f>PPA!F$56</f>
        <v>275.81844390127202</v>
      </c>
      <c r="G115" s="37">
        <f>PPA!G$56</f>
        <v>337.34947273511472</v>
      </c>
      <c r="H115" s="37">
        <f>PPA!H$56</f>
        <v>324.62500363120819</v>
      </c>
      <c r="I115" s="37">
        <f>PPA!I$56</f>
        <v>293.639048232768</v>
      </c>
      <c r="J115" s="37">
        <f>PPA!J$56</f>
        <v>326.87194170959998</v>
      </c>
      <c r="K115" s="37">
        <f>PPA!K$56</f>
        <v>322.44747612354007</v>
      </c>
      <c r="L115" s="37">
        <f>PPA!L$56</f>
        <v>280.40077492652898</v>
      </c>
      <c r="M115" s="37">
        <f>PPA!M$56</f>
        <v>367.12125306335588</v>
      </c>
      <c r="N115" s="37">
        <f>PPA!N$56</f>
        <v>412.88951870748696</v>
      </c>
      <c r="O115" s="37">
        <f>PPA!O$56</f>
        <v>329.08653314100366</v>
      </c>
      <c r="P115" s="37">
        <f>PPA!P$56</f>
        <v>323.35225434677648</v>
      </c>
      <c r="Q115" s="37">
        <f>PPA!Q$56</f>
        <v>463.46738186378013</v>
      </c>
    </row>
    <row r="116" spans="1:17" x14ac:dyDescent="0.25">
      <c r="A116" s="21" t="s">
        <v>35</v>
      </c>
      <c r="B116" s="35">
        <f>PPA!B$57</f>
        <v>1.5691776333736209</v>
      </c>
      <c r="C116" s="35">
        <f>PPA!C$57</f>
        <v>2.4208743802249786</v>
      </c>
      <c r="D116" s="35">
        <f>PPA!D$57</f>
        <v>2.5207975491772228</v>
      </c>
      <c r="E116" s="35">
        <f>PPA!E$57</f>
        <v>3.1639628909898065</v>
      </c>
      <c r="F116" s="35">
        <f>PPA!F$57</f>
        <v>2.3115115640813699</v>
      </c>
      <c r="G116" s="35">
        <f>PPA!G$57</f>
        <v>2.9694005475408818</v>
      </c>
      <c r="H116" s="35">
        <f>PPA!H$57</f>
        <v>3.1329174469044681</v>
      </c>
      <c r="I116" s="35">
        <f>PPA!I$57</f>
        <v>3.1882522045952433</v>
      </c>
      <c r="J116" s="35">
        <f>PPA!J$57</f>
        <v>3.7820222170772664</v>
      </c>
      <c r="K116" s="35">
        <f>PPA!K$57</f>
        <v>4.7772218667231847</v>
      </c>
      <c r="L116" s="35">
        <f>PPA!L$57</f>
        <v>4.9476658174098809</v>
      </c>
      <c r="M116" s="35">
        <f>PPA!M$57</f>
        <v>5.6513884456319925</v>
      </c>
      <c r="N116" s="35">
        <f>PPA!N$57</f>
        <v>6.6632522897422088</v>
      </c>
      <c r="O116" s="35">
        <f>PPA!O$57</f>
        <v>6.5779453045225882</v>
      </c>
      <c r="P116" s="35">
        <f>PPA!P$57</f>
        <v>5.098864377029102</v>
      </c>
      <c r="Q116" s="35">
        <f>PPA!Q$57</f>
        <v>6.0841808756494853</v>
      </c>
    </row>
    <row r="117" spans="1:17" x14ac:dyDescent="0.25">
      <c r="A117" s="21" t="s">
        <v>56</v>
      </c>
      <c r="B117" s="35">
        <f>PPA!B$58</f>
        <v>1018.3706625863481</v>
      </c>
      <c r="C117" s="35">
        <f>PPA!C$58</f>
        <v>803.79488629462264</v>
      </c>
      <c r="D117" s="35">
        <f>PPA!D$58</f>
        <v>566.15311018843954</v>
      </c>
      <c r="E117" s="35">
        <f>PPA!E$58</f>
        <v>642.40889799914544</v>
      </c>
      <c r="F117" s="35">
        <f>PPA!F$58</f>
        <v>272.1448255381635</v>
      </c>
      <c r="G117" s="35">
        <f>PPA!G$58</f>
        <v>332.66379130118173</v>
      </c>
      <c r="H117" s="35">
        <f>PPA!H$58</f>
        <v>319.74788644383511</v>
      </c>
      <c r="I117" s="35">
        <f>PPA!I$58</f>
        <v>288.69905630014631</v>
      </c>
      <c r="J117" s="35">
        <f>PPA!J$58</f>
        <v>321.31600600193468</v>
      </c>
      <c r="K117" s="35">
        <f>PPA!K$58</f>
        <v>315.83608180079432</v>
      </c>
      <c r="L117" s="35">
        <f>PPA!L$58</f>
        <v>272.99518079156417</v>
      </c>
      <c r="M117" s="35">
        <f>PPA!M$58</f>
        <v>358.84732249209821</v>
      </c>
      <c r="N117" s="35">
        <f>PPA!N$58</f>
        <v>403.55937480055309</v>
      </c>
      <c r="O117" s="35">
        <f>PPA!O$58</f>
        <v>320.26267680443652</v>
      </c>
      <c r="P117" s="35">
        <f>PPA!P$58</f>
        <v>316.23216046480547</v>
      </c>
      <c r="Q117" s="35">
        <f>PPA!Q$58</f>
        <v>454.7850264527691</v>
      </c>
    </row>
    <row r="118" spans="1:17" x14ac:dyDescent="0.25">
      <c r="A118" s="21" t="s">
        <v>55</v>
      </c>
      <c r="B118" s="35">
        <f>PPA!B$59</f>
        <v>1.228359334989922</v>
      </c>
      <c r="C118" s="35">
        <f>PPA!C$59</f>
        <v>1.7593365526923628</v>
      </c>
      <c r="D118" s="35">
        <f>PPA!D$59</f>
        <v>1.6569793047953731</v>
      </c>
      <c r="E118" s="35">
        <f>PPA!E$59</f>
        <v>1.9844310872009356</v>
      </c>
      <c r="F118" s="35">
        <f>PPA!F$59</f>
        <v>1.3621067990272</v>
      </c>
      <c r="G118" s="35">
        <f>PPA!G$59</f>
        <v>1.7162808863920724</v>
      </c>
      <c r="H118" s="35">
        <f>PPA!H$59</f>
        <v>1.7441997404685947</v>
      </c>
      <c r="I118" s="35">
        <f>PPA!I$59</f>
        <v>1.7517397280264495</v>
      </c>
      <c r="J118" s="35">
        <f>PPA!J$59</f>
        <v>1.7739134905880338</v>
      </c>
      <c r="K118" s="35">
        <f>PPA!K$59</f>
        <v>1.8341724560225505</v>
      </c>
      <c r="L118" s="35">
        <f>PPA!L$59</f>
        <v>2.4579283175549538</v>
      </c>
      <c r="M118" s="35">
        <f>PPA!M$59</f>
        <v>2.6225421256256491</v>
      </c>
      <c r="N118" s="35">
        <f>PPA!N$59</f>
        <v>2.666891617191673</v>
      </c>
      <c r="O118" s="35">
        <f>PPA!O$59</f>
        <v>2.2459110320445506</v>
      </c>
      <c r="P118" s="35">
        <f>PPA!P$59</f>
        <v>2.0212295049419144</v>
      </c>
      <c r="Q118" s="35">
        <f>PPA!Q$59</f>
        <v>2.5981745353615442</v>
      </c>
    </row>
    <row r="119" spans="1:17" x14ac:dyDescent="0.25">
      <c r="A119" s="20" t="s">
        <v>54</v>
      </c>
      <c r="B119" s="36">
        <f>FBT!B$32</f>
        <v>853.03887174022407</v>
      </c>
      <c r="C119" s="36">
        <f>FBT!C$32</f>
        <v>764.2915048471682</v>
      </c>
      <c r="D119" s="36">
        <f>FBT!D$32</f>
        <v>965.79593100468014</v>
      </c>
      <c r="E119" s="36">
        <f>FBT!E$32</f>
        <v>829.21673562969613</v>
      </c>
      <c r="F119" s="36">
        <f>FBT!F$32</f>
        <v>750.50488227380413</v>
      </c>
      <c r="G119" s="36">
        <f>FBT!G$32</f>
        <v>671.14169449905512</v>
      </c>
      <c r="H119" s="36">
        <f>FBT!H$32</f>
        <v>790.31891456103608</v>
      </c>
      <c r="I119" s="36">
        <f>FBT!I$32</f>
        <v>698.87042991712815</v>
      </c>
      <c r="J119" s="36">
        <f>FBT!J$32</f>
        <v>640.52553014380806</v>
      </c>
      <c r="K119" s="36">
        <f>FBT!K$32</f>
        <v>683.3713765430881</v>
      </c>
      <c r="L119" s="36">
        <f>FBT!L$32</f>
        <v>727.38464984579366</v>
      </c>
      <c r="M119" s="36">
        <f>FBT!M$32</f>
        <v>669.91079470876775</v>
      </c>
      <c r="N119" s="36">
        <f>FBT!N$32</f>
        <v>622.69846640543517</v>
      </c>
      <c r="O119" s="36">
        <f>FBT!O$32</f>
        <v>566.8600279734502</v>
      </c>
      <c r="P119" s="36">
        <f>FBT!P$32</f>
        <v>536.12855958691057</v>
      </c>
      <c r="Q119" s="36">
        <f>FBT!Q$32</f>
        <v>605.70345374876536</v>
      </c>
    </row>
    <row r="120" spans="1:17" x14ac:dyDescent="0.25">
      <c r="A120" s="18" t="s">
        <v>53</v>
      </c>
      <c r="B120" s="35">
        <f>TRE!B$32</f>
        <v>114.25767345256031</v>
      </c>
      <c r="C120" s="35">
        <f>TRE!C$32</f>
        <v>110.84956414927203</v>
      </c>
      <c r="D120" s="35">
        <f>TRE!D$32</f>
        <v>58.333017802392007</v>
      </c>
      <c r="E120" s="35">
        <f>TRE!E$32</f>
        <v>64.217905966044015</v>
      </c>
      <c r="F120" s="35">
        <f>TRE!F$32</f>
        <v>73.177141817340015</v>
      </c>
      <c r="G120" s="35">
        <f>TRE!G$32</f>
        <v>70.679273093005264</v>
      </c>
      <c r="H120" s="35">
        <f>TRE!H$32</f>
        <v>66.560480855964002</v>
      </c>
      <c r="I120" s="35">
        <f>TRE!I$32</f>
        <v>70.183293063408001</v>
      </c>
      <c r="J120" s="35">
        <f>TRE!J$32</f>
        <v>59.953269292848006</v>
      </c>
      <c r="K120" s="35">
        <f>TRE!K$32</f>
        <v>51.972107267808006</v>
      </c>
      <c r="L120" s="35">
        <f>TRE!L$32</f>
        <v>89.021037140892645</v>
      </c>
      <c r="M120" s="35">
        <f>TRE!M$32</f>
        <v>53.096096071465823</v>
      </c>
      <c r="N120" s="35">
        <f>TRE!N$32</f>
        <v>45.219810212050312</v>
      </c>
      <c r="O120" s="35">
        <f>TRE!O$32</f>
        <v>50.230392761738955</v>
      </c>
      <c r="P120" s="35">
        <f>TRE!P$32</f>
        <v>50.429212232638221</v>
      </c>
      <c r="Q120" s="35">
        <f>TRE!Q$32</f>
        <v>54.411093064289538</v>
      </c>
    </row>
    <row r="121" spans="1:17" x14ac:dyDescent="0.25">
      <c r="A121" s="18" t="s">
        <v>52</v>
      </c>
      <c r="B121" s="35">
        <f>MAE!B$32</f>
        <v>67.792551365108437</v>
      </c>
      <c r="C121" s="35">
        <f>MAE!C$32</f>
        <v>75.20167159502401</v>
      </c>
      <c r="D121" s="35">
        <f>MAE!D$32</f>
        <v>82.146746488176021</v>
      </c>
      <c r="E121" s="35">
        <f>MAE!E$32</f>
        <v>164.70010046415604</v>
      </c>
      <c r="F121" s="35">
        <f>MAE!F$32</f>
        <v>152.16679458673201</v>
      </c>
      <c r="G121" s="35">
        <f>MAE!G$32</f>
        <v>156.1002129451611</v>
      </c>
      <c r="H121" s="35">
        <f>MAE!H$32</f>
        <v>162.63626350082401</v>
      </c>
      <c r="I121" s="35">
        <f>MAE!I$32</f>
        <v>156.18182923267199</v>
      </c>
      <c r="J121" s="35">
        <f>MAE!J$32</f>
        <v>152.15484483151201</v>
      </c>
      <c r="K121" s="35">
        <f>MAE!K$32</f>
        <v>148.78640408641203</v>
      </c>
      <c r="L121" s="35">
        <f>MAE!L$32</f>
        <v>102.68681264747391</v>
      </c>
      <c r="M121" s="35">
        <f>MAE!M$32</f>
        <v>129.66402065048257</v>
      </c>
      <c r="N121" s="35">
        <f>MAE!N$32</f>
        <v>122.98083494715468</v>
      </c>
      <c r="O121" s="35">
        <f>MAE!O$32</f>
        <v>123.17059747655651</v>
      </c>
      <c r="P121" s="35">
        <f>MAE!P$32</f>
        <v>121.32376216823035</v>
      </c>
      <c r="Q121" s="35">
        <f>MAE!Q$32</f>
        <v>135.52792736047994</v>
      </c>
    </row>
    <row r="122" spans="1:17" x14ac:dyDescent="0.25">
      <c r="A122" s="18" t="s">
        <v>51</v>
      </c>
      <c r="B122" s="35">
        <f>TEL!B$32</f>
        <v>1014.1436763405591</v>
      </c>
      <c r="C122" s="35">
        <f>TEL!C$32</f>
        <v>902.20216739194825</v>
      </c>
      <c r="D122" s="35">
        <f>TEL!D$32</f>
        <v>780.61415834487616</v>
      </c>
      <c r="E122" s="35">
        <f>TEL!E$32</f>
        <v>735.61011087420013</v>
      </c>
      <c r="F122" s="35">
        <f>TEL!F$32</f>
        <v>670.25921667674402</v>
      </c>
      <c r="G122" s="35">
        <f>TEL!G$32</f>
        <v>434.51092389503526</v>
      </c>
      <c r="H122" s="35">
        <f>TEL!H$32</f>
        <v>409.54357278558007</v>
      </c>
      <c r="I122" s="35">
        <f>TEL!I$32</f>
        <v>569.07400193683213</v>
      </c>
      <c r="J122" s="35">
        <f>TEL!J$32</f>
        <v>450.71226502120805</v>
      </c>
      <c r="K122" s="35">
        <f>TEL!K$32</f>
        <v>459.96838455776407</v>
      </c>
      <c r="L122" s="35">
        <f>TEL!L$32</f>
        <v>372.94647625976199</v>
      </c>
      <c r="M122" s="35">
        <f>TEL!M$32</f>
        <v>388.87152145941252</v>
      </c>
      <c r="N122" s="35">
        <f>TEL!N$32</f>
        <v>341.55293428871266</v>
      </c>
      <c r="O122" s="35">
        <f>TEL!O$32</f>
        <v>348.69459632215006</v>
      </c>
      <c r="P122" s="35">
        <f>TEL!P$32</f>
        <v>348.24348295996839</v>
      </c>
      <c r="Q122" s="35">
        <f>TEL!Q$32</f>
        <v>352.6631130052358</v>
      </c>
    </row>
    <row r="123" spans="1:17" x14ac:dyDescent="0.25">
      <c r="A123" s="18" t="s">
        <v>50</v>
      </c>
      <c r="B123" s="35">
        <f>WWP!B$32</f>
        <v>287.56335325559292</v>
      </c>
      <c r="C123" s="35">
        <f>WWP!C$32</f>
        <v>250.36155677926803</v>
      </c>
      <c r="D123" s="35">
        <f>WWP!D$32</f>
        <v>107.93255833155601</v>
      </c>
      <c r="E123" s="35">
        <f>WWP!E$32</f>
        <v>98.932757621760018</v>
      </c>
      <c r="F123" s="35">
        <f>WWP!F$32</f>
        <v>92.171461142304011</v>
      </c>
      <c r="G123" s="35">
        <f>WWP!G$32</f>
        <v>94.403719586237116</v>
      </c>
      <c r="H123" s="35">
        <f>WWP!H$32</f>
        <v>89.829219814740014</v>
      </c>
      <c r="I123" s="35">
        <f>WWP!I$32</f>
        <v>73.36757054415601</v>
      </c>
      <c r="J123" s="35">
        <f>WWP!J$32</f>
        <v>77.233829219892016</v>
      </c>
      <c r="K123" s="35">
        <f>WWP!K$32</f>
        <v>100.09658377044002</v>
      </c>
      <c r="L123" s="35">
        <f>WWP!L$32</f>
        <v>40.653133361035145</v>
      </c>
      <c r="M123" s="35">
        <f>WWP!M$32</f>
        <v>55.761768375590606</v>
      </c>
      <c r="N123" s="35">
        <f>WWP!N$32</f>
        <v>39.806476299649511</v>
      </c>
      <c r="O123" s="35">
        <f>WWP!O$32</f>
        <v>41.356557321451888</v>
      </c>
      <c r="P123" s="35">
        <f>WWP!P$32</f>
        <v>40.109046567758625</v>
      </c>
      <c r="Q123" s="35">
        <f>WWP!Q$32</f>
        <v>40.432569493037064</v>
      </c>
    </row>
    <row r="124" spans="1:17" x14ac:dyDescent="0.25">
      <c r="A124" s="18" t="s">
        <v>49</v>
      </c>
      <c r="B124" s="35">
        <f>OIS!B$32</f>
        <v>1346.0375618875776</v>
      </c>
      <c r="C124" s="35">
        <f>OIS!C$32</f>
        <v>1220.608305172944</v>
      </c>
      <c r="D124" s="35">
        <f>OIS!D$32</f>
        <v>1307.29821428322</v>
      </c>
      <c r="E124" s="35">
        <f>OIS!E$32</f>
        <v>1025.7941818532161</v>
      </c>
      <c r="F124" s="35">
        <f>OIS!F$32</f>
        <v>1153.574575575444</v>
      </c>
      <c r="G124" s="35">
        <f>OIS!G$32</f>
        <v>1083.4847734264654</v>
      </c>
      <c r="H124" s="35">
        <f>OIS!H$32</f>
        <v>974.26030585284002</v>
      </c>
      <c r="I124" s="35">
        <f>OIS!I$32</f>
        <v>979.27459743963618</v>
      </c>
      <c r="J124" s="35">
        <f>OIS!J$32</f>
        <v>784.68726562340385</v>
      </c>
      <c r="K124" s="35">
        <f>OIS!K$32</f>
        <v>802.541118840948</v>
      </c>
      <c r="L124" s="35">
        <f>OIS!L$32</f>
        <v>828.79940540011512</v>
      </c>
      <c r="M124" s="35">
        <f>OIS!M$32</f>
        <v>723.74176801314229</v>
      </c>
      <c r="N124" s="35">
        <f>OIS!N$32</f>
        <v>553.37486990891091</v>
      </c>
      <c r="O124" s="35">
        <f>OIS!O$32</f>
        <v>436.90143222561278</v>
      </c>
      <c r="P124" s="35">
        <f>OIS!P$32</f>
        <v>416.51859393231967</v>
      </c>
      <c r="Q124" s="35">
        <f>OIS!Q$32</f>
        <v>485.04861585580733</v>
      </c>
    </row>
    <row r="125" spans="1:17" x14ac:dyDescent="0.25">
      <c r="A125" s="42" t="s">
        <v>62</v>
      </c>
      <c r="B125" s="41">
        <f>Ind_Summary_emi!B42</f>
        <v>253.58116999999999</v>
      </c>
      <c r="C125" s="41">
        <f>Ind_Summary_emi!C42</f>
        <v>259.39249999999998</v>
      </c>
      <c r="D125" s="41">
        <f>Ind_Summary_emi!D42</f>
        <v>250.41732999999999</v>
      </c>
      <c r="E125" s="41">
        <f>Ind_Summary_emi!E42</f>
        <v>244.13007999999999</v>
      </c>
      <c r="F125" s="41">
        <f>Ind_Summary_emi!F42</f>
        <v>239.95196000000001</v>
      </c>
      <c r="G125" s="41">
        <f>Ind_Summary_emi!G42</f>
        <v>229.81640999999999</v>
      </c>
      <c r="H125" s="41">
        <f>Ind_Summary_emi!H42</f>
        <v>225.00881999999999</v>
      </c>
      <c r="I125" s="41">
        <f>Ind_Summary_emi!I42</f>
        <v>226.17661000000001</v>
      </c>
      <c r="J125" s="41">
        <f>Ind_Summary_emi!J42</f>
        <v>215.21627000000001</v>
      </c>
      <c r="K125" s="41">
        <f>Ind_Summary_emi!K42</f>
        <v>195.35046</v>
      </c>
      <c r="L125" s="41">
        <f>Ind_Summary_emi!L42</f>
        <v>201.30362</v>
      </c>
      <c r="M125" s="41">
        <f>Ind_Summary_emi!M42</f>
        <v>193.11641</v>
      </c>
      <c r="N125" s="41">
        <f>Ind_Summary_emi!N42</f>
        <v>180.59289000000001</v>
      </c>
      <c r="O125" s="41">
        <f>Ind_Summary_emi!O42</f>
        <v>178.12504999999999</v>
      </c>
      <c r="P125" s="41">
        <f>Ind_Summary_emi!P42</f>
        <v>183.73303999999999</v>
      </c>
      <c r="Q125" s="41">
        <f>Ind_Summary_emi!Q42</f>
        <v>191.69412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262.70971851640923</v>
      </c>
      <c r="C127" s="38">
        <f t="shared" si="8"/>
        <v>259.93365108192609</v>
      </c>
      <c r="D127" s="38">
        <f t="shared" si="8"/>
        <v>271.02143014448114</v>
      </c>
      <c r="E127" s="38">
        <f t="shared" si="8"/>
        <v>269.11906485382366</v>
      </c>
      <c r="F127" s="38">
        <f t="shared" si="8"/>
        <v>269.46983052241313</v>
      </c>
      <c r="G127" s="38">
        <f t="shared" si="8"/>
        <v>278.82381265743777</v>
      </c>
      <c r="H127" s="38">
        <f t="shared" si="8"/>
        <v>277.23700929597476</v>
      </c>
      <c r="I127" s="38">
        <f t="shared" si="8"/>
        <v>275.23896208441789</v>
      </c>
      <c r="J127" s="38">
        <f t="shared" si="8"/>
        <v>269.38451075073334</v>
      </c>
      <c r="K127" s="38">
        <f t="shared" si="8"/>
        <v>278.22884893900584</v>
      </c>
      <c r="L127" s="38">
        <f t="shared" si="8"/>
        <v>276.11841716940683</v>
      </c>
      <c r="M127" s="38">
        <f t="shared" si="8"/>
        <v>277.50839524056164</v>
      </c>
      <c r="N127" s="38">
        <f t="shared" si="8"/>
        <v>245.26866059813423</v>
      </c>
      <c r="O127" s="38">
        <f t="shared" si="8"/>
        <v>242.96089880990382</v>
      </c>
      <c r="P127" s="38">
        <f t="shared" si="8"/>
        <v>225.15514358266395</v>
      </c>
      <c r="Q127" s="38">
        <f t="shared" si="8"/>
        <v>220.55994026011641</v>
      </c>
    </row>
    <row r="128" spans="1:17" x14ac:dyDescent="0.25">
      <c r="A128" s="18" t="s">
        <v>13</v>
      </c>
      <c r="B128" s="35">
        <f t="shared" ref="B128:Q128" si="9">IF(B51=0,"",B51/B4*1000)</f>
        <v>1017.7819620369717</v>
      </c>
      <c r="C128" s="35">
        <f t="shared" si="9"/>
        <v>546.38850546308777</v>
      </c>
      <c r="D128" s="35">
        <f t="shared" si="9"/>
        <v>464.87911514531481</v>
      </c>
      <c r="E128" s="35">
        <f t="shared" si="9"/>
        <v>625.98459402745243</v>
      </c>
      <c r="F128" s="35">
        <f t="shared" si="9"/>
        <v>615.73165260898031</v>
      </c>
      <c r="G128" s="35">
        <f t="shared" si="9"/>
        <v>796.0261191524105</v>
      </c>
      <c r="H128" s="35">
        <f t="shared" si="9"/>
        <v>785.8052664181788</v>
      </c>
      <c r="I128" s="35">
        <f t="shared" si="9"/>
        <v>841.94061857433258</v>
      </c>
      <c r="J128" s="35">
        <f t="shared" si="9"/>
        <v>709.92797904614338</v>
      </c>
      <c r="K128" s="35">
        <f t="shared" si="9"/>
        <v>716.07202877235534</v>
      </c>
      <c r="L128" s="35">
        <f t="shared" si="9"/>
        <v>583.86419212162207</v>
      </c>
      <c r="M128" s="35">
        <f t="shared" si="9"/>
        <v>590.15244783018636</v>
      </c>
      <c r="N128" s="35">
        <f t="shared" si="9"/>
        <v>757.11544688702179</v>
      </c>
      <c r="O128" s="35">
        <f t="shared" si="9"/>
        <v>728.23714546938379</v>
      </c>
      <c r="P128" s="35">
        <f t="shared" si="9"/>
        <v>687.852526822409</v>
      </c>
      <c r="Q128" s="35">
        <f t="shared" si="9"/>
        <v>850.63731714696405</v>
      </c>
    </row>
    <row r="129" spans="1:17" x14ac:dyDescent="0.25">
      <c r="A129" s="23" t="s">
        <v>12</v>
      </c>
      <c r="B129" s="37">
        <f t="shared" ref="B129:Q129" si="10">IF(B54=0,"",B54/B5*1000)</f>
        <v>241.68199990359014</v>
      </c>
      <c r="C129" s="37">
        <f t="shared" si="10"/>
        <v>210.55007949011284</v>
      </c>
      <c r="D129" s="37">
        <f t="shared" si="10"/>
        <v>135.165754972466</v>
      </c>
      <c r="E129" s="37">
        <f t="shared" si="10"/>
        <v>152.48972810070322</v>
      </c>
      <c r="F129" s="37">
        <f t="shared" si="10"/>
        <v>172.04873056504067</v>
      </c>
      <c r="G129" s="37">
        <f t="shared" si="10"/>
        <v>164.36632798703417</v>
      </c>
      <c r="H129" s="37">
        <f t="shared" si="10"/>
        <v>162.3781204385397</v>
      </c>
      <c r="I129" s="37">
        <f t="shared" si="10"/>
        <v>211.93480873780982</v>
      </c>
      <c r="J129" s="37">
        <f t="shared" si="10"/>
        <v>216.74162034038562</v>
      </c>
      <c r="K129" s="37">
        <f t="shared" si="10"/>
        <v>136.80498880582985</v>
      </c>
      <c r="L129" s="37">
        <f t="shared" si="10"/>
        <v>160.21613313018477</v>
      </c>
      <c r="M129" s="37">
        <f t="shared" si="10"/>
        <v>175.35987606276618</v>
      </c>
      <c r="N129" s="37">
        <f t="shared" si="10"/>
        <v>121.52734093865112</v>
      </c>
      <c r="O129" s="37">
        <f t="shared" si="10"/>
        <v>152.97591064039972</v>
      </c>
      <c r="P129" s="37">
        <f t="shared" si="10"/>
        <v>150.9183706204706</v>
      </c>
      <c r="Q129" s="37">
        <f t="shared" si="10"/>
        <v>204.116423545326</v>
      </c>
    </row>
    <row r="130" spans="1:17" x14ac:dyDescent="0.25">
      <c r="A130" s="21" t="s">
        <v>44</v>
      </c>
      <c r="B130" s="35" t="str">
        <f t="shared" ref="B130:Q130" si="11">IF(B55=0,"",B55/B6*1000)</f>
        <v/>
      </c>
      <c r="C130" s="35" t="str">
        <f t="shared" si="11"/>
        <v/>
      </c>
      <c r="D130" s="35" t="str">
        <f t="shared" si="11"/>
        <v/>
      </c>
      <c r="E130" s="35" t="str">
        <f t="shared" si="11"/>
        <v/>
      </c>
      <c r="F130" s="35" t="str">
        <f t="shared" si="11"/>
        <v/>
      </c>
      <c r="G130" s="35" t="str">
        <f t="shared" si="11"/>
        <v/>
      </c>
      <c r="H130" s="35" t="str">
        <f t="shared" si="11"/>
        <v/>
      </c>
      <c r="I130" s="35" t="str">
        <f t="shared" si="11"/>
        <v/>
      </c>
      <c r="J130" s="35" t="str">
        <f t="shared" si="11"/>
        <v/>
      </c>
      <c r="K130" s="35" t="str">
        <f t="shared" si="11"/>
        <v/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>
        <f t="shared" ref="B131:Q131" si="12">IF(B56=0,"",B56/B7*1000)</f>
        <v>62.432251444907401</v>
      </c>
      <c r="C131" s="35">
        <f t="shared" si="12"/>
        <v>54.390130459511717</v>
      </c>
      <c r="D131" s="35">
        <f t="shared" si="12"/>
        <v>32.797623060099326</v>
      </c>
      <c r="E131" s="35">
        <f t="shared" si="12"/>
        <v>41.291289360499917</v>
      </c>
      <c r="F131" s="35">
        <f t="shared" si="12"/>
        <v>41.883960743216491</v>
      </c>
      <c r="G131" s="35">
        <f t="shared" si="12"/>
        <v>44.945525775064837</v>
      </c>
      <c r="H131" s="35">
        <f t="shared" si="12"/>
        <v>48.119753704876395</v>
      </c>
      <c r="I131" s="35">
        <f t="shared" si="12"/>
        <v>62.805572391223379</v>
      </c>
      <c r="J131" s="35">
        <f t="shared" si="12"/>
        <v>61.428289736294843</v>
      </c>
      <c r="K131" s="35">
        <f t="shared" si="12"/>
        <v>47.148931323038916</v>
      </c>
      <c r="L131" s="35">
        <f t="shared" si="12"/>
        <v>45.400404412757503</v>
      </c>
      <c r="M131" s="35">
        <f t="shared" si="12"/>
        <v>49.233678157170608</v>
      </c>
      <c r="N131" s="35">
        <f t="shared" si="12"/>
        <v>36.808578866995894</v>
      </c>
      <c r="O131" s="35">
        <f t="shared" si="12"/>
        <v>45.716258398421566</v>
      </c>
      <c r="P131" s="35">
        <f t="shared" si="12"/>
        <v>46.633908957960422</v>
      </c>
      <c r="Q131" s="35">
        <f t="shared" si="12"/>
        <v>64.345720787855456</v>
      </c>
    </row>
    <row r="132" spans="1:17" x14ac:dyDescent="0.25">
      <c r="A132" s="21" t="s">
        <v>42</v>
      </c>
      <c r="B132" s="35">
        <f t="shared" ref="B132:Q132" si="13">IF(B59=0,"",B59/B8*1000)</f>
        <v>874.68594336305364</v>
      </c>
      <c r="C132" s="35">
        <f t="shared" si="13"/>
        <v>762.01452726078492</v>
      </c>
      <c r="D132" s="35">
        <f t="shared" si="13"/>
        <v>492.37304021137061</v>
      </c>
      <c r="E132" s="35">
        <f t="shared" si="13"/>
        <v>549.02824082470818</v>
      </c>
      <c r="F132" s="35">
        <f t="shared" si="13"/>
        <v>626.52226043271469</v>
      </c>
      <c r="G132" s="35">
        <f t="shared" si="13"/>
        <v>591.12998555844763</v>
      </c>
      <c r="H132" s="35">
        <f t="shared" si="13"/>
        <v>578.38852584532913</v>
      </c>
      <c r="I132" s="35">
        <f t="shared" si="13"/>
        <v>754.90873567273798</v>
      </c>
      <c r="J132" s="35">
        <f t="shared" si="13"/>
        <v>776.24384854669927</v>
      </c>
      <c r="K132" s="35">
        <f t="shared" si="13"/>
        <v>310.92123516720898</v>
      </c>
      <c r="L132" s="35">
        <f t="shared" si="13"/>
        <v>526.14934483643788</v>
      </c>
      <c r="M132" s="35">
        <f t="shared" si="13"/>
        <v>558.19008378386002</v>
      </c>
      <c r="N132" s="35">
        <f t="shared" si="13"/>
        <v>379.3064358556403</v>
      </c>
      <c r="O132" s="35">
        <f t="shared" si="13"/>
        <v>481.75452954712415</v>
      </c>
      <c r="P132" s="35">
        <f t="shared" si="13"/>
        <v>549.30664191494759</v>
      </c>
      <c r="Q132" s="35">
        <f t="shared" si="13"/>
        <v>765.84175630115442</v>
      </c>
    </row>
    <row r="133" spans="1:17" x14ac:dyDescent="0.25">
      <c r="A133" s="23" t="s">
        <v>11</v>
      </c>
      <c r="B133" s="37">
        <f t="shared" ref="B133:Q133" si="14">IF(B60=0,"",B60/B9*1000)</f>
        <v>310.6333710430261</v>
      </c>
      <c r="C133" s="37">
        <f t="shared" si="14"/>
        <v>432.56985214830297</v>
      </c>
      <c r="D133" s="37">
        <f t="shared" si="14"/>
        <v>417.71096001764818</v>
      </c>
      <c r="E133" s="37">
        <f t="shared" si="14"/>
        <v>456.04064939412063</v>
      </c>
      <c r="F133" s="37">
        <f t="shared" si="14"/>
        <v>434.28161006732881</v>
      </c>
      <c r="G133" s="37">
        <f t="shared" si="14"/>
        <v>377.79991492310376</v>
      </c>
      <c r="H133" s="37">
        <f t="shared" si="14"/>
        <v>392.64272528776979</v>
      </c>
      <c r="I133" s="37">
        <f t="shared" si="14"/>
        <v>424.3804026719684</v>
      </c>
      <c r="J133" s="37">
        <f t="shared" si="14"/>
        <v>417.19129014171898</v>
      </c>
      <c r="K133" s="37">
        <f t="shared" si="14"/>
        <v>459.78356680422684</v>
      </c>
      <c r="L133" s="37">
        <f t="shared" si="14"/>
        <v>470.32476598906896</v>
      </c>
      <c r="M133" s="37">
        <f t="shared" si="14"/>
        <v>457.08327573581124</v>
      </c>
      <c r="N133" s="37">
        <f t="shared" si="14"/>
        <v>436.00544577085896</v>
      </c>
      <c r="O133" s="37">
        <f t="shared" si="14"/>
        <v>412.29573153102058</v>
      </c>
      <c r="P133" s="37">
        <f t="shared" si="14"/>
        <v>326.55898530697999</v>
      </c>
      <c r="Q133" s="37">
        <f t="shared" si="14"/>
        <v>280.7040399723665</v>
      </c>
    </row>
    <row r="134" spans="1:17" x14ac:dyDescent="0.25">
      <c r="A134" s="21" t="s">
        <v>61</v>
      </c>
      <c r="B134" s="35">
        <f t="shared" ref="B134:Q134" si="15">IF(B61=0,"",B61/B10*1000)</f>
        <v>803.41444223367557</v>
      </c>
      <c r="C134" s="35">
        <f t="shared" si="15"/>
        <v>1065.0383483749476</v>
      </c>
      <c r="D134" s="35">
        <f t="shared" si="15"/>
        <v>1047.4233609512025</v>
      </c>
      <c r="E134" s="35">
        <f t="shared" si="15"/>
        <v>1055.5034855808701</v>
      </c>
      <c r="F134" s="35">
        <f t="shared" si="15"/>
        <v>1001.5255860111552</v>
      </c>
      <c r="G134" s="35">
        <f t="shared" si="15"/>
        <v>977.5718598398247</v>
      </c>
      <c r="H134" s="35">
        <f t="shared" si="15"/>
        <v>993.95046997395843</v>
      </c>
      <c r="I134" s="35">
        <f t="shared" si="15"/>
        <v>1072.9019608975716</v>
      </c>
      <c r="J134" s="35">
        <f t="shared" si="15"/>
        <v>1117.3910208964019</v>
      </c>
      <c r="K134" s="35">
        <f t="shared" si="15"/>
        <v>1247.9887559081919</v>
      </c>
      <c r="L134" s="35">
        <f t="shared" si="15"/>
        <v>1179.7968156790478</v>
      </c>
      <c r="M134" s="35">
        <f t="shared" si="15"/>
        <v>1098.4665017878228</v>
      </c>
      <c r="N134" s="35">
        <f t="shared" si="15"/>
        <v>1322.9052829107438</v>
      </c>
      <c r="O134" s="35">
        <f t="shared" si="15"/>
        <v>1207.2732554564432</v>
      </c>
      <c r="P134" s="35">
        <f t="shared" si="15"/>
        <v>841.72139255488082</v>
      </c>
      <c r="Q134" s="35">
        <f t="shared" si="15"/>
        <v>598.17479313196372</v>
      </c>
    </row>
    <row r="135" spans="1:17" x14ac:dyDescent="0.25">
      <c r="A135" s="21" t="s">
        <v>40</v>
      </c>
      <c r="B135" s="35">
        <f t="shared" ref="B135:Q135" si="16">IF(B62=0,"",B62/B11*1000)</f>
        <v>268.38915540016927</v>
      </c>
      <c r="C135" s="35">
        <f t="shared" si="16"/>
        <v>369.85786965486841</v>
      </c>
      <c r="D135" s="35">
        <f t="shared" si="16"/>
        <v>362.69845050726025</v>
      </c>
      <c r="E135" s="35">
        <f t="shared" si="16"/>
        <v>370.84801378206606</v>
      </c>
      <c r="F135" s="35">
        <f t="shared" si="16"/>
        <v>349.69246334059284</v>
      </c>
      <c r="G135" s="35">
        <f t="shared" si="16"/>
        <v>329.10200197567883</v>
      </c>
      <c r="H135" s="35">
        <f t="shared" si="16"/>
        <v>334.61590188029112</v>
      </c>
      <c r="I135" s="35">
        <f t="shared" si="16"/>
        <v>355.92875863546345</v>
      </c>
      <c r="J135" s="35">
        <f t="shared" si="16"/>
        <v>370.68773613327232</v>
      </c>
      <c r="K135" s="35">
        <f t="shared" si="16"/>
        <v>603.53717230350605</v>
      </c>
      <c r="L135" s="35">
        <f t="shared" si="16"/>
        <v>436.674553507388</v>
      </c>
      <c r="M135" s="35">
        <f t="shared" si="16"/>
        <v>423.54177479370315</v>
      </c>
      <c r="N135" s="35">
        <f t="shared" si="16"/>
        <v>467.08031016942232</v>
      </c>
      <c r="O135" s="35">
        <f t="shared" si="16"/>
        <v>407.08116218574713</v>
      </c>
      <c r="P135" s="35">
        <f t="shared" si="16"/>
        <v>334.74098383078496</v>
      </c>
      <c r="Q135" s="35">
        <f t="shared" si="16"/>
        <v>271.29627375715012</v>
      </c>
    </row>
    <row r="136" spans="1:17" x14ac:dyDescent="0.25">
      <c r="A136" s="21" t="s">
        <v>39</v>
      </c>
      <c r="B136" s="35">
        <f t="shared" ref="B136:Q136" si="17">IF(B63=0,"",B63/B12*1000)</f>
        <v>8.9317776438990126</v>
      </c>
      <c r="C136" s="35">
        <f t="shared" si="17"/>
        <v>10.805842568684161</v>
      </c>
      <c r="D136" s="35">
        <f t="shared" si="17"/>
        <v>10.7570571178807</v>
      </c>
      <c r="E136" s="35">
        <f t="shared" si="17"/>
        <v>10.807324575026263</v>
      </c>
      <c r="F136" s="35">
        <f t="shared" si="17"/>
        <v>10.503025414561783</v>
      </c>
      <c r="G136" s="35">
        <f t="shared" si="17"/>
        <v>10.541513661560456</v>
      </c>
      <c r="H136" s="35">
        <f t="shared" si="17"/>
        <v>10.635842263112128</v>
      </c>
      <c r="I136" s="35">
        <f t="shared" si="17"/>
        <v>10.907865647407442</v>
      </c>
      <c r="J136" s="35">
        <f t="shared" si="17"/>
        <v>11.280868638970352</v>
      </c>
      <c r="K136" s="35">
        <f t="shared" si="17"/>
        <v>16.672656777715815</v>
      </c>
      <c r="L136" s="35">
        <f t="shared" si="17"/>
        <v>12.845056376166493</v>
      </c>
      <c r="M136" s="35">
        <f t="shared" si="17"/>
        <v>11.864206031883242</v>
      </c>
      <c r="N136" s="35">
        <f t="shared" si="17"/>
        <v>12.677319064051234</v>
      </c>
      <c r="O136" s="35">
        <f t="shared" si="17"/>
        <v>12.358908735734994</v>
      </c>
      <c r="P136" s="35">
        <f t="shared" si="17"/>
        <v>10.476037123579506</v>
      </c>
      <c r="Q136" s="35">
        <f t="shared" si="17"/>
        <v>7.7712852664796372</v>
      </c>
    </row>
    <row r="137" spans="1:17" x14ac:dyDescent="0.25">
      <c r="A137" s="23" t="s">
        <v>10</v>
      </c>
      <c r="B137" s="37">
        <f t="shared" ref="B137:Q137" si="18">IF(B64=0,"",B64/B13*1000)</f>
        <v>1078.9136216807165</v>
      </c>
      <c r="C137" s="37">
        <f t="shared" si="18"/>
        <v>1088.3558268785046</v>
      </c>
      <c r="D137" s="37">
        <f t="shared" si="18"/>
        <v>1200.5317283411096</v>
      </c>
      <c r="E137" s="37">
        <f t="shared" si="18"/>
        <v>1083.9116676904175</v>
      </c>
      <c r="F137" s="37">
        <f t="shared" si="18"/>
        <v>1089.7838714173954</v>
      </c>
      <c r="G137" s="37">
        <f t="shared" si="18"/>
        <v>1178.8523547308878</v>
      </c>
      <c r="H137" s="37">
        <f t="shared" si="18"/>
        <v>1170.4821284338987</v>
      </c>
      <c r="I137" s="37">
        <f t="shared" si="18"/>
        <v>1090.1776648475307</v>
      </c>
      <c r="J137" s="37">
        <f t="shared" si="18"/>
        <v>1055.1210610606847</v>
      </c>
      <c r="K137" s="37">
        <f t="shared" si="18"/>
        <v>970.35960354288102</v>
      </c>
      <c r="L137" s="37">
        <f t="shared" si="18"/>
        <v>1012.7229606213788</v>
      </c>
      <c r="M137" s="37">
        <f t="shared" si="18"/>
        <v>1050.522049723287</v>
      </c>
      <c r="N137" s="37">
        <f t="shared" si="18"/>
        <v>821.27340046818506</v>
      </c>
      <c r="O137" s="37">
        <f t="shared" si="18"/>
        <v>877.82936698972742</v>
      </c>
      <c r="P137" s="37">
        <f t="shared" si="18"/>
        <v>969.34502674131511</v>
      </c>
      <c r="Q137" s="37">
        <f t="shared" si="18"/>
        <v>909.65805313378587</v>
      </c>
    </row>
    <row r="138" spans="1:17" x14ac:dyDescent="0.25">
      <c r="A138" s="21" t="s">
        <v>38</v>
      </c>
      <c r="B138" s="35">
        <f t="shared" ref="B138:Q138" si="19">IF(B65=0,"",B65/B14*1000)</f>
        <v>1863.4932814935751</v>
      </c>
      <c r="C138" s="35">
        <f t="shared" si="19"/>
        <v>1873.5752065718702</v>
      </c>
      <c r="D138" s="35">
        <f t="shared" si="19"/>
        <v>2391.656056174596</v>
      </c>
      <c r="E138" s="35">
        <f t="shared" si="19"/>
        <v>1996.6950541073168</v>
      </c>
      <c r="F138" s="35">
        <f t="shared" si="19"/>
        <v>2076.8037154128065</v>
      </c>
      <c r="G138" s="35">
        <f t="shared" si="19"/>
        <v>2367.2845547667971</v>
      </c>
      <c r="H138" s="35">
        <f t="shared" si="19"/>
        <v>2334.5530194743519</v>
      </c>
      <c r="I138" s="35">
        <f t="shared" si="19"/>
        <v>1919.456508148992</v>
      </c>
      <c r="J138" s="35">
        <f t="shared" si="19"/>
        <v>1788.698667906066</v>
      </c>
      <c r="K138" s="35">
        <f t="shared" si="19"/>
        <v>1310.2997570503642</v>
      </c>
      <c r="L138" s="35">
        <f t="shared" si="19"/>
        <v>1294.7231805418105</v>
      </c>
      <c r="M138" s="35">
        <f t="shared" si="19"/>
        <v>1316.7858444313131</v>
      </c>
      <c r="N138" s="35">
        <f t="shared" si="19"/>
        <v>975.60687474806309</v>
      </c>
      <c r="O138" s="35">
        <f t="shared" si="19"/>
        <v>954.78895493153937</v>
      </c>
      <c r="P138" s="35">
        <f t="shared" si="19"/>
        <v>1041.2460759022283</v>
      </c>
      <c r="Q138" s="35">
        <f t="shared" si="19"/>
        <v>1017.1603556470121</v>
      </c>
    </row>
    <row r="139" spans="1:17" x14ac:dyDescent="0.25">
      <c r="A139" s="21" t="s">
        <v>37</v>
      </c>
      <c r="B139" s="35">
        <f t="shared" ref="B139:Q139" si="20">IF(B66=0,"",B66/B15*1000)</f>
        <v>500.77348331117378</v>
      </c>
      <c r="C139" s="35">
        <f t="shared" si="20"/>
        <v>512.80636211319472</v>
      </c>
      <c r="D139" s="35">
        <f t="shared" si="20"/>
        <v>596.41294621373902</v>
      </c>
      <c r="E139" s="35">
        <f t="shared" si="20"/>
        <v>497.92058387161768</v>
      </c>
      <c r="F139" s="35">
        <f t="shared" si="20"/>
        <v>517.89747084209023</v>
      </c>
      <c r="G139" s="35">
        <f t="shared" si="20"/>
        <v>604.39774859749002</v>
      </c>
      <c r="H139" s="35">
        <f t="shared" si="20"/>
        <v>586.45363520601234</v>
      </c>
      <c r="I139" s="35">
        <f t="shared" si="20"/>
        <v>493.09569748293319</v>
      </c>
      <c r="J139" s="35">
        <f t="shared" si="20"/>
        <v>459.5048720788584</v>
      </c>
      <c r="K139" s="35">
        <f t="shared" si="20"/>
        <v>549.56947857592138</v>
      </c>
      <c r="L139" s="35">
        <f t="shared" si="20"/>
        <v>681.05418863290322</v>
      </c>
      <c r="M139" s="35">
        <f t="shared" si="20"/>
        <v>782.11353869593063</v>
      </c>
      <c r="N139" s="35">
        <f t="shared" si="20"/>
        <v>650.58257322049803</v>
      </c>
      <c r="O139" s="35">
        <f t="shared" si="20"/>
        <v>800.79254236981421</v>
      </c>
      <c r="P139" s="35">
        <f t="shared" si="20"/>
        <v>913.29915793800103</v>
      </c>
      <c r="Q139" s="35">
        <f t="shared" si="20"/>
        <v>813.17002534904213</v>
      </c>
    </row>
    <row r="140" spans="1:17" x14ac:dyDescent="0.25">
      <c r="A140" s="21" t="s">
        <v>57</v>
      </c>
      <c r="B140" s="35">
        <f t="shared" ref="B140:Q140" si="21">IF(B67=0,"",B67/B16*1000)</f>
        <v>1665.9520810439481</v>
      </c>
      <c r="C140" s="35">
        <f t="shared" si="21"/>
        <v>1662.1886922248464</v>
      </c>
      <c r="D140" s="35">
        <f t="shared" si="21"/>
        <v>2077.7643386100999</v>
      </c>
      <c r="E140" s="35">
        <f t="shared" si="21"/>
        <v>1699.6053833578037</v>
      </c>
      <c r="F140" s="35">
        <f t="shared" si="21"/>
        <v>1723.1350055890566</v>
      </c>
      <c r="G140" s="35">
        <f t="shared" si="21"/>
        <v>1990.0696811651658</v>
      </c>
      <c r="H140" s="35">
        <f t="shared" si="21"/>
        <v>1943.2354615071154</v>
      </c>
      <c r="I140" s="35">
        <f t="shared" si="21"/>
        <v>1565.4604989044508</v>
      </c>
      <c r="J140" s="35">
        <f t="shared" si="21"/>
        <v>1447.0834986932643</v>
      </c>
      <c r="K140" s="35">
        <f t="shared" si="21"/>
        <v>1276.8569131899274</v>
      </c>
      <c r="L140" s="35">
        <f t="shared" si="21"/>
        <v>1239.83385528912</v>
      </c>
      <c r="M140" s="35">
        <f t="shared" si="21"/>
        <v>1193.8702198597364</v>
      </c>
      <c r="N140" s="35">
        <f t="shared" si="21"/>
        <v>896.71424984608518</v>
      </c>
      <c r="O140" s="35">
        <f t="shared" si="21"/>
        <v>899.30384111248998</v>
      </c>
      <c r="P140" s="35">
        <f t="shared" si="21"/>
        <v>976.74458982205181</v>
      </c>
      <c r="Q140" s="35">
        <f t="shared" si="21"/>
        <v>952.60189967659278</v>
      </c>
    </row>
    <row r="141" spans="1:17" x14ac:dyDescent="0.25">
      <c r="A141" s="23" t="s">
        <v>9</v>
      </c>
      <c r="B141" s="37">
        <f t="shared" ref="B141:Q141" si="22">IF(B68=0,"",B68/B17*1000)</f>
        <v>612.13918310907877</v>
      </c>
      <c r="C141" s="37">
        <f t="shared" si="22"/>
        <v>633.43367456588589</v>
      </c>
      <c r="D141" s="37">
        <f t="shared" si="22"/>
        <v>657.12160157242772</v>
      </c>
      <c r="E141" s="37">
        <f t="shared" si="22"/>
        <v>735.87662257731972</v>
      </c>
      <c r="F141" s="37">
        <f t="shared" si="22"/>
        <v>706.36511547678833</v>
      </c>
      <c r="G141" s="37">
        <f t="shared" si="22"/>
        <v>736.89615741550074</v>
      </c>
      <c r="H141" s="37">
        <f t="shared" si="22"/>
        <v>700.71857317831996</v>
      </c>
      <c r="I141" s="37">
        <f t="shared" si="22"/>
        <v>701.0497683036009</v>
      </c>
      <c r="J141" s="37">
        <f t="shared" si="22"/>
        <v>820.18708550956501</v>
      </c>
      <c r="K141" s="37">
        <f t="shared" si="22"/>
        <v>939.92859889431679</v>
      </c>
      <c r="L141" s="37">
        <f t="shared" si="22"/>
        <v>850.16269555765803</v>
      </c>
      <c r="M141" s="37">
        <f t="shared" si="22"/>
        <v>951.09018342874799</v>
      </c>
      <c r="N141" s="37">
        <f t="shared" si="22"/>
        <v>1085.6658157950942</v>
      </c>
      <c r="O141" s="37">
        <f t="shared" si="22"/>
        <v>1142.6540683342052</v>
      </c>
      <c r="P141" s="37">
        <f t="shared" si="22"/>
        <v>1125.3465405041047</v>
      </c>
      <c r="Q141" s="37">
        <f t="shared" si="22"/>
        <v>1045.1662613102001</v>
      </c>
    </row>
    <row r="142" spans="1:17" x14ac:dyDescent="0.25">
      <c r="A142" s="21" t="s">
        <v>35</v>
      </c>
      <c r="B142" s="35">
        <f t="shared" ref="B142:Q142" si="23">IF(B69=0,"",B69/B18*1000)</f>
        <v>2208.774420777665</v>
      </c>
      <c r="C142" s="35">
        <f t="shared" si="23"/>
        <v>2409.2176329463023</v>
      </c>
      <c r="D142" s="35">
        <f t="shared" si="23"/>
        <v>2503.0265087095154</v>
      </c>
      <c r="E142" s="35">
        <f t="shared" si="23"/>
        <v>2825.4243663820771</v>
      </c>
      <c r="F142" s="35">
        <f t="shared" si="23"/>
        <v>2834.5334741719221</v>
      </c>
      <c r="G142" s="35">
        <f t="shared" si="23"/>
        <v>2838.5479556963369</v>
      </c>
      <c r="H142" s="35">
        <f t="shared" si="23"/>
        <v>2681.5218940808795</v>
      </c>
      <c r="I142" s="35">
        <f t="shared" si="23"/>
        <v>2674.5789247953685</v>
      </c>
      <c r="J142" s="35">
        <f t="shared" si="23"/>
        <v>3242.044093647577</v>
      </c>
      <c r="K142" s="35">
        <f t="shared" si="23"/>
        <v>5873.2942468257179</v>
      </c>
      <c r="L142" s="35">
        <f t="shared" si="23"/>
        <v>2697.7027929377509</v>
      </c>
      <c r="M142" s="35">
        <f t="shared" si="23"/>
        <v>3152.8898088261935</v>
      </c>
      <c r="N142" s="35">
        <f t="shared" si="23"/>
        <v>3064.8514332641043</v>
      </c>
      <c r="O142" s="35">
        <f t="shared" si="23"/>
        <v>3449.1019651464221</v>
      </c>
      <c r="P142" s="35">
        <f t="shared" si="23"/>
        <v>3665.0621933257839</v>
      </c>
      <c r="Q142" s="35">
        <f t="shared" si="23"/>
        <v>3081.5557990598631</v>
      </c>
    </row>
    <row r="143" spans="1:17" x14ac:dyDescent="0.25">
      <c r="A143" s="21" t="s">
        <v>56</v>
      </c>
      <c r="B143" s="35">
        <f t="shared" ref="B143:Q143" si="24">IF(B70=0,"",B70/B19*1000)</f>
        <v>407.48724685964947</v>
      </c>
      <c r="C143" s="35">
        <f t="shared" si="24"/>
        <v>425.66702726343067</v>
      </c>
      <c r="D143" s="35">
        <f t="shared" si="24"/>
        <v>448.41812041676906</v>
      </c>
      <c r="E143" s="35">
        <f t="shared" si="24"/>
        <v>506.17581529570134</v>
      </c>
      <c r="F143" s="35">
        <f t="shared" si="24"/>
        <v>502.06339152043677</v>
      </c>
      <c r="G143" s="35">
        <f t="shared" si="24"/>
        <v>502.7744518157935</v>
      </c>
      <c r="H143" s="35">
        <f t="shared" si="24"/>
        <v>480.06358312673285</v>
      </c>
      <c r="I143" s="35">
        <f t="shared" si="24"/>
        <v>478.81510211384426</v>
      </c>
      <c r="J143" s="35">
        <f t="shared" si="24"/>
        <v>580.40525907315282</v>
      </c>
      <c r="K143" s="35">
        <f t="shared" si="24"/>
        <v>563.63333088157651</v>
      </c>
      <c r="L143" s="35">
        <f t="shared" si="24"/>
        <v>619.22874331399055</v>
      </c>
      <c r="M143" s="35">
        <f t="shared" si="24"/>
        <v>733.27969441957691</v>
      </c>
      <c r="N143" s="35">
        <f t="shared" si="24"/>
        <v>891.38958303721893</v>
      </c>
      <c r="O143" s="35">
        <f t="shared" si="24"/>
        <v>841.8403236359045</v>
      </c>
      <c r="P143" s="35">
        <f t="shared" si="24"/>
        <v>860.30245561954246</v>
      </c>
      <c r="Q143" s="35">
        <f t="shared" si="24"/>
        <v>770.7026518092058</v>
      </c>
    </row>
    <row r="144" spans="1:17" x14ac:dyDescent="0.25">
      <c r="A144" s="21" t="s">
        <v>55</v>
      </c>
      <c r="B144" s="35">
        <f t="shared" ref="B144:Q144" si="25">IF(B71=0,"",B71/B20*1000)</f>
        <v>47.9279058826708</v>
      </c>
      <c r="C144" s="35">
        <f t="shared" si="25"/>
        <v>45.194962483903034</v>
      </c>
      <c r="D144" s="35">
        <f t="shared" si="25"/>
        <v>42.300889169727576</v>
      </c>
      <c r="E144" s="35">
        <f t="shared" si="25"/>
        <v>44.536764742866062</v>
      </c>
      <c r="F144" s="35">
        <f t="shared" si="25"/>
        <v>38.828845107277857</v>
      </c>
      <c r="G144" s="35">
        <f t="shared" si="25"/>
        <v>41.441339546127757</v>
      </c>
      <c r="H144" s="35">
        <f t="shared" si="25"/>
        <v>38.265576341421912</v>
      </c>
      <c r="I144" s="35">
        <f t="shared" si="25"/>
        <v>37.80903672178092</v>
      </c>
      <c r="J144" s="35">
        <f t="shared" si="25"/>
        <v>36.368656144761204</v>
      </c>
      <c r="K144" s="35">
        <f t="shared" si="25"/>
        <v>35.458510828854038</v>
      </c>
      <c r="L144" s="35">
        <f t="shared" si="25"/>
        <v>41.911729088665439</v>
      </c>
      <c r="M144" s="35">
        <f t="shared" si="25"/>
        <v>42.065658202404492</v>
      </c>
      <c r="N144" s="35">
        <f t="shared" si="25"/>
        <v>46.0537716837147</v>
      </c>
      <c r="O144" s="35">
        <f t="shared" si="25"/>
        <v>48.126598804155094</v>
      </c>
      <c r="P144" s="35">
        <f t="shared" si="25"/>
        <v>43.699800178311577</v>
      </c>
      <c r="Q144" s="35">
        <f t="shared" si="25"/>
        <v>48.391816175258448</v>
      </c>
    </row>
    <row r="145" spans="1:17" x14ac:dyDescent="0.25">
      <c r="A145" s="20" t="s">
        <v>54</v>
      </c>
      <c r="B145" s="36">
        <f t="shared" ref="B145:Q145" si="26">IF(B72=0,"",B72/B21*1000)</f>
        <v>160.40064808590481</v>
      </c>
      <c r="C145" s="36">
        <f t="shared" si="26"/>
        <v>144.53501609140244</v>
      </c>
      <c r="D145" s="36">
        <f t="shared" si="26"/>
        <v>160.98423745246913</v>
      </c>
      <c r="E145" s="36">
        <f t="shared" si="26"/>
        <v>151.75254687297368</v>
      </c>
      <c r="F145" s="36">
        <f t="shared" si="26"/>
        <v>146.56977245050754</v>
      </c>
      <c r="G145" s="36">
        <f t="shared" si="26"/>
        <v>143.9218678014222</v>
      </c>
      <c r="H145" s="36">
        <f t="shared" si="26"/>
        <v>159.47445464036304</v>
      </c>
      <c r="I145" s="36">
        <f t="shared" si="26"/>
        <v>163.0151582999317</v>
      </c>
      <c r="J145" s="36">
        <f t="shared" si="26"/>
        <v>149.20846883979871</v>
      </c>
      <c r="K145" s="36">
        <f t="shared" si="26"/>
        <v>151.06673838001299</v>
      </c>
      <c r="L145" s="36">
        <f t="shared" si="26"/>
        <v>159.74347258082622</v>
      </c>
      <c r="M145" s="36">
        <f t="shared" si="26"/>
        <v>158.29791914730203</v>
      </c>
      <c r="N145" s="36">
        <f t="shared" si="26"/>
        <v>123.77707984904697</v>
      </c>
      <c r="O145" s="36">
        <f t="shared" si="26"/>
        <v>121.90255305252718</v>
      </c>
      <c r="P145" s="36">
        <f t="shared" si="26"/>
        <v>115.25115440975051</v>
      </c>
      <c r="Q145" s="36">
        <f t="shared" si="26"/>
        <v>118.57797837453495</v>
      </c>
    </row>
    <row r="146" spans="1:17" x14ac:dyDescent="0.25">
      <c r="A146" s="18" t="s">
        <v>53</v>
      </c>
      <c r="B146" s="35">
        <f t="shared" ref="B146:Q146" si="27">IF(B73=0,"",B73/B22*1000)</f>
        <v>44.220184362150498</v>
      </c>
      <c r="C146" s="35">
        <f t="shared" si="27"/>
        <v>43.354922623505097</v>
      </c>
      <c r="D146" s="35">
        <f t="shared" si="27"/>
        <v>35.080721591627068</v>
      </c>
      <c r="E146" s="35">
        <f t="shared" si="27"/>
        <v>41.521125780812284</v>
      </c>
      <c r="F146" s="35">
        <f t="shared" si="27"/>
        <v>44.390510629969427</v>
      </c>
      <c r="G146" s="35">
        <f t="shared" si="27"/>
        <v>47.865220050350771</v>
      </c>
      <c r="H146" s="35">
        <f t="shared" si="27"/>
        <v>47.823704451161078</v>
      </c>
      <c r="I146" s="35">
        <f t="shared" si="27"/>
        <v>47.525373799031648</v>
      </c>
      <c r="J146" s="35">
        <f t="shared" si="27"/>
        <v>48.837289993931947</v>
      </c>
      <c r="K146" s="35">
        <f t="shared" si="27"/>
        <v>50.602940462670304</v>
      </c>
      <c r="L146" s="35">
        <f t="shared" si="27"/>
        <v>57.026427671183633</v>
      </c>
      <c r="M146" s="35">
        <f t="shared" si="27"/>
        <v>43.754294205298997</v>
      </c>
      <c r="N146" s="35">
        <f t="shared" si="27"/>
        <v>39.024848169009047</v>
      </c>
      <c r="O146" s="35">
        <f t="shared" si="27"/>
        <v>38.509615055722975</v>
      </c>
      <c r="P146" s="35">
        <f t="shared" si="27"/>
        <v>38.080852352346056</v>
      </c>
      <c r="Q146" s="35">
        <f t="shared" si="27"/>
        <v>38.754407014307539</v>
      </c>
    </row>
    <row r="147" spans="1:17" x14ac:dyDescent="0.25">
      <c r="A147" s="18" t="s">
        <v>52</v>
      </c>
      <c r="B147" s="35">
        <f t="shared" ref="B147:Q147" si="28">IF(B74=0,"",B74/B23*1000)</f>
        <v>24.344881941772904</v>
      </c>
      <c r="C147" s="35">
        <f t="shared" si="28"/>
        <v>26.260642715279669</v>
      </c>
      <c r="D147" s="35">
        <f t="shared" si="28"/>
        <v>28.410394182889316</v>
      </c>
      <c r="E147" s="35">
        <f t="shared" si="28"/>
        <v>38.900914736235158</v>
      </c>
      <c r="F147" s="35">
        <f t="shared" si="28"/>
        <v>38.500769034338269</v>
      </c>
      <c r="G147" s="35">
        <f t="shared" si="28"/>
        <v>39.748497777656937</v>
      </c>
      <c r="H147" s="35">
        <f t="shared" si="28"/>
        <v>40.198878356655932</v>
      </c>
      <c r="I147" s="35">
        <f t="shared" si="28"/>
        <v>38.165643668559987</v>
      </c>
      <c r="J147" s="35">
        <f t="shared" si="28"/>
        <v>38.053047444613803</v>
      </c>
      <c r="K147" s="35">
        <f t="shared" si="28"/>
        <v>45.486447442488497</v>
      </c>
      <c r="L147" s="35">
        <f t="shared" si="28"/>
        <v>40.091034702220099</v>
      </c>
      <c r="M147" s="35">
        <f t="shared" si="28"/>
        <v>45.775667441930999</v>
      </c>
      <c r="N147" s="35">
        <f t="shared" si="28"/>
        <v>44.47103999312597</v>
      </c>
      <c r="O147" s="35">
        <f t="shared" si="28"/>
        <v>44.580034529640827</v>
      </c>
      <c r="P147" s="35">
        <f t="shared" si="28"/>
        <v>42.878098522487925</v>
      </c>
      <c r="Q147" s="35">
        <f t="shared" si="28"/>
        <v>45.157011288804711</v>
      </c>
    </row>
    <row r="148" spans="1:17" x14ac:dyDescent="0.25">
      <c r="A148" s="18" t="s">
        <v>51</v>
      </c>
      <c r="B148" s="35">
        <f t="shared" ref="B148:Q148" si="29">IF(B75=0,"",B75/B24*1000)</f>
        <v>124.7861015024431</v>
      </c>
      <c r="C148" s="35">
        <f t="shared" si="29"/>
        <v>122.76919976133429</v>
      </c>
      <c r="D148" s="35">
        <f t="shared" si="29"/>
        <v>119.97192612612862</v>
      </c>
      <c r="E148" s="35">
        <f t="shared" si="29"/>
        <v>119.79189457358802</v>
      </c>
      <c r="F148" s="35">
        <f t="shared" si="29"/>
        <v>121.88990650299857</v>
      </c>
      <c r="G148" s="35">
        <f t="shared" si="29"/>
        <v>112.5634571019899</v>
      </c>
      <c r="H148" s="35">
        <f t="shared" si="29"/>
        <v>110.09300537776488</v>
      </c>
      <c r="I148" s="35">
        <f t="shared" si="29"/>
        <v>123.08583864465024</v>
      </c>
      <c r="J148" s="35">
        <f t="shared" si="29"/>
        <v>115.01919564279163</v>
      </c>
      <c r="K148" s="35">
        <f t="shared" si="29"/>
        <v>116.72440751861117</v>
      </c>
      <c r="L148" s="35">
        <f t="shared" si="29"/>
        <v>112.60519851652587</v>
      </c>
      <c r="M148" s="35">
        <f t="shared" si="29"/>
        <v>105.05489962004658</v>
      </c>
      <c r="N148" s="35">
        <f t="shared" si="29"/>
        <v>81.589782651368239</v>
      </c>
      <c r="O148" s="35">
        <f t="shared" si="29"/>
        <v>81.415624135657978</v>
      </c>
      <c r="P148" s="35">
        <f t="shared" si="29"/>
        <v>78.768379870243649</v>
      </c>
      <c r="Q148" s="35">
        <f t="shared" si="29"/>
        <v>76.943566672594912</v>
      </c>
    </row>
    <row r="149" spans="1:17" x14ac:dyDescent="0.25">
      <c r="A149" s="18" t="s">
        <v>50</v>
      </c>
      <c r="B149" s="35">
        <f t="shared" ref="B149:Q149" si="30">IF(B76=0,"",B76/B25*1000)</f>
        <v>171.90093479950664</v>
      </c>
      <c r="C149" s="35">
        <f t="shared" si="30"/>
        <v>169.2828543897804</v>
      </c>
      <c r="D149" s="35">
        <f t="shared" si="30"/>
        <v>142.55381964108085</v>
      </c>
      <c r="E149" s="35">
        <f t="shared" si="30"/>
        <v>136.41188757199231</v>
      </c>
      <c r="F149" s="35">
        <f t="shared" si="30"/>
        <v>136.7159702477897</v>
      </c>
      <c r="G149" s="35">
        <f t="shared" si="30"/>
        <v>143.02884599488647</v>
      </c>
      <c r="H149" s="35">
        <f t="shared" si="30"/>
        <v>135.08686218471925</v>
      </c>
      <c r="I149" s="35">
        <f t="shared" si="30"/>
        <v>129.81301306751055</v>
      </c>
      <c r="J149" s="35">
        <f t="shared" si="30"/>
        <v>141.16269038259549</v>
      </c>
      <c r="K149" s="35">
        <f t="shared" si="30"/>
        <v>144.92506564482971</v>
      </c>
      <c r="L149" s="35">
        <f t="shared" si="30"/>
        <v>98.425266708548861</v>
      </c>
      <c r="M149" s="35">
        <f t="shared" si="30"/>
        <v>116.29514480865777</v>
      </c>
      <c r="N149" s="35">
        <f t="shared" si="30"/>
        <v>124.96223618944303</v>
      </c>
      <c r="O149" s="35">
        <f t="shared" si="30"/>
        <v>112.41034183643481</v>
      </c>
      <c r="P149" s="35">
        <f t="shared" si="30"/>
        <v>109.81748601181648</v>
      </c>
      <c r="Q149" s="35">
        <f t="shared" si="30"/>
        <v>114.4599125142468</v>
      </c>
    </row>
    <row r="150" spans="1:17" x14ac:dyDescent="0.25">
      <c r="A150" s="16" t="s">
        <v>49</v>
      </c>
      <c r="B150" s="34">
        <f t="shared" ref="B150:Q150" si="31">IF(B77=0,"",B77/B26*1000)</f>
        <v>267.45991593957245</v>
      </c>
      <c r="C150" s="34">
        <f t="shared" si="31"/>
        <v>260.60739886903201</v>
      </c>
      <c r="D150" s="34">
        <f t="shared" si="31"/>
        <v>280.87681811445202</v>
      </c>
      <c r="E150" s="34">
        <f t="shared" si="31"/>
        <v>269.50570951056068</v>
      </c>
      <c r="F150" s="34">
        <f t="shared" si="31"/>
        <v>306.42486840536532</v>
      </c>
      <c r="G150" s="34">
        <f t="shared" si="31"/>
        <v>308.99592442910904</v>
      </c>
      <c r="H150" s="34">
        <f t="shared" si="31"/>
        <v>305.4958434499062</v>
      </c>
      <c r="I150" s="34">
        <f t="shared" si="31"/>
        <v>295.09145854679701</v>
      </c>
      <c r="J150" s="34">
        <f t="shared" si="31"/>
        <v>268.97013713615024</v>
      </c>
      <c r="K150" s="34">
        <f t="shared" si="31"/>
        <v>278.58757198933819</v>
      </c>
      <c r="L150" s="34">
        <f t="shared" si="31"/>
        <v>284.49540486405749</v>
      </c>
      <c r="M150" s="34">
        <f t="shared" si="31"/>
        <v>264.11837785012011</v>
      </c>
      <c r="N150" s="34">
        <f t="shared" si="31"/>
        <v>218.63062829836784</v>
      </c>
      <c r="O150" s="34">
        <f t="shared" si="31"/>
        <v>192.83055161217587</v>
      </c>
      <c r="P150" s="34">
        <f t="shared" si="31"/>
        <v>142.97058046911087</v>
      </c>
      <c r="Q150" s="34">
        <f t="shared" si="31"/>
        <v>141.75966209503761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2.8538932340171463</v>
      </c>
      <c r="C152" s="30">
        <f t="shared" si="32"/>
        <v>2.6817672607315295</v>
      </c>
      <c r="D152" s="30">
        <f t="shared" si="32"/>
        <v>2.6609296461559313</v>
      </c>
      <c r="E152" s="30">
        <f t="shared" si="32"/>
        <v>2.5739487217840673</v>
      </c>
      <c r="F152" s="30">
        <f t="shared" si="32"/>
        <v>2.6345452868299457</v>
      </c>
      <c r="G152" s="30">
        <f t="shared" si="32"/>
        <v>2.5753499458259412</v>
      </c>
      <c r="H152" s="30">
        <f t="shared" si="32"/>
        <v>2.4722122581025681</v>
      </c>
      <c r="I152" s="30">
        <f t="shared" si="32"/>
        <v>2.5035246944396983</v>
      </c>
      <c r="J152" s="30">
        <f t="shared" si="32"/>
        <v>2.4354558520267542</v>
      </c>
      <c r="K152" s="30">
        <f t="shared" si="32"/>
        <v>2.1527704435526389</v>
      </c>
      <c r="L152" s="30">
        <f t="shared" si="32"/>
        <v>2.1302416529698771</v>
      </c>
      <c r="M152" s="30">
        <f t="shared" si="32"/>
        <v>2.023230580371286</v>
      </c>
      <c r="N152" s="30">
        <f t="shared" si="32"/>
        <v>2.1032534112280645</v>
      </c>
      <c r="O152" s="30">
        <f t="shared" si="32"/>
        <v>2.1328620122778283</v>
      </c>
      <c r="P152" s="30">
        <f t="shared" si="32"/>
        <v>2.3491645400108592</v>
      </c>
      <c r="Q152" s="30">
        <f t="shared" si="32"/>
        <v>2.3265139934374304</v>
      </c>
    </row>
    <row r="153" spans="1:17" x14ac:dyDescent="0.25">
      <c r="A153" s="29" t="s">
        <v>13</v>
      </c>
      <c r="B153" s="28">
        <f>ISI!B64</f>
        <v>3.8289495978937342</v>
      </c>
      <c r="C153" s="28">
        <f>ISI!C64</f>
        <v>2.5877047469785803</v>
      </c>
      <c r="D153" s="28">
        <f>ISI!D64</f>
        <v>1.2285624104229713</v>
      </c>
      <c r="E153" s="28">
        <f>ISI!E64</f>
        <v>1.1356624805127116</v>
      </c>
      <c r="F153" s="28">
        <f>ISI!F64</f>
        <v>1.1670228477537821</v>
      </c>
      <c r="G153" s="28">
        <f>ISI!G64</f>
        <v>1.2061857856458094</v>
      </c>
      <c r="H153" s="28">
        <f>ISI!H64</f>
        <v>1.1542930632444894</v>
      </c>
      <c r="I153" s="28">
        <f>ISI!I64</f>
        <v>1.1475066149695794</v>
      </c>
      <c r="J153" s="28">
        <f>ISI!J64</f>
        <v>1.1951732777789743</v>
      </c>
      <c r="K153" s="28">
        <f>ISI!K64</f>
        <v>1.1659696179452128</v>
      </c>
      <c r="L153" s="28">
        <f>ISI!L64</f>
        <v>0.99762736927732099</v>
      </c>
      <c r="M153" s="28">
        <f>ISI!M64</f>
        <v>0.98257736379865812</v>
      </c>
      <c r="N153" s="28">
        <f>ISI!N64</f>
        <v>1.0070620381760724</v>
      </c>
      <c r="O153" s="28">
        <f>ISI!O64</f>
        <v>1.0271217118673117</v>
      </c>
      <c r="P153" s="28">
        <f>ISI!P64</f>
        <v>1.0395601341941099</v>
      </c>
      <c r="Q153" s="28">
        <f>ISI!Q64</f>
        <v>1.2653548355675261</v>
      </c>
    </row>
    <row r="154" spans="1:17" x14ac:dyDescent="0.25">
      <c r="A154" s="21" t="s">
        <v>46</v>
      </c>
      <c r="B154" s="17">
        <f>ISI!B65</f>
        <v>4.9367523076424966</v>
      </c>
      <c r="C154" s="17">
        <f>ISI!C65</f>
        <v>5.3531954465698934</v>
      </c>
      <c r="D154" s="17" t="str">
        <f>ISI!D65</f>
        <v/>
      </c>
      <c r="E154" s="17" t="str">
        <f>ISI!E65</f>
        <v/>
      </c>
      <c r="F154" s="17" t="str">
        <f>ISI!F65</f>
        <v/>
      </c>
      <c r="G154" s="17" t="str">
        <f>ISI!G65</f>
        <v/>
      </c>
      <c r="H154" s="17" t="str">
        <f>ISI!H65</f>
        <v/>
      </c>
      <c r="I154" s="17" t="str">
        <f>ISI!I65</f>
        <v/>
      </c>
      <c r="J154" s="17" t="str">
        <f>ISI!J65</f>
        <v/>
      </c>
      <c r="K154" s="17" t="str">
        <f>ISI!K65</f>
        <v/>
      </c>
      <c r="L154" s="17" t="str">
        <f>ISI!L65</f>
        <v/>
      </c>
      <c r="M154" s="17" t="str">
        <f>ISI!M65</f>
        <v/>
      </c>
      <c r="N154" s="17" t="str">
        <f>ISI!N65</f>
        <v/>
      </c>
      <c r="O154" s="17" t="str">
        <f>ISI!O65</f>
        <v/>
      </c>
      <c r="P154" s="17" t="str">
        <f>ISI!P65</f>
        <v/>
      </c>
      <c r="Q154" s="17" t="str">
        <f>ISI!Q65</f>
        <v/>
      </c>
    </row>
    <row r="155" spans="1:17" x14ac:dyDescent="0.25">
      <c r="A155" s="21" t="s">
        <v>45</v>
      </c>
      <c r="B155" s="17">
        <f>ISI!B66</f>
        <v>1.1250466159009731</v>
      </c>
      <c r="C155" s="17">
        <f>ISI!C66</f>
        <v>1.4407713904692976</v>
      </c>
      <c r="D155" s="17">
        <f>ISI!D66</f>
        <v>1.2285624104229713</v>
      </c>
      <c r="E155" s="17">
        <f>ISI!E66</f>
        <v>1.1356624805127116</v>
      </c>
      <c r="F155" s="17">
        <f>ISI!F66</f>
        <v>1.1670228477537821</v>
      </c>
      <c r="G155" s="17">
        <f>ISI!G66</f>
        <v>1.2061857856458094</v>
      </c>
      <c r="H155" s="17">
        <f>ISI!H66</f>
        <v>1.1542930632444894</v>
      </c>
      <c r="I155" s="17">
        <f>ISI!I66</f>
        <v>1.1475066149695794</v>
      </c>
      <c r="J155" s="17">
        <f>ISI!J66</f>
        <v>1.1951732777789743</v>
      </c>
      <c r="K155" s="17">
        <f>ISI!K66</f>
        <v>1.1659696179452128</v>
      </c>
      <c r="L155" s="17">
        <f>ISI!L66</f>
        <v>0.99762736927732099</v>
      </c>
      <c r="M155" s="17">
        <f>ISI!M66</f>
        <v>0.98257736379865812</v>
      </c>
      <c r="N155" s="17">
        <f>ISI!N66</f>
        <v>1.0070620381760724</v>
      </c>
      <c r="O155" s="17">
        <f>ISI!O66</f>
        <v>1.0271217118673117</v>
      </c>
      <c r="P155" s="17">
        <f>ISI!P66</f>
        <v>1.0395601341941099</v>
      </c>
      <c r="Q155" s="17">
        <f>ISI!Q66</f>
        <v>1.2653548355675261</v>
      </c>
    </row>
    <row r="156" spans="1:17" x14ac:dyDescent="0.25">
      <c r="A156" s="23" t="s">
        <v>12</v>
      </c>
      <c r="B156" s="22">
        <f>NFM!B95</f>
        <v>1.7864097100034406</v>
      </c>
      <c r="C156" s="22">
        <f>NFM!C95</f>
        <v>1.5909909455422739</v>
      </c>
      <c r="D156" s="22">
        <f>NFM!D95</f>
        <v>0.80881466689810921</v>
      </c>
      <c r="E156" s="22">
        <f>NFM!E95</f>
        <v>0.80910343506410942</v>
      </c>
      <c r="F156" s="22">
        <f>NFM!F95</f>
        <v>1.0155473960557546</v>
      </c>
      <c r="G156" s="22">
        <f>NFM!G95</f>
        <v>0.75768107673514284</v>
      </c>
      <c r="H156" s="22">
        <f>NFM!H95</f>
        <v>0.78610748312429268</v>
      </c>
      <c r="I156" s="22">
        <f>NFM!I95</f>
        <v>1.1496874944172093</v>
      </c>
      <c r="J156" s="22">
        <f>NFM!J95</f>
        <v>1.195063362033266</v>
      </c>
      <c r="K156" s="22">
        <f>NFM!K95</f>
        <v>0.99498722759825575</v>
      </c>
      <c r="L156" s="22">
        <f>NFM!L95</f>
        <v>0.6947182781969311</v>
      </c>
      <c r="M156" s="22">
        <f>NFM!M95</f>
        <v>0.88972888139993056</v>
      </c>
      <c r="N156" s="22">
        <f>NFM!N95</f>
        <v>1.1610373572520758</v>
      </c>
      <c r="O156" s="22">
        <f>NFM!O95</f>
        <v>1.331517435095771</v>
      </c>
      <c r="P156" s="22">
        <f>NFM!P95</f>
        <v>1.4120934362016495</v>
      </c>
      <c r="Q156" s="22">
        <f>NFM!Q95</f>
        <v>1.4926453178471901</v>
      </c>
    </row>
    <row r="157" spans="1:17" x14ac:dyDescent="0.25">
      <c r="A157" s="21" t="s">
        <v>44</v>
      </c>
      <c r="B157" s="17" t="str">
        <f>NFM!B96</f>
        <v/>
      </c>
      <c r="C157" s="17" t="str">
        <f>NFM!C96</f>
        <v/>
      </c>
      <c r="D157" s="17" t="str">
        <f>NFM!D96</f>
        <v/>
      </c>
      <c r="E157" s="17" t="str">
        <f>NFM!E96</f>
        <v/>
      </c>
      <c r="F157" s="17" t="str">
        <f>NFM!F96</f>
        <v/>
      </c>
      <c r="G157" s="17" t="str">
        <f>NFM!G96</f>
        <v/>
      </c>
      <c r="H157" s="17" t="str">
        <f>NFM!H96</f>
        <v/>
      </c>
      <c r="I157" s="17" t="str">
        <f>NFM!I96</f>
        <v/>
      </c>
      <c r="J157" s="17" t="str">
        <f>NFM!J96</f>
        <v/>
      </c>
      <c r="K157" s="17" t="str">
        <f>NFM!K96</f>
        <v/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>
        <f>NFM!B97</f>
        <v>1.7592555524419584</v>
      </c>
      <c r="C158" s="17">
        <f>NFM!C97</f>
        <v>1.5572683489952439</v>
      </c>
      <c r="D158" s="17">
        <f>NFM!D97</f>
        <v>0.72707633117636794</v>
      </c>
      <c r="E158" s="17">
        <f>NFM!E97</f>
        <v>0.74269064665933882</v>
      </c>
      <c r="F158" s="17">
        <f>NFM!F97</f>
        <v>1.0763196237055079</v>
      </c>
      <c r="G158" s="17">
        <f>NFM!G97</f>
        <v>0.68142922904289172</v>
      </c>
      <c r="H158" s="17">
        <f>NFM!H97</f>
        <v>0.71086921104198852</v>
      </c>
      <c r="I158" s="17">
        <f>NFM!I97</f>
        <v>1.0655297470254983</v>
      </c>
      <c r="J158" s="17">
        <f>NFM!J97</f>
        <v>1.1754889975413956</v>
      </c>
      <c r="K158" s="17">
        <f>NFM!K97</f>
        <v>0.96837931288033996</v>
      </c>
      <c r="L158" s="17">
        <f>NFM!L97</f>
        <v>0.59120336727823541</v>
      </c>
      <c r="M158" s="17">
        <f>NFM!M97</f>
        <v>0.87272106750555045</v>
      </c>
      <c r="N158" s="17">
        <f>NFM!N97</f>
        <v>1.0101154094788964</v>
      </c>
      <c r="O158" s="17">
        <f>NFM!O97</f>
        <v>1.0521683871477641</v>
      </c>
      <c r="P158" s="17">
        <f>NFM!P97</f>
        <v>1.1633940922989372</v>
      </c>
      <c r="Q158" s="17">
        <f>NFM!Q97</f>
        <v>1.3090630455640548</v>
      </c>
    </row>
    <row r="159" spans="1:17" x14ac:dyDescent="0.25">
      <c r="A159" s="27" t="s">
        <v>43</v>
      </c>
      <c r="B159" s="26" t="str">
        <f>NFM!B98</f>
        <v/>
      </c>
      <c r="C159" s="26" t="str">
        <f>NFM!C98</f>
        <v/>
      </c>
      <c r="D159" s="26" t="str">
        <f>NFM!D98</f>
        <v/>
      </c>
      <c r="E159" s="26" t="str">
        <f>NFM!E98</f>
        <v/>
      </c>
      <c r="F159" s="26" t="str">
        <f>NFM!F98</f>
        <v/>
      </c>
      <c r="G159" s="26" t="str">
        <f>NFM!G98</f>
        <v/>
      </c>
      <c r="H159" s="26" t="str">
        <f>NFM!H98</f>
        <v/>
      </c>
      <c r="I159" s="26" t="str">
        <f>NFM!I98</f>
        <v/>
      </c>
      <c r="J159" s="26" t="str">
        <f>NFM!J98</f>
        <v/>
      </c>
      <c r="K159" s="26" t="str">
        <f>NFM!K98</f>
        <v/>
      </c>
      <c r="L159" s="26" t="str">
        <f>NFM!L98</f>
        <v/>
      </c>
      <c r="M159" s="26" t="str">
        <f>NFM!M98</f>
        <v/>
      </c>
      <c r="N159" s="26" t="str">
        <f>NFM!N98</f>
        <v/>
      </c>
      <c r="O159" s="26" t="str">
        <f>NFM!O98</f>
        <v/>
      </c>
      <c r="P159" s="26" t="str">
        <f>NFM!P98</f>
        <v/>
      </c>
      <c r="Q159" s="26" t="str">
        <f>NFM!Q98</f>
        <v/>
      </c>
    </row>
    <row r="160" spans="1:17" x14ac:dyDescent="0.25">
      <c r="A160" s="25" t="s">
        <v>344</v>
      </c>
      <c r="B160" s="24">
        <f>NFM!B99</f>
        <v>1.7592555524419584</v>
      </c>
      <c r="C160" s="24">
        <f>NFM!C99</f>
        <v>1.5572683489952439</v>
      </c>
      <c r="D160" s="24">
        <f>NFM!D99</f>
        <v>0.72707633117636794</v>
      </c>
      <c r="E160" s="24">
        <f>NFM!E99</f>
        <v>0.74269064665933882</v>
      </c>
      <c r="F160" s="24">
        <f>NFM!F99</f>
        <v>1.0763196237055079</v>
      </c>
      <c r="G160" s="24">
        <f>NFM!G99</f>
        <v>0.68142922904289172</v>
      </c>
      <c r="H160" s="24">
        <f>NFM!H99</f>
        <v>0.71086921104198852</v>
      </c>
      <c r="I160" s="24">
        <f>NFM!I99</f>
        <v>1.0655297470254983</v>
      </c>
      <c r="J160" s="24">
        <f>NFM!J99</f>
        <v>1.1754889975413956</v>
      </c>
      <c r="K160" s="24">
        <f>NFM!K99</f>
        <v>0.96837931288033996</v>
      </c>
      <c r="L160" s="24">
        <f>NFM!L99</f>
        <v>0.59120336727823541</v>
      </c>
      <c r="M160" s="24">
        <f>NFM!M99</f>
        <v>0.87272106750555045</v>
      </c>
      <c r="N160" s="24">
        <f>NFM!N99</f>
        <v>1.0101154094788964</v>
      </c>
      <c r="O160" s="24">
        <f>NFM!O99</f>
        <v>1.0521683871477641</v>
      </c>
      <c r="P160" s="24">
        <f>NFM!P99</f>
        <v>1.1633940922989372</v>
      </c>
      <c r="Q160" s="24">
        <f>NFM!Q99</f>
        <v>1.3090630455640548</v>
      </c>
    </row>
    <row r="161" spans="1:17" x14ac:dyDescent="0.25">
      <c r="A161" s="21" t="s">
        <v>42</v>
      </c>
      <c r="B161" s="17">
        <f>NFM!B100</f>
        <v>1.7893243701022832</v>
      </c>
      <c r="C161" s="17">
        <f>NFM!C100</f>
        <v>1.5946106456328566</v>
      </c>
      <c r="D161" s="17">
        <f>NFM!D100</f>
        <v>0.817002493337734</v>
      </c>
      <c r="E161" s="17">
        <f>NFM!E100</f>
        <v>0.81661465030736635</v>
      </c>
      <c r="F161" s="17">
        <f>NFM!F100</f>
        <v>1.0094378192889371</v>
      </c>
      <c r="G161" s="17">
        <f>NFM!G100</f>
        <v>0.76639971339809465</v>
      </c>
      <c r="H161" s="17">
        <f>NFM!H100</f>
        <v>0.79552068282618971</v>
      </c>
      <c r="I161" s="17">
        <f>NFM!I100</f>
        <v>1.1602166262105789</v>
      </c>
      <c r="J161" s="17">
        <f>NFM!J100</f>
        <v>1.1973928080788478</v>
      </c>
      <c r="K161" s="17">
        <f>NFM!K100</f>
        <v>0.99808948690079013</v>
      </c>
      <c r="L161" s="17">
        <f>NFM!L100</f>
        <v>0.70660254569955672</v>
      </c>
      <c r="M161" s="17">
        <f>NFM!M100</f>
        <v>0.89163376131668115</v>
      </c>
      <c r="N161" s="17">
        <f>NFM!N100</f>
        <v>1.179342502666165</v>
      </c>
      <c r="O161" s="17">
        <f>NFM!O100</f>
        <v>1.3650085024803247</v>
      </c>
      <c r="P161" s="17">
        <f>NFM!P100</f>
        <v>1.4450530917187003</v>
      </c>
      <c r="Q161" s="17">
        <f>NFM!Q100</f>
        <v>1.5178406136490346</v>
      </c>
    </row>
    <row r="162" spans="1:17" x14ac:dyDescent="0.25">
      <c r="A162" s="23" t="s">
        <v>11</v>
      </c>
      <c r="B162" s="22">
        <f>CHI!B99</f>
        <v>4.3235895941506284</v>
      </c>
      <c r="C162" s="22">
        <f>CHI!C99</f>
        <v>3.5197018724903368</v>
      </c>
      <c r="D162" s="22">
        <f>CHI!D99</f>
        <v>3.3989692564853256</v>
      </c>
      <c r="E162" s="22">
        <f>CHI!E99</f>
        <v>3.5732907690758116</v>
      </c>
      <c r="F162" s="22">
        <f>CHI!F99</f>
        <v>3.7332816794762289</v>
      </c>
      <c r="G162" s="22">
        <f>CHI!G99</f>
        <v>3.4417621892381058</v>
      </c>
      <c r="H162" s="22">
        <f>CHI!H99</f>
        <v>2.7737575673108159</v>
      </c>
      <c r="I162" s="22">
        <f>CHI!I99</f>
        <v>3.4213087165063256</v>
      </c>
      <c r="J162" s="22">
        <f>CHI!J99</f>
        <v>3.0367250423903753</v>
      </c>
      <c r="K162" s="22">
        <f>CHI!K99</f>
        <v>1.8200491817114557</v>
      </c>
      <c r="L162" s="22">
        <f>CHI!L99</f>
        <v>2.145481594816971</v>
      </c>
      <c r="M162" s="22">
        <f>CHI!M99</f>
        <v>2.1394799420029322</v>
      </c>
      <c r="N162" s="22">
        <f>CHI!N99</f>
        <v>1.824562787210769</v>
      </c>
      <c r="O162" s="22">
        <f>CHI!O99</f>
        <v>2.0892896430740602</v>
      </c>
      <c r="P162" s="22">
        <f>CHI!P99</f>
        <v>2.65718957030596</v>
      </c>
      <c r="Q162" s="22">
        <f>CHI!Q99</f>
        <v>2.7836768209816309</v>
      </c>
    </row>
    <row r="163" spans="1:17" x14ac:dyDescent="0.25">
      <c r="A163" s="21" t="s">
        <v>58</v>
      </c>
      <c r="B163" s="17">
        <f>CHI!B100</f>
        <v>6.6721535964981271</v>
      </c>
      <c r="C163" s="17">
        <f>CHI!C100</f>
        <v>4.7007887540037814</v>
      </c>
      <c r="D163" s="17">
        <f>CHI!D100</f>
        <v>4.5981483989985206</v>
      </c>
      <c r="E163" s="17">
        <f>CHI!E100</f>
        <v>4.7222933439578103</v>
      </c>
      <c r="F163" s="17">
        <f>CHI!F100</f>
        <v>5.0344580843682794</v>
      </c>
      <c r="G163" s="17">
        <f>CHI!G100</f>
        <v>5.1935835713045684</v>
      </c>
      <c r="H163" s="17">
        <f>CHI!H100</f>
        <v>4.1739639058497051</v>
      </c>
      <c r="I163" s="17">
        <f>CHI!I100</f>
        <v>4.8186334188711575</v>
      </c>
      <c r="J163" s="17">
        <f>CHI!J100</f>
        <v>4.3517043064248577</v>
      </c>
      <c r="K163" s="17">
        <f>CHI!K100</f>
        <v>2.6158402724530547</v>
      </c>
      <c r="L163" s="17">
        <f>CHI!L100</f>
        <v>2.8947315610085962</v>
      </c>
      <c r="M163" s="17">
        <f>CHI!M100</f>
        <v>2.8121079213257167</v>
      </c>
      <c r="N163" s="17">
        <f>CHI!N100</f>
        <v>2.575203280147869</v>
      </c>
      <c r="O163" s="17">
        <f>CHI!O100</f>
        <v>2.9041535701326984</v>
      </c>
      <c r="P163" s="17">
        <f>CHI!P100</f>
        <v>4.0275619200158648</v>
      </c>
      <c r="Q163" s="17">
        <f>CHI!Q100</f>
        <v>3.866277152068772</v>
      </c>
    </row>
    <row r="164" spans="1:17" x14ac:dyDescent="0.25">
      <c r="A164" s="21" t="s">
        <v>40</v>
      </c>
      <c r="B164" s="17">
        <f>CHI!B101</f>
        <v>0.53923847680271231</v>
      </c>
      <c r="C164" s="17">
        <f>CHI!C101</f>
        <v>1.3102625632206899</v>
      </c>
      <c r="D164" s="17">
        <f>CHI!D101</f>
        <v>1.1064741384466548</v>
      </c>
      <c r="E164" s="17">
        <f>CHI!E101</f>
        <v>0.92719227943441951</v>
      </c>
      <c r="F164" s="17">
        <f>CHI!F101</f>
        <v>0.83722334722770642</v>
      </c>
      <c r="G164" s="17">
        <f>CHI!G101</f>
        <v>0.58622263458517032</v>
      </c>
      <c r="H164" s="17">
        <f>CHI!H101</f>
        <v>0.41148682565288108</v>
      </c>
      <c r="I164" s="17">
        <f>CHI!I101</f>
        <v>0.78057641893163399</v>
      </c>
      <c r="J164" s="17">
        <f>CHI!J101</f>
        <v>0.61873142190471497</v>
      </c>
      <c r="K164" s="17">
        <f>CHI!K101</f>
        <v>1.2913919736295143</v>
      </c>
      <c r="L164" s="17">
        <f>CHI!L101</f>
        <v>0.97804151829195496</v>
      </c>
      <c r="M164" s="17">
        <f>CHI!M101</f>
        <v>1.0230771233744247</v>
      </c>
      <c r="N164" s="17">
        <f>CHI!N101</f>
        <v>0.96293954181657804</v>
      </c>
      <c r="O164" s="17">
        <f>CHI!O101</f>
        <v>0.83057928257593883</v>
      </c>
      <c r="P164" s="17">
        <f>CHI!P101</f>
        <v>0.5622174161363076</v>
      </c>
      <c r="Q164" s="17">
        <f>CHI!Q101</f>
        <v>0.38922513372224732</v>
      </c>
    </row>
    <row r="165" spans="1:17" x14ac:dyDescent="0.25">
      <c r="A165" s="21" t="s">
        <v>39</v>
      </c>
      <c r="B165" s="17">
        <f>CHI!B102</f>
        <v>0.5619670685911754</v>
      </c>
      <c r="C165" s="17">
        <f>CHI!C102</f>
        <v>0.92968994821689721</v>
      </c>
      <c r="D165" s="17">
        <f>CHI!D102</f>
        <v>0.86106914423764236</v>
      </c>
      <c r="E165" s="17">
        <f>CHI!E102</f>
        <v>0.79054547930962382</v>
      </c>
      <c r="F165" s="17">
        <f>CHI!F102</f>
        <v>0.74847371740209245</v>
      </c>
      <c r="G165" s="17">
        <f>CHI!G102</f>
        <v>0.63949460601344232</v>
      </c>
      <c r="H165" s="17">
        <f>CHI!H102</f>
        <v>0.53881320780136344</v>
      </c>
      <c r="I165" s="17">
        <f>CHI!I102</f>
        <v>0.69743397928823903</v>
      </c>
      <c r="J165" s="17">
        <f>CHI!J102</f>
        <v>0.63306368873830121</v>
      </c>
      <c r="K165" s="17">
        <f>CHI!K102</f>
        <v>1.160628141039326</v>
      </c>
      <c r="L165" s="17">
        <f>CHI!L102</f>
        <v>0.81691689937446832</v>
      </c>
      <c r="M165" s="17">
        <f>CHI!M102</f>
        <v>0.83604860137076864</v>
      </c>
      <c r="N165" s="17">
        <f>CHI!N102</f>
        <v>0.8183626730355692</v>
      </c>
      <c r="O165" s="17">
        <f>CHI!O102</f>
        <v>0.74892461760436579</v>
      </c>
      <c r="P165" s="17">
        <f>CHI!P102</f>
        <v>0.54613820977211447</v>
      </c>
      <c r="Q165" s="17">
        <f>CHI!Q102</f>
        <v>0.4443639573666297</v>
      </c>
    </row>
    <row r="166" spans="1:17" x14ac:dyDescent="0.25">
      <c r="A166" s="23" t="s">
        <v>10</v>
      </c>
      <c r="B166" s="22">
        <f>NMM!B75</f>
        <v>4.6202822476504064</v>
      </c>
      <c r="C166" s="22">
        <f>NMM!C75</f>
        <v>4.5117666231934814</v>
      </c>
      <c r="D166" s="22">
        <f>NMM!D75</f>
        <v>4.5612703685707876</v>
      </c>
      <c r="E166" s="22">
        <f>NMM!E75</f>
        <v>4.7096850183881971</v>
      </c>
      <c r="F166" s="22">
        <f>NMM!F75</f>
        <v>4.9359730818727918</v>
      </c>
      <c r="G166" s="22">
        <f>NMM!G75</f>
        <v>4.9326338439751014</v>
      </c>
      <c r="H166" s="22">
        <f>NMM!H75</f>
        <v>4.9047610604376457</v>
      </c>
      <c r="I166" s="22">
        <f>NMM!I75</f>
        <v>4.9651721206040573</v>
      </c>
      <c r="J166" s="22">
        <f>NMM!J75</f>
        <v>5.1144557931019499</v>
      </c>
      <c r="K166" s="22">
        <f>NMM!K75</f>
        <v>4.8396658824816967</v>
      </c>
      <c r="L166" s="22">
        <f>NMM!L75</f>
        <v>4.7173248502465492</v>
      </c>
      <c r="M166" s="22">
        <f>NMM!M75</f>
        <v>4.4957713985113124</v>
      </c>
      <c r="N166" s="22">
        <f>NMM!N75</f>
        <v>5.7917042379589878</v>
      </c>
      <c r="O166" s="22">
        <f>NMM!O75</f>
        <v>5.9804286823529802</v>
      </c>
      <c r="P166" s="22">
        <f>NMM!P75</f>
        <v>6.0267678772269688</v>
      </c>
      <c r="Q166" s="22">
        <f>NMM!Q75</f>
        <v>5.9623707623794706</v>
      </c>
    </row>
    <row r="167" spans="1:17" x14ac:dyDescent="0.25">
      <c r="A167" s="21" t="s">
        <v>38</v>
      </c>
      <c r="B167" s="17">
        <f>NMM!B76</f>
        <v>6.1350404314260105</v>
      </c>
      <c r="C167" s="17">
        <f>NMM!C76</f>
        <v>6.0422652975219</v>
      </c>
      <c r="D167" s="17">
        <f>NMM!D76</f>
        <v>6.3441177289278405</v>
      </c>
      <c r="E167" s="17">
        <f>NMM!E76</f>
        <v>6.6687269896979577</v>
      </c>
      <c r="F167" s="17">
        <f>NMM!F76</f>
        <v>7.7197979765663653</v>
      </c>
      <c r="G167" s="17">
        <f>NMM!G76</f>
        <v>8.701176024359313</v>
      </c>
      <c r="H167" s="17">
        <f>NMM!H76</f>
        <v>8.7645459590601096</v>
      </c>
      <c r="I167" s="17">
        <f>NMM!I76</f>
        <v>7.3714097831402858</v>
      </c>
      <c r="J167" s="17">
        <f>NMM!J76</f>
        <v>7.9130271837045907</v>
      </c>
      <c r="K167" s="17">
        <f>NMM!K76</f>
        <v>8.0427859902912164</v>
      </c>
      <c r="L167" s="17">
        <f>NMM!L76</f>
        <v>8.4679036596580488</v>
      </c>
      <c r="M167" s="17">
        <f>NMM!M76</f>
        <v>8.3401108781330588</v>
      </c>
      <c r="N167" s="17">
        <f>NMM!N76</f>
        <v>10.712532996424603</v>
      </c>
      <c r="O167" s="17">
        <f>NMM!O76</f>
        <v>12.172710151394556</v>
      </c>
      <c r="P167" s="17">
        <f>NMM!P76</f>
        <v>12.800517744449131</v>
      </c>
      <c r="Q167" s="17">
        <f>NMM!Q76</f>
        <v>12.826981020812452</v>
      </c>
    </row>
    <row r="168" spans="1:17" x14ac:dyDescent="0.25">
      <c r="A168" s="21" t="s">
        <v>37</v>
      </c>
      <c r="B168" s="17">
        <f>NMM!B77</f>
        <v>3.2359386685393448</v>
      </c>
      <c r="C168" s="17">
        <f>NMM!C77</f>
        <v>3.1677517178626005</v>
      </c>
      <c r="D168" s="17">
        <f>NMM!D77</f>
        <v>3.2614131697738751</v>
      </c>
      <c r="E168" s="17">
        <f>NMM!E77</f>
        <v>3.2417254185308941</v>
      </c>
      <c r="F168" s="17">
        <f>NMM!F77</f>
        <v>2.3522303735274699</v>
      </c>
      <c r="G168" s="17">
        <f>NMM!G77</f>
        <v>1.7351940849013248</v>
      </c>
      <c r="H168" s="17">
        <f>NMM!H77</f>
        <v>1.714377361221274</v>
      </c>
      <c r="I168" s="17">
        <f>NMM!I77</f>
        <v>3.1459968018213869</v>
      </c>
      <c r="J168" s="17">
        <f>NMM!J77</f>
        <v>2.7860575120096076</v>
      </c>
      <c r="K168" s="17">
        <f>NMM!K77</f>
        <v>2.1755554759235487</v>
      </c>
      <c r="L168" s="17">
        <f>NMM!L77</f>
        <v>1.846800998268662</v>
      </c>
      <c r="M168" s="17">
        <f>NMM!M77</f>
        <v>1.9914347770199943</v>
      </c>
      <c r="N168" s="17">
        <f>NMM!N77</f>
        <v>3.3987997671759382</v>
      </c>
      <c r="O168" s="17">
        <f>NMM!O77</f>
        <v>3.1547265061918286</v>
      </c>
      <c r="P168" s="17">
        <f>NMM!P77</f>
        <v>3.1652525033018253</v>
      </c>
      <c r="Q168" s="17">
        <f>NMM!Q77</f>
        <v>3.0289152830129149</v>
      </c>
    </row>
    <row r="169" spans="1:17" x14ac:dyDescent="0.25">
      <c r="A169" s="21" t="s">
        <v>57</v>
      </c>
      <c r="B169" s="17">
        <f>NMM!B78</f>
        <v>2.5270998865858947</v>
      </c>
      <c r="C169" s="17">
        <f>NMM!C78</f>
        <v>2.5121603024695176</v>
      </c>
      <c r="D169" s="17">
        <f>NMM!D78</f>
        <v>2.5099952911442527</v>
      </c>
      <c r="E169" s="17">
        <f>NMM!E78</f>
        <v>2.3945450229641527</v>
      </c>
      <c r="F169" s="17">
        <f>NMM!F78</f>
        <v>2.3810059680075257</v>
      </c>
      <c r="G169" s="17">
        <f>NMM!G78</f>
        <v>2.3877909906383326</v>
      </c>
      <c r="H169" s="17">
        <f>NMM!H78</f>
        <v>2.265569558457365</v>
      </c>
      <c r="I169" s="17">
        <f>NMM!I78</f>
        <v>2.2636843400992617</v>
      </c>
      <c r="J169" s="17">
        <f>NMM!J78</f>
        <v>2.2386547911506853</v>
      </c>
      <c r="K169" s="17">
        <f>NMM!K78</f>
        <v>2.1562734890029653</v>
      </c>
      <c r="L169" s="17">
        <f>NMM!L78</f>
        <v>2.2355514472501077</v>
      </c>
      <c r="M169" s="17">
        <f>NMM!M78</f>
        <v>2.2142517667626924</v>
      </c>
      <c r="N169" s="17">
        <f>NMM!N78</f>
        <v>2.2751553779590084</v>
      </c>
      <c r="O169" s="17">
        <f>NMM!O78</f>
        <v>2.31475774377716</v>
      </c>
      <c r="P169" s="17">
        <f>NMM!P78</f>
        <v>2.3129538251517014</v>
      </c>
      <c r="Q169" s="17">
        <f>NMM!Q78</f>
        <v>2.3105506356009182</v>
      </c>
    </row>
    <row r="170" spans="1:17" x14ac:dyDescent="0.25">
      <c r="A170" s="23" t="s">
        <v>9</v>
      </c>
      <c r="B170" s="22">
        <f>PPA!B73</f>
        <v>0.82016017584165057</v>
      </c>
      <c r="C170" s="22">
        <f>PPA!C73</f>
        <v>0.67378901161815674</v>
      </c>
      <c r="D170" s="22">
        <f>PPA!D73</f>
        <v>0.48604266154990694</v>
      </c>
      <c r="E170" s="22">
        <f>PPA!E73</f>
        <v>0.53433885108195167</v>
      </c>
      <c r="F170" s="22">
        <f>PPA!F73</f>
        <v>0.25127826664252079</v>
      </c>
      <c r="G170" s="22">
        <f>PPA!G73</f>
        <v>0.28660296452066064</v>
      </c>
      <c r="H170" s="22">
        <f>PPA!H73</f>
        <v>0.27559588169826987</v>
      </c>
      <c r="I170" s="22">
        <f>PPA!I73</f>
        <v>0.24650102872604063</v>
      </c>
      <c r="J170" s="22">
        <f>PPA!J73</f>
        <v>0.26537510830011801</v>
      </c>
      <c r="K170" s="22">
        <f>PPA!K73</f>
        <v>0.26605205050510278</v>
      </c>
      <c r="L170" s="22">
        <f>PPA!L73</f>
        <v>0.21906225749809052</v>
      </c>
      <c r="M170" s="22">
        <f>PPA!M73</f>
        <v>0.28161059983408326</v>
      </c>
      <c r="N170" s="22">
        <f>PPA!N73</f>
        <v>0.30189895508833114</v>
      </c>
      <c r="O170" s="22">
        <f>PPA!O73</f>
        <v>0.23417103621389876</v>
      </c>
      <c r="P170" s="22">
        <f>PPA!P73</f>
        <v>0.24662859336960732</v>
      </c>
      <c r="Q170" s="22">
        <f>PPA!Q73</f>
        <v>0.34297977525323614</v>
      </c>
    </row>
    <row r="171" spans="1:17" x14ac:dyDescent="0.25">
      <c r="A171" s="21" t="s">
        <v>35</v>
      </c>
      <c r="B171" s="17">
        <f>PPA!B74</f>
        <v>1.9042349823320491E-3</v>
      </c>
      <c r="C171" s="17">
        <f>PPA!C74</f>
        <v>3.0773338743220599E-3</v>
      </c>
      <c r="D171" s="17">
        <f>PPA!D74</f>
        <v>3.2962405636976998E-3</v>
      </c>
      <c r="E171" s="17">
        <f>PPA!E74</f>
        <v>3.9918060694079322E-3</v>
      </c>
      <c r="F171" s="17">
        <f>PPA!F74</f>
        <v>3.2861026819362028E-3</v>
      </c>
      <c r="G171" s="17">
        <f>PPA!G74</f>
        <v>3.8337193766711801E-3</v>
      </c>
      <c r="H171" s="17">
        <f>PPA!H74</f>
        <v>4.0649031421398189E-3</v>
      </c>
      <c r="I171" s="17">
        <f>PPA!I74</f>
        <v>4.0718356773380357E-3</v>
      </c>
      <c r="J171" s="17">
        <f>PPA!J74</f>
        <v>4.72791965694666E-3</v>
      </c>
      <c r="K171" s="17">
        <f>PPA!K74</f>
        <v>5.9249945002528654E-3</v>
      </c>
      <c r="L171" s="17">
        <f>PPA!L74</f>
        <v>5.8172564305352314E-3</v>
      </c>
      <c r="M171" s="17">
        <f>PPA!M74</f>
        <v>6.8984512148189169E-3</v>
      </c>
      <c r="N171" s="17">
        <f>PPA!N74</f>
        <v>7.7595289437994057E-3</v>
      </c>
      <c r="O171" s="17">
        <f>PPA!O74</f>
        <v>7.1838452320579964E-3</v>
      </c>
      <c r="P171" s="17">
        <f>PPA!P74</f>
        <v>6.0224624878616947E-3</v>
      </c>
      <c r="Q171" s="17">
        <f>PPA!Q74</f>
        <v>6.9643740921745273E-3</v>
      </c>
    </row>
    <row r="172" spans="1:17" x14ac:dyDescent="0.25">
      <c r="A172" s="21" t="s">
        <v>56</v>
      </c>
      <c r="B172" s="17">
        <f>PPA!B75</f>
        <v>2.6318190232826475</v>
      </c>
      <c r="C172" s="17">
        <f>PPA!C75</f>
        <v>2.1027587023949339</v>
      </c>
      <c r="D172" s="17">
        <f>PPA!D75</f>
        <v>1.481685218203302</v>
      </c>
      <c r="E172" s="17">
        <f>PPA!E75</f>
        <v>1.634639157904956</v>
      </c>
      <c r="F172" s="17">
        <f>PPA!F75</f>
        <v>0.73091547392985268</v>
      </c>
      <c r="G172" s="17">
        <f>PPA!G75</f>
        <v>0.87807980906106387</v>
      </c>
      <c r="H172" s="17">
        <f>PPA!H75</f>
        <v>0.8315918502429257</v>
      </c>
      <c r="I172" s="17">
        <f>PPA!I75</f>
        <v>0.7489134310771568</v>
      </c>
      <c r="J172" s="17">
        <f>PPA!J75</f>
        <v>0.77994558351522503</v>
      </c>
      <c r="K172" s="17">
        <f>PPA!K75</f>
        <v>0.81123431532787094</v>
      </c>
      <c r="L172" s="17">
        <f>PPA!L75</f>
        <v>0.67048781667730573</v>
      </c>
      <c r="M172" s="17">
        <f>PPA!M75</f>
        <v>0.77282648836153722</v>
      </c>
      <c r="N172" s="17">
        <f>PPA!N75</f>
        <v>0.82514068843567301</v>
      </c>
      <c r="O172" s="17">
        <f>PPA!O75</f>
        <v>0.68122041645218234</v>
      </c>
      <c r="P172" s="17">
        <f>PPA!P75</f>
        <v>0.70856224977245796</v>
      </c>
      <c r="Q172" s="17">
        <f>PPA!Q75</f>
        <v>0.99392453095741617</v>
      </c>
    </row>
    <row r="173" spans="1:17" x14ac:dyDescent="0.25">
      <c r="A173" s="21" t="s">
        <v>55</v>
      </c>
      <c r="B173" s="17">
        <f>PPA!B76</f>
        <v>3.6030621178577187E-2</v>
      </c>
      <c r="C173" s="17">
        <f>PPA!C76</f>
        <v>5.8227189445870332E-2</v>
      </c>
      <c r="D173" s="17">
        <f>PPA!D76</f>
        <v>6.2369190864566021E-2</v>
      </c>
      <c r="E173" s="17">
        <f>PPA!E76</f>
        <v>7.5530201702860345E-2</v>
      </c>
      <c r="F173" s="17">
        <f>PPA!F76</f>
        <v>6.217736885694105E-2</v>
      </c>
      <c r="G173" s="17">
        <f>PPA!G76</f>
        <v>7.2538994319202313E-2</v>
      </c>
      <c r="H173" s="17">
        <f>PPA!H76</f>
        <v>7.6913294105480548E-2</v>
      </c>
      <c r="I173" s="17">
        <f>PPA!I76</f>
        <v>7.7044466755836205E-2</v>
      </c>
      <c r="J173" s="17">
        <f>PPA!J76</f>
        <v>8.9458435383627105E-2</v>
      </c>
      <c r="K173" s="17">
        <f>PPA!K76</f>
        <v>0.11210866006795145</v>
      </c>
      <c r="L173" s="17">
        <f>PPA!L76</f>
        <v>0.11007011460873785</v>
      </c>
      <c r="M173" s="17">
        <f>PPA!M76</f>
        <v>0.13052773672692369</v>
      </c>
      <c r="N173" s="17">
        <f>PPA!N76</f>
        <v>0.13439761318725191</v>
      </c>
      <c r="O173" s="17">
        <f>PPA!O76</f>
        <v>0.11495821326555974</v>
      </c>
      <c r="P173" s="17">
        <f>PPA!P76</f>
        <v>0.11137724529049277</v>
      </c>
      <c r="Q173" s="17">
        <f>PPA!Q76</f>
        <v>0.12915509862453844</v>
      </c>
    </row>
    <row r="174" spans="1:17" x14ac:dyDescent="0.25">
      <c r="A174" s="20" t="s">
        <v>54</v>
      </c>
      <c r="B174" s="19">
        <f>FBT!B$37</f>
        <v>1.6672343656491382</v>
      </c>
      <c r="C174" s="19">
        <f>FBT!C$37</f>
        <v>1.5627014709086857</v>
      </c>
      <c r="D174" s="19">
        <f>FBT!D$37</f>
        <v>1.7132419812197524</v>
      </c>
      <c r="E174" s="19">
        <f>FBT!E$37</f>
        <v>1.5609033593487984</v>
      </c>
      <c r="F174" s="19">
        <f>FBT!F$37</f>
        <v>1.4593331932417664</v>
      </c>
      <c r="G174" s="19">
        <f>FBT!G$37</f>
        <v>1.3274193168042987</v>
      </c>
      <c r="H174" s="19">
        <f>FBT!H$37</f>
        <v>1.4240479244192557</v>
      </c>
      <c r="I174" s="19">
        <f>FBT!I$37</f>
        <v>1.2767093730237309</v>
      </c>
      <c r="J174" s="19">
        <f>FBT!J$37</f>
        <v>1.2500678779197985</v>
      </c>
      <c r="K174" s="19">
        <f>FBT!K$37</f>
        <v>1.2769420820904249</v>
      </c>
      <c r="L174" s="19">
        <f>FBT!L$37</f>
        <v>1.2762639718494937</v>
      </c>
      <c r="M174" s="19">
        <f>FBT!M$37</f>
        <v>1.2202815730530019</v>
      </c>
      <c r="N174" s="19">
        <f>FBT!N$37</f>
        <v>1.4592651949267708</v>
      </c>
      <c r="O174" s="19">
        <f>FBT!O$37</f>
        <v>1.3204769279985502</v>
      </c>
      <c r="P174" s="19">
        <f>FBT!P$37</f>
        <v>1.2460631111858553</v>
      </c>
      <c r="Q174" s="19">
        <f>FBT!Q$37</f>
        <v>1.3547446761174795</v>
      </c>
    </row>
    <row r="175" spans="1:17" x14ac:dyDescent="0.25">
      <c r="A175" s="18" t="s">
        <v>53</v>
      </c>
      <c r="B175" s="17">
        <f>TRE!B$37</f>
        <v>1.3369787154526651</v>
      </c>
      <c r="C175" s="17">
        <f>TRE!C$37</f>
        <v>1.2815823025248141</v>
      </c>
      <c r="D175" s="17">
        <f>TRE!D$37</f>
        <v>0.88909868381780843</v>
      </c>
      <c r="E175" s="17">
        <f>TRE!E$37</f>
        <v>0.93616583950433796</v>
      </c>
      <c r="F175" s="17">
        <f>TRE!F$37</f>
        <v>1.0335953037705246</v>
      </c>
      <c r="G175" s="17">
        <f>TRE!G$37</f>
        <v>0.99469464436761046</v>
      </c>
      <c r="H175" s="17">
        <f>TRE!H$37</f>
        <v>0.95497312516089228</v>
      </c>
      <c r="I175" s="17">
        <f>TRE!I$37</f>
        <v>0.99410185968790243</v>
      </c>
      <c r="J175" s="17">
        <f>TRE!J$37</f>
        <v>0.92229825257237963</v>
      </c>
      <c r="K175" s="17">
        <f>TRE!K$37</f>
        <v>0.93303609641941954</v>
      </c>
      <c r="L175" s="17">
        <f>TRE!L$37</f>
        <v>1.2160542272433492</v>
      </c>
      <c r="M175" s="17">
        <f>TRE!M$37</f>
        <v>0.90331442877315882</v>
      </c>
      <c r="N175" s="17">
        <f>TRE!N$37</f>
        <v>0.89600513715239594</v>
      </c>
      <c r="O175" s="17">
        <f>TRE!O$37</f>
        <v>1.0052720646993281</v>
      </c>
      <c r="P175" s="17">
        <f>TRE!P$37</f>
        <v>0.98893454905363809</v>
      </c>
      <c r="Q175" s="17">
        <f>TRE!Q$37</f>
        <v>1.0147461396508692</v>
      </c>
    </row>
    <row r="176" spans="1:17" x14ac:dyDescent="0.25">
      <c r="A176" s="18" t="s">
        <v>52</v>
      </c>
      <c r="B176" s="17">
        <f>MAE!B$37</f>
        <v>0.59880899863560899</v>
      </c>
      <c r="C176" s="17">
        <f>MAE!C$37</f>
        <v>0.62305756878418417</v>
      </c>
      <c r="D176" s="17">
        <f>MAE!D$37</f>
        <v>0.66129713307826588</v>
      </c>
      <c r="E176" s="17">
        <f>MAE!E$37</f>
        <v>1.0290687081587668</v>
      </c>
      <c r="F176" s="17">
        <f>MAE!F$37</f>
        <v>0.94809300807476737</v>
      </c>
      <c r="G176" s="17">
        <f>MAE!G$37</f>
        <v>0.95531933759560606</v>
      </c>
      <c r="H176" s="17">
        <f>MAE!H$37</f>
        <v>0.95427396823987798</v>
      </c>
      <c r="I176" s="17">
        <f>MAE!I$37</f>
        <v>0.91386466624829177</v>
      </c>
      <c r="J176" s="17">
        <f>MAE!J$37</f>
        <v>0.88976590008409107</v>
      </c>
      <c r="K176" s="17">
        <f>MAE!K$37</f>
        <v>0.89154210603293016</v>
      </c>
      <c r="L176" s="17">
        <f>MAE!L$37</f>
        <v>0.64983915849499785</v>
      </c>
      <c r="M176" s="17">
        <f>MAE!M$37</f>
        <v>0.77944269525882226</v>
      </c>
      <c r="N176" s="17">
        <f>MAE!N$37</f>
        <v>0.77045299354684083</v>
      </c>
      <c r="O176" s="17">
        <f>MAE!O$37</f>
        <v>0.76809236542305859</v>
      </c>
      <c r="P176" s="17">
        <f>MAE!P$37</f>
        <v>0.74811304592835381</v>
      </c>
      <c r="Q176" s="17">
        <f>MAE!Q$37</f>
        <v>0.79909551511145938</v>
      </c>
    </row>
    <row r="177" spans="1:17" x14ac:dyDescent="0.25">
      <c r="A177" s="18" t="s">
        <v>51</v>
      </c>
      <c r="B177" s="17">
        <f>TEL!B$37</f>
        <v>1.6483713410468779</v>
      </c>
      <c r="C177" s="17">
        <f>TEL!C$37</f>
        <v>1.5188943085304116</v>
      </c>
      <c r="D177" s="17">
        <f>TEL!D$37</f>
        <v>1.3589171599816288</v>
      </c>
      <c r="E177" s="17">
        <f>TEL!E$37</f>
        <v>1.3668433099833528</v>
      </c>
      <c r="F177" s="17">
        <f>TEL!F$37</f>
        <v>1.3155495398853807</v>
      </c>
      <c r="G177" s="17">
        <f>TEL!G$37</f>
        <v>1.0240918408970248</v>
      </c>
      <c r="H177" s="17">
        <f>TEL!H$37</f>
        <v>1.0050527862487775</v>
      </c>
      <c r="I177" s="17">
        <f>TEL!I$37</f>
        <v>1.2371298743901071</v>
      </c>
      <c r="J177" s="17">
        <f>TEL!J$37</f>
        <v>1.0985397594426893</v>
      </c>
      <c r="K177" s="17">
        <f>TEL!K$37</f>
        <v>1.1879391727081763</v>
      </c>
      <c r="L177" s="17">
        <f>TEL!L$37</f>
        <v>0.98471271950095418</v>
      </c>
      <c r="M177" s="17">
        <f>TEL!M$37</f>
        <v>1.0778869028633211</v>
      </c>
      <c r="N177" s="17">
        <f>TEL!N$37</f>
        <v>1.2069752076893288</v>
      </c>
      <c r="O177" s="17">
        <f>TEL!O$37</f>
        <v>1.1976337828132535</v>
      </c>
      <c r="P177" s="17">
        <f>TEL!P$37</f>
        <v>1.1712138947124933</v>
      </c>
      <c r="Q177" s="17">
        <f>TEL!Q$37</f>
        <v>1.1740725785868649</v>
      </c>
    </row>
    <row r="178" spans="1:17" x14ac:dyDescent="0.25">
      <c r="A178" s="18" t="s">
        <v>50</v>
      </c>
      <c r="B178" s="17">
        <f>WWP!B$37</f>
        <v>1.3177050589820389</v>
      </c>
      <c r="C178" s="17">
        <f>WWP!C$37</f>
        <v>1.2499597184526081</v>
      </c>
      <c r="D178" s="17">
        <f>WWP!D$37</f>
        <v>0.67874846561428459</v>
      </c>
      <c r="E178" s="17">
        <f>WWP!E$37</f>
        <v>0.70320409623811597</v>
      </c>
      <c r="F178" s="17">
        <f>WWP!F$37</f>
        <v>0.6914523392864208</v>
      </c>
      <c r="G178" s="17">
        <f>WWP!G$37</f>
        <v>0.65995259284517327</v>
      </c>
      <c r="H178" s="17">
        <f>WWP!H$37</f>
        <v>0.63304795409668324</v>
      </c>
      <c r="I178" s="17">
        <f>WWP!I$37</f>
        <v>0.5320312376865789</v>
      </c>
      <c r="J178" s="17">
        <f>WWP!J$37</f>
        <v>0.58067465907367632</v>
      </c>
      <c r="K178" s="17">
        <f>WWP!K$37</f>
        <v>0.8555086618758827</v>
      </c>
      <c r="L178" s="17">
        <f>WWP!L$37</f>
        <v>0.43879267161636387</v>
      </c>
      <c r="M178" s="17">
        <f>WWP!M$37</f>
        <v>0.51834970958388105</v>
      </c>
      <c r="N178" s="17">
        <f>WWP!N$37</f>
        <v>0.35565593356212361</v>
      </c>
      <c r="O178" s="17">
        <f>WWP!O$37</f>
        <v>0.41583178481757949</v>
      </c>
      <c r="P178" s="17">
        <f>WWP!P$37</f>
        <v>0.40377048446536123</v>
      </c>
      <c r="Q178" s="17">
        <f>WWP!Q$37</f>
        <v>0.37938464455479165</v>
      </c>
    </row>
    <row r="179" spans="1:17" x14ac:dyDescent="0.25">
      <c r="A179" s="16" t="s">
        <v>49</v>
      </c>
      <c r="B179" s="15">
        <f>OIS!B$37</f>
        <v>2.2447712510121378</v>
      </c>
      <c r="C179" s="15">
        <f>OIS!C$37</f>
        <v>2.0529421780860968</v>
      </c>
      <c r="D179" s="15">
        <f>OIS!D$37</f>
        <v>2.0699714225166423</v>
      </c>
      <c r="E179" s="15">
        <f>OIS!E$37</f>
        <v>1.8097470832406801</v>
      </c>
      <c r="F179" s="15">
        <f>OIS!F$37</f>
        <v>1.8245111738437718</v>
      </c>
      <c r="G179" s="15">
        <f>OIS!G$37</f>
        <v>1.8075886999913324</v>
      </c>
      <c r="H179" s="15">
        <f>OIS!H$37</f>
        <v>1.6868201480788902</v>
      </c>
      <c r="I179" s="15">
        <f>OIS!I$37</f>
        <v>1.7094886929299962</v>
      </c>
      <c r="J179" s="15">
        <f>OIS!J$37</f>
        <v>1.5052569090023262</v>
      </c>
      <c r="K179" s="15">
        <f>OIS!K$37</f>
        <v>1.5133166243596723</v>
      </c>
      <c r="L179" s="15">
        <f>OIS!L$37</f>
        <v>1.5158051837607183</v>
      </c>
      <c r="M179" s="15">
        <f>OIS!M$37</f>
        <v>1.391629384582397</v>
      </c>
      <c r="N179" s="15">
        <f>OIS!N$37</f>
        <v>1.2834354231787646</v>
      </c>
      <c r="O179" s="15">
        <f>OIS!O$37</f>
        <v>1.1367881392154935</v>
      </c>
      <c r="P179" s="15">
        <f>OIS!P$37</f>
        <v>1.4062401939925038</v>
      </c>
      <c r="Q179" s="15">
        <f>OIS!Q$37</f>
        <v>1.5545685530766806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853.03887174022407</v>
      </c>
      <c r="C5" s="96">
        <v>764.2915048471682</v>
      </c>
      <c r="D5" s="96">
        <v>965.79593100468003</v>
      </c>
      <c r="E5" s="96">
        <v>829.21673562969613</v>
      </c>
      <c r="F5" s="96">
        <v>750.50488227380401</v>
      </c>
      <c r="G5" s="96">
        <v>671.14169449905512</v>
      </c>
      <c r="H5" s="96">
        <v>790.31891456103608</v>
      </c>
      <c r="I5" s="96">
        <v>698.87042991712804</v>
      </c>
      <c r="J5" s="96">
        <v>640.52553014380794</v>
      </c>
      <c r="K5" s="96">
        <v>683.37137654308799</v>
      </c>
      <c r="L5" s="96">
        <v>727.38464984579366</v>
      </c>
      <c r="M5" s="96">
        <v>669.91079470876775</v>
      </c>
      <c r="N5" s="96">
        <v>622.69846640543528</v>
      </c>
      <c r="O5" s="96">
        <v>566.8600279734502</v>
      </c>
      <c r="P5" s="96">
        <v>536.12855958691046</v>
      </c>
      <c r="Q5" s="96">
        <v>605.70345374876536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12.950987990372195</v>
      </c>
      <c r="C10" s="158">
        <v>12.379803287058451</v>
      </c>
      <c r="D10" s="158">
        <v>14.26912675761568</v>
      </c>
      <c r="E10" s="158">
        <v>13.446918595107089</v>
      </c>
      <c r="F10" s="158">
        <v>13.017566154250112</v>
      </c>
      <c r="G10" s="158">
        <v>12.797844212641845</v>
      </c>
      <c r="H10" s="158">
        <v>14.047806071849774</v>
      </c>
      <c r="I10" s="158">
        <v>13.675757377363848</v>
      </c>
      <c r="J10" s="158">
        <v>12.745144999895102</v>
      </c>
      <c r="K10" s="158">
        <v>13.313402166192827</v>
      </c>
      <c r="L10" s="158">
        <v>14.180501710690741</v>
      </c>
      <c r="M10" s="158">
        <v>13.659181344233662</v>
      </c>
      <c r="N10" s="158">
        <v>10.596196255935389</v>
      </c>
      <c r="O10" s="158">
        <v>10.637226710596568</v>
      </c>
      <c r="P10" s="158">
        <v>10.498904156220382</v>
      </c>
      <c r="Q10" s="158">
        <v>10.969828611811755</v>
      </c>
    </row>
    <row r="11" spans="1:17" x14ac:dyDescent="0.25">
      <c r="A11" s="92" t="s">
        <v>125</v>
      </c>
      <c r="B11" s="91">
        <v>6.0642540921742789</v>
      </c>
      <c r="C11" s="91">
        <v>5.796798885124999</v>
      </c>
      <c r="D11" s="91">
        <v>6.6814678846086695</v>
      </c>
      <c r="E11" s="91">
        <v>6.2964718350548834</v>
      </c>
      <c r="F11" s="91">
        <v>6.0954290807578717</v>
      </c>
      <c r="G11" s="91">
        <v>5.9925450626019634</v>
      </c>
      <c r="H11" s="91">
        <v>6.5778352601836856</v>
      </c>
      <c r="I11" s="91">
        <v>6.3078229421244618</v>
      </c>
      <c r="J11" s="91">
        <v>5.8484029480407154</v>
      </c>
      <c r="K11" s="91">
        <v>6.1101815113982436</v>
      </c>
      <c r="L11" s="91">
        <v>6.5092760864597352</v>
      </c>
      <c r="M11" s="91">
        <v>6.2699705373990859</v>
      </c>
      <c r="N11" s="91">
        <v>4.8750806098770623</v>
      </c>
      <c r="O11" s="91">
        <v>4.8884767621211189</v>
      </c>
      <c r="P11" s="91">
        <v>4.7594017967825621</v>
      </c>
      <c r="Q11" s="91">
        <v>5.0032485230166852</v>
      </c>
    </row>
    <row r="12" spans="1:17" x14ac:dyDescent="0.25">
      <c r="A12" s="92" t="s">
        <v>26</v>
      </c>
      <c r="B12" s="91">
        <v>6.8867338981979156</v>
      </c>
      <c r="C12" s="91">
        <v>6.5830044019334508</v>
      </c>
      <c r="D12" s="91">
        <v>7.5876588730070118</v>
      </c>
      <c r="E12" s="91">
        <v>7.1504467600522048</v>
      </c>
      <c r="F12" s="91">
        <v>6.9221370734922401</v>
      </c>
      <c r="G12" s="91">
        <v>6.8052991500398807</v>
      </c>
      <c r="H12" s="91">
        <v>7.4699708116660872</v>
      </c>
      <c r="I12" s="91">
        <v>7.3679344352393858</v>
      </c>
      <c r="J12" s="91">
        <v>6.8967420518543863</v>
      </c>
      <c r="K12" s="91">
        <v>7.203220654794583</v>
      </c>
      <c r="L12" s="91">
        <v>7.6712256242310062</v>
      </c>
      <c r="M12" s="91">
        <v>7.3892108068345763</v>
      </c>
      <c r="N12" s="91">
        <v>5.7211156460583261</v>
      </c>
      <c r="O12" s="91">
        <v>5.7487499484754503</v>
      </c>
      <c r="P12" s="91">
        <v>5.7395023594378198</v>
      </c>
      <c r="Q12" s="91">
        <v>5.9665800887950695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47.819903270812723</v>
      </c>
      <c r="C15" s="204">
        <v>44.67304973930144</v>
      </c>
      <c r="D15" s="204">
        <v>51.065518632069214</v>
      </c>
      <c r="E15" s="204">
        <v>46.50164271833733</v>
      </c>
      <c r="F15" s="204">
        <v>45.127990870392992</v>
      </c>
      <c r="G15" s="204">
        <v>44.397226614283454</v>
      </c>
      <c r="H15" s="204">
        <v>48.154765338007813</v>
      </c>
      <c r="I15" s="204">
        <v>46.983704032513465</v>
      </c>
      <c r="J15" s="204">
        <v>43.615713343436298</v>
      </c>
      <c r="K15" s="204">
        <v>45.275806495847867</v>
      </c>
      <c r="L15" s="204">
        <v>47.989615273548395</v>
      </c>
      <c r="M15" s="204">
        <v>45.93710409866582</v>
      </c>
      <c r="N15" s="204">
        <v>35.924260722361979</v>
      </c>
      <c r="O15" s="204">
        <v>36.106355210499778</v>
      </c>
      <c r="P15" s="204">
        <v>35.901488245692065</v>
      </c>
      <c r="Q15" s="204">
        <v>37.202993506470719</v>
      </c>
    </row>
    <row r="16" spans="1:17" x14ac:dyDescent="0.25">
      <c r="A16" s="152" t="s">
        <v>277</v>
      </c>
      <c r="B16" s="264">
        <v>47.819903270812723</v>
      </c>
      <c r="C16" s="264">
        <v>44.67304973930144</v>
      </c>
      <c r="D16" s="264">
        <v>51.065518632069214</v>
      </c>
      <c r="E16" s="264">
        <v>46.50164271833733</v>
      </c>
      <c r="F16" s="264">
        <v>45.127990870392992</v>
      </c>
      <c r="G16" s="264">
        <v>44.397226614283454</v>
      </c>
      <c r="H16" s="264">
        <v>48.154765338007813</v>
      </c>
      <c r="I16" s="264">
        <v>46.983704032513465</v>
      </c>
      <c r="J16" s="264">
        <v>43.615713343436298</v>
      </c>
      <c r="K16" s="264">
        <v>45.275806495847867</v>
      </c>
      <c r="L16" s="264">
        <v>47.989615273548395</v>
      </c>
      <c r="M16" s="264">
        <v>45.93710409866582</v>
      </c>
      <c r="N16" s="264">
        <v>35.924260722361979</v>
      </c>
      <c r="O16" s="264">
        <v>36.106355210499778</v>
      </c>
      <c r="P16" s="264">
        <v>35.901488245692065</v>
      </c>
      <c r="Q16" s="264">
        <v>37.202993506470719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22.936896358597586</v>
      </c>
      <c r="C18" s="83">
        <v>22.947553729807726</v>
      </c>
      <c r="D18" s="83">
        <v>30.590362218373716</v>
      </c>
      <c r="E18" s="83">
        <v>29.719222102971457</v>
      </c>
      <c r="F18" s="83">
        <v>26.209796444363022</v>
      </c>
      <c r="G18" s="83">
        <v>22.71942964275074</v>
      </c>
      <c r="H18" s="83">
        <v>20.969386591273601</v>
      </c>
      <c r="I18" s="83">
        <v>18.70856339804153</v>
      </c>
      <c r="J18" s="83">
        <v>18.709808204234594</v>
      </c>
      <c r="K18" s="83">
        <v>16.996189442732803</v>
      </c>
      <c r="L18" s="83">
        <v>16.988027623857228</v>
      </c>
      <c r="M18" s="83">
        <v>16.989474249057224</v>
      </c>
      <c r="N18" s="83">
        <v>17.839000185163382</v>
      </c>
      <c r="O18" s="83">
        <v>18.687827973340717</v>
      </c>
      <c r="P18" s="83">
        <v>15.290120069640251</v>
      </c>
      <c r="Q18" s="83">
        <v>13.59162015237329</v>
      </c>
    </row>
    <row r="19" spans="1:17" x14ac:dyDescent="0.25">
      <c r="A19" s="154" t="s">
        <v>125</v>
      </c>
      <c r="B19" s="83">
        <v>22.101289998776828</v>
      </c>
      <c r="C19" s="83">
        <v>16.387316383138632</v>
      </c>
      <c r="D19" s="83">
        <v>15.246698822210991</v>
      </c>
      <c r="E19" s="83">
        <v>7.2862339909197047</v>
      </c>
      <c r="F19" s="83">
        <v>8.6803680721550496</v>
      </c>
      <c r="G19" s="83">
        <v>10.053203107759712</v>
      </c>
      <c r="H19" s="83">
        <v>10.465267470252872</v>
      </c>
      <c r="I19" s="83">
        <v>10.001227709889768</v>
      </c>
      <c r="J19" s="83">
        <v>7.3678551237687016</v>
      </c>
      <c r="K19" s="83">
        <v>7.7062841907154009</v>
      </c>
      <c r="L19" s="83">
        <v>7.7100116245122443</v>
      </c>
      <c r="M19" s="83">
        <v>5.7575405208653478</v>
      </c>
      <c r="N19" s="83">
        <v>3.3585446559716505</v>
      </c>
      <c r="O19" s="83">
        <v>2.9461749884776283</v>
      </c>
      <c r="P19" s="83">
        <v>4.2086697266297026</v>
      </c>
      <c r="Q19" s="83">
        <v>4.964359474837134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2.7817169134383071</v>
      </c>
      <c r="C21" s="83">
        <v>5.3381796263550756</v>
      </c>
      <c r="D21" s="83">
        <v>5.2284575914845091</v>
      </c>
      <c r="E21" s="83">
        <v>9.4961866244461675</v>
      </c>
      <c r="F21" s="83">
        <v>10.237826353874919</v>
      </c>
      <c r="G21" s="83">
        <v>11.624593863773004</v>
      </c>
      <c r="H21" s="83">
        <v>16.72011127648134</v>
      </c>
      <c r="I21" s="83">
        <v>18.273912924582167</v>
      </c>
      <c r="J21" s="83">
        <v>17.538050015433004</v>
      </c>
      <c r="K21" s="83">
        <v>20.573332862399663</v>
      </c>
      <c r="L21" s="83">
        <v>23.291576025178919</v>
      </c>
      <c r="M21" s="83">
        <v>23.190089328743248</v>
      </c>
      <c r="N21" s="83">
        <v>14.726715881226944</v>
      </c>
      <c r="O21" s="83">
        <v>14.47235224868143</v>
      </c>
      <c r="P21" s="83">
        <v>16.402698449422111</v>
      </c>
      <c r="Q21" s="83">
        <v>18.6470138792603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53.628708028189237</v>
      </c>
      <c r="C24" s="204">
        <v>50.099598228590288</v>
      </c>
      <c r="D24" s="204">
        <v>57.268576507113316</v>
      </c>
      <c r="E24" s="204">
        <v>52.150315027822685</v>
      </c>
      <c r="F24" s="204">
        <v>50.60980221104424</v>
      </c>
      <c r="G24" s="204">
        <v>49.790270170036187</v>
      </c>
      <c r="H24" s="204">
        <v>54.004246638746935</v>
      </c>
      <c r="I24" s="204">
        <v>52.690933550683887</v>
      </c>
      <c r="J24" s="204">
        <v>48.913824502945218</v>
      </c>
      <c r="K24" s="204">
        <v>50.775573374875655</v>
      </c>
      <c r="L24" s="204">
        <v>53.819035377703969</v>
      </c>
      <c r="M24" s="204">
        <v>51.517200472288096</v>
      </c>
      <c r="N24" s="204">
        <v>40.288071652875885</v>
      </c>
      <c r="O24" s="204">
        <v>40.492285619654147</v>
      </c>
      <c r="P24" s="204">
        <v>40.262532945791975</v>
      </c>
      <c r="Q24" s="204">
        <v>41.722135346745887</v>
      </c>
    </row>
    <row r="25" spans="1:17" x14ac:dyDescent="0.25">
      <c r="A25" s="152" t="s">
        <v>274</v>
      </c>
      <c r="B25" s="264">
        <v>53.628708028189237</v>
      </c>
      <c r="C25" s="264">
        <v>50.099598228590288</v>
      </c>
      <c r="D25" s="264">
        <v>57.268576507113316</v>
      </c>
      <c r="E25" s="264">
        <v>52.150315027822685</v>
      </c>
      <c r="F25" s="264">
        <v>50.60980221104424</v>
      </c>
      <c r="G25" s="264">
        <v>49.790270170036187</v>
      </c>
      <c r="H25" s="264">
        <v>54.004246638746935</v>
      </c>
      <c r="I25" s="264">
        <v>52.690933550683887</v>
      </c>
      <c r="J25" s="264">
        <v>48.913824502945218</v>
      </c>
      <c r="K25" s="264">
        <v>50.775573374875655</v>
      </c>
      <c r="L25" s="264">
        <v>53.819035377703969</v>
      </c>
      <c r="M25" s="264">
        <v>51.517200472288096</v>
      </c>
      <c r="N25" s="264">
        <v>40.288071652875885</v>
      </c>
      <c r="O25" s="264">
        <v>40.492285619654147</v>
      </c>
      <c r="P25" s="264">
        <v>40.262532945791975</v>
      </c>
      <c r="Q25" s="264">
        <v>41.722135346745887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25.723099248484978</v>
      </c>
      <c r="C27" s="83">
        <v>25.735051197566467</v>
      </c>
      <c r="D27" s="83">
        <v>34.306250989157078</v>
      </c>
      <c r="E27" s="83">
        <v>33.329291277716997</v>
      </c>
      <c r="F27" s="83">
        <v>29.393566796504537</v>
      </c>
      <c r="G27" s="83">
        <v>25.479216299915382</v>
      </c>
      <c r="H27" s="83">
        <v>23.516591086875433</v>
      </c>
      <c r="I27" s="83">
        <v>20.981139974677035</v>
      </c>
      <c r="J27" s="83">
        <v>20.982535990630968</v>
      </c>
      <c r="K27" s="83">
        <v>19.060759618316446</v>
      </c>
      <c r="L27" s="83">
        <v>19.051606362631752</v>
      </c>
      <c r="M27" s="83">
        <v>19.053228713058513</v>
      </c>
      <c r="N27" s="83">
        <v>20.00594871610415</v>
      </c>
      <c r="O27" s="83">
        <v>20.957885765423971</v>
      </c>
      <c r="P27" s="83">
        <v>17.147449677740745</v>
      </c>
      <c r="Q27" s="83">
        <v>15.242628673959976</v>
      </c>
    </row>
    <row r="28" spans="1:17" x14ac:dyDescent="0.25">
      <c r="A28" s="154" t="s">
        <v>125</v>
      </c>
      <c r="B28" s="83">
        <v>24.785989667908357</v>
      </c>
      <c r="C28" s="83">
        <v>18.377925206162093</v>
      </c>
      <c r="D28" s="83">
        <v>17.098753941419112</v>
      </c>
      <c r="E28" s="83">
        <v>8.1713112866667021</v>
      </c>
      <c r="F28" s="83">
        <v>9.7347943654865574</v>
      </c>
      <c r="G28" s="83">
        <v>11.274391149661726</v>
      </c>
      <c r="H28" s="83">
        <v>11.736510013847207</v>
      </c>
      <c r="I28" s="83">
        <v>11.216102168581386</v>
      </c>
      <c r="J28" s="83">
        <v>8.2628471452337919</v>
      </c>
      <c r="K28" s="83">
        <v>8.6423860480364585</v>
      </c>
      <c r="L28" s="83">
        <v>8.6465662626566004</v>
      </c>
      <c r="M28" s="83">
        <v>6.456923549287402</v>
      </c>
      <c r="N28" s="83">
        <v>3.7665155810692168</v>
      </c>
      <c r="O28" s="83">
        <v>3.3040543257112134</v>
      </c>
      <c r="P28" s="83">
        <v>4.7199074970581147</v>
      </c>
      <c r="Q28" s="83">
        <v>5.5673927928146476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3.1196191117959011</v>
      </c>
      <c r="C30" s="83">
        <v>5.9866218248617269</v>
      </c>
      <c r="D30" s="83">
        <v>5.8635715765371259</v>
      </c>
      <c r="E30" s="83">
        <v>10.649712463438984</v>
      </c>
      <c r="F30" s="83">
        <v>11.481441049053149</v>
      </c>
      <c r="G30" s="83">
        <v>13.036662720459079</v>
      </c>
      <c r="H30" s="83">
        <v>18.751145538024293</v>
      </c>
      <c r="I30" s="83">
        <v>20.493691407425466</v>
      </c>
      <c r="J30" s="83">
        <v>19.668441367080458</v>
      </c>
      <c r="K30" s="83">
        <v>23.072427708522753</v>
      </c>
      <c r="L30" s="83">
        <v>26.120862752415615</v>
      </c>
      <c r="M30" s="83">
        <v>26.00704820994218</v>
      </c>
      <c r="N30" s="83">
        <v>16.515607355702517</v>
      </c>
      <c r="O30" s="83">
        <v>16.230345528518964</v>
      </c>
      <c r="P30" s="83">
        <v>18.395175770993117</v>
      </c>
      <c r="Q30" s="83">
        <v>20.912113879971265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595.00597106087093</v>
      </c>
      <c r="C33" s="204">
        <v>523.90074957691559</v>
      </c>
      <c r="D33" s="204">
        <v>686.3110742637366</v>
      </c>
      <c r="E33" s="204">
        <v>575.49451335478</v>
      </c>
      <c r="F33" s="204">
        <v>507.51974741171807</v>
      </c>
      <c r="G33" s="204">
        <v>437.33035697959099</v>
      </c>
      <c r="H33" s="204">
        <v>532.08705845320219</v>
      </c>
      <c r="I33" s="204">
        <v>451.75561339052751</v>
      </c>
      <c r="J33" s="204">
        <v>410.79843106232363</v>
      </c>
      <c r="K33" s="204">
        <v>443.27778773144047</v>
      </c>
      <c r="L33" s="204">
        <v>473.01844997539661</v>
      </c>
      <c r="M33" s="204">
        <v>428.04516612749467</v>
      </c>
      <c r="N33" s="204">
        <v>420.62215601118771</v>
      </c>
      <c r="O33" s="204">
        <v>369.33982301301182</v>
      </c>
      <c r="P33" s="204">
        <v>341.05287999368778</v>
      </c>
      <c r="Q33" s="204">
        <v>399.69482966300529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75.508836818708929</v>
      </c>
      <c r="C37" s="87">
        <v>108.22951931134676</v>
      </c>
      <c r="D37" s="87">
        <v>123.36936457023502</v>
      </c>
      <c r="E37" s="87">
        <v>56.872826121557374</v>
      </c>
      <c r="F37" s="87">
        <v>61.354238805860312</v>
      </c>
      <c r="G37" s="87">
        <v>60.048394851622433</v>
      </c>
      <c r="H37" s="87">
        <v>52.509637133144345</v>
      </c>
      <c r="I37" s="87">
        <v>52.376429923017007</v>
      </c>
      <c r="J37" s="87">
        <v>38.030978381477027</v>
      </c>
      <c r="K37" s="87">
        <v>36.66646347738704</v>
      </c>
      <c r="L37" s="87">
        <v>36.387804231570129</v>
      </c>
      <c r="M37" s="87">
        <v>42.679242487114585</v>
      </c>
      <c r="N37" s="87">
        <v>51.415771042016139</v>
      </c>
      <c r="O37" s="87">
        <v>47.189925985324976</v>
      </c>
      <c r="P37" s="87">
        <v>51.854440048789996</v>
      </c>
      <c r="Q37" s="87">
        <v>63.917424687269055</v>
      </c>
    </row>
    <row r="38" spans="1:17" x14ac:dyDescent="0.25">
      <c r="A38" s="150" t="s">
        <v>29</v>
      </c>
      <c r="B38" s="87">
        <v>503.52428748780858</v>
      </c>
      <c r="C38" s="87">
        <v>368.78062987845101</v>
      </c>
      <c r="D38" s="87">
        <v>504.74958656598972</v>
      </c>
      <c r="E38" s="87">
        <v>440.60112065933401</v>
      </c>
      <c r="F38" s="87">
        <v>368.69647877670735</v>
      </c>
      <c r="G38" s="87">
        <v>303.16555159007225</v>
      </c>
      <c r="H38" s="87">
        <v>394.44728343872993</v>
      </c>
      <c r="I38" s="87">
        <v>303.25841832798193</v>
      </c>
      <c r="J38" s="87">
        <v>285.75804138097413</v>
      </c>
      <c r="K38" s="87">
        <v>310.96575864986539</v>
      </c>
      <c r="L38" s="87">
        <v>331.54508669596214</v>
      </c>
      <c r="M38" s="87">
        <v>229.34250589942977</v>
      </c>
      <c r="N38" s="87">
        <v>170.77231527577408</v>
      </c>
      <c r="O38" s="87">
        <v>125.94812930893472</v>
      </c>
      <c r="P38" s="87">
        <v>103.16558611539358</v>
      </c>
      <c r="Q38" s="87">
        <v>109.09682743924952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2.8657585145896536</v>
      </c>
      <c r="L39" s="87">
        <v>2.7908464788044558</v>
      </c>
      <c r="M39" s="87">
        <v>2.7886071605739655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15.972846754353485</v>
      </c>
      <c r="C40" s="87">
        <v>46.8906003871178</v>
      </c>
      <c r="D40" s="87">
        <v>58.192123127511891</v>
      </c>
      <c r="E40" s="87">
        <v>78.02056657388863</v>
      </c>
      <c r="F40" s="87">
        <v>77.469029829150443</v>
      </c>
      <c r="G40" s="87">
        <v>74.116410537896314</v>
      </c>
      <c r="H40" s="87">
        <v>85.130137881327869</v>
      </c>
      <c r="I40" s="87">
        <v>96.120765139528572</v>
      </c>
      <c r="J40" s="87">
        <v>87.009411299872482</v>
      </c>
      <c r="K40" s="87">
        <v>92.779807089598421</v>
      </c>
      <c r="L40" s="87">
        <v>102.2947125690599</v>
      </c>
      <c r="M40" s="87">
        <v>153.23481058037638</v>
      </c>
      <c r="N40" s="87">
        <v>198.43406969339748</v>
      </c>
      <c r="O40" s="87">
        <v>196.20176771875214</v>
      </c>
      <c r="P40" s="87">
        <v>186.03285382950421</v>
      </c>
      <c r="Q40" s="87">
        <v>226.68057753648674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106.91390114305938</v>
      </c>
      <c r="C44" s="204">
        <v>98.530999233380157</v>
      </c>
      <c r="D44" s="204">
        <v>116.31943157505792</v>
      </c>
      <c r="E44" s="204">
        <v>103.99377144314735</v>
      </c>
      <c r="F44" s="204">
        <v>98.237669995002449</v>
      </c>
      <c r="G44" s="204">
        <v>92.190042471114609</v>
      </c>
      <c r="H44" s="204">
        <v>103.49126521666599</v>
      </c>
      <c r="I44" s="204">
        <v>96.574676264250456</v>
      </c>
      <c r="J44" s="204">
        <v>89.682498894573129</v>
      </c>
      <c r="K44" s="204">
        <v>94.253843712415232</v>
      </c>
      <c r="L44" s="204">
        <v>99.611803016835523</v>
      </c>
      <c r="M44" s="204">
        <v>93.724922822726029</v>
      </c>
      <c r="N44" s="204">
        <v>84.637513609442976</v>
      </c>
      <c r="O44" s="204">
        <v>80.308704306635022</v>
      </c>
      <c r="P44" s="204">
        <v>78.702786043542361</v>
      </c>
      <c r="Q44" s="204">
        <v>84.712738976211057</v>
      </c>
    </row>
    <row r="45" spans="1:17" x14ac:dyDescent="0.25">
      <c r="A45" s="299" t="s">
        <v>271</v>
      </c>
      <c r="B45" s="298">
        <v>61.948511055371021</v>
      </c>
      <c r="C45" s="298">
        <v>57.871905344095047</v>
      </c>
      <c r="D45" s="298">
        <v>66.153058227907863</v>
      </c>
      <c r="E45" s="298">
        <v>60.24076443057335</v>
      </c>
      <c r="F45" s="298">
        <v>58.461260900281822</v>
      </c>
      <c r="G45" s="298">
        <v>57.514589023049027</v>
      </c>
      <c r="H45" s="298">
        <v>62.382309642419202</v>
      </c>
      <c r="I45" s="298">
        <v>60.865252951210636</v>
      </c>
      <c r="J45" s="298">
        <v>56.502174103997021</v>
      </c>
      <c r="K45" s="298">
        <v>58.65274932416655</v>
      </c>
      <c r="L45" s="298">
        <v>62.168365240733138</v>
      </c>
      <c r="M45" s="298">
        <v>59.50943030963527</v>
      </c>
      <c r="N45" s="298">
        <v>46.538246844878017</v>
      </c>
      <c r="O45" s="298">
        <v>46.774141977238344</v>
      </c>
      <c r="P45" s="298">
        <v>46.508746136464723</v>
      </c>
      <c r="Q45" s="298">
        <v>48.194787042473443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29.713706646365054</v>
      </c>
      <c r="C47" s="83">
        <v>29.72751278634183</v>
      </c>
      <c r="D47" s="83">
        <v>39.628423782893229</v>
      </c>
      <c r="E47" s="83">
        <v>38.499901360667565</v>
      </c>
      <c r="F47" s="83">
        <v>33.953599939288459</v>
      </c>
      <c r="G47" s="83">
        <v>29.431988400836186</v>
      </c>
      <c r="H47" s="83">
        <v>27.164887175058983</v>
      </c>
      <c r="I47" s="83">
        <v>24.236093492917441</v>
      </c>
      <c r="J47" s="83">
        <v>24.23770608275845</v>
      </c>
      <c r="K47" s="83">
        <v>22.017790868994766</v>
      </c>
      <c r="L47" s="83">
        <v>22.007217603633226</v>
      </c>
      <c r="M47" s="83">
        <v>22.009091640824135</v>
      </c>
      <c r="N47" s="83">
        <v>23.109613876234381</v>
      </c>
      <c r="O47" s="83">
        <v>24.209231692736839</v>
      </c>
      <c r="P47" s="83">
        <v>19.807655544761232</v>
      </c>
      <c r="Q47" s="83">
        <v>17.607326106483583</v>
      </c>
    </row>
    <row r="48" spans="1:17" x14ac:dyDescent="0.25">
      <c r="A48" s="154" t="s">
        <v>125</v>
      </c>
      <c r="B48" s="83">
        <v>28.631216589324527</v>
      </c>
      <c r="C48" s="83">
        <v>21.229023496338687</v>
      </c>
      <c r="D48" s="83">
        <v>19.751405292409693</v>
      </c>
      <c r="E48" s="83">
        <v>9.4389849427823425</v>
      </c>
      <c r="F48" s="83">
        <v>11.245022275291769</v>
      </c>
      <c r="G48" s="83">
        <v>13.023467662325084</v>
      </c>
      <c r="H48" s="83">
        <v>13.557278313736674</v>
      </c>
      <c r="I48" s="83">
        <v>12.956135896902655</v>
      </c>
      <c r="J48" s="83">
        <v>9.5447214103367273</v>
      </c>
      <c r="K48" s="83">
        <v>9.983140883426767</v>
      </c>
      <c r="L48" s="83">
        <v>9.987969604481771</v>
      </c>
      <c r="M48" s="83">
        <v>7.4586320383937448</v>
      </c>
      <c r="N48" s="83">
        <v>4.3508419406905476</v>
      </c>
      <c r="O48" s="83">
        <v>3.8166357805278368</v>
      </c>
      <c r="P48" s="83">
        <v>5.4521403276793867</v>
      </c>
      <c r="Q48" s="83">
        <v>6.4311020469481059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3.6035878196814428</v>
      </c>
      <c r="C50" s="83">
        <v>6.9153690614145304</v>
      </c>
      <c r="D50" s="83">
        <v>6.7732291526049346</v>
      </c>
      <c r="E50" s="83">
        <v>12.301878127123445</v>
      </c>
      <c r="F50" s="83">
        <v>13.262638685701596</v>
      </c>
      <c r="G50" s="83">
        <v>15.059132959887753</v>
      </c>
      <c r="H50" s="83">
        <v>21.660144153623552</v>
      </c>
      <c r="I50" s="83">
        <v>23.673023561390536</v>
      </c>
      <c r="J50" s="83">
        <v>22.719746610901844</v>
      </c>
      <c r="K50" s="83">
        <v>26.651817571745017</v>
      </c>
      <c r="L50" s="83">
        <v>30.173178032618136</v>
      </c>
      <c r="M50" s="83">
        <v>30.041706630417391</v>
      </c>
      <c r="N50" s="83">
        <v>19.07779102795309</v>
      </c>
      <c r="O50" s="83">
        <v>18.748274503973668</v>
      </c>
      <c r="P50" s="83">
        <v>21.248950264024099</v>
      </c>
      <c r="Q50" s="83">
        <v>24.156358889041755</v>
      </c>
    </row>
    <row r="51" spans="1:17" x14ac:dyDescent="0.25">
      <c r="A51" s="299" t="s">
        <v>270</v>
      </c>
      <c r="B51" s="298">
        <v>44.965390087688355</v>
      </c>
      <c r="C51" s="298">
        <v>40.659093889285103</v>
      </c>
      <c r="D51" s="298">
        <v>50.166373347150056</v>
      </c>
      <c r="E51" s="298">
        <v>43.753007012574002</v>
      </c>
      <c r="F51" s="298">
        <v>39.776409094720634</v>
      </c>
      <c r="G51" s="298">
        <v>34.675453448065582</v>
      </c>
      <c r="H51" s="298">
        <v>41.108955574246792</v>
      </c>
      <c r="I51" s="298">
        <v>35.709423313039814</v>
      </c>
      <c r="J51" s="298">
        <v>33.180324790576108</v>
      </c>
      <c r="K51" s="298">
        <v>35.60109438824869</v>
      </c>
      <c r="L51" s="298">
        <v>37.443437776102392</v>
      </c>
      <c r="M51" s="298">
        <v>34.215492513090751</v>
      </c>
      <c r="N51" s="298">
        <v>38.099266764564959</v>
      </c>
      <c r="O51" s="298">
        <v>33.534562329396678</v>
      </c>
      <c r="P51" s="298">
        <v>32.194039907077638</v>
      </c>
      <c r="Q51" s="298">
        <v>36.517951933737621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5.7063029074602394</v>
      </c>
      <c r="C55" s="87">
        <v>8.399518784475779</v>
      </c>
      <c r="D55" s="87">
        <v>9.017767357565269</v>
      </c>
      <c r="E55" s="87">
        <v>4.3238590505681893</v>
      </c>
      <c r="F55" s="87">
        <v>4.8085839317249324</v>
      </c>
      <c r="G55" s="87">
        <v>4.7611726171701942</v>
      </c>
      <c r="H55" s="87">
        <v>4.0568856277042942</v>
      </c>
      <c r="I55" s="87">
        <v>4.1401413780108145</v>
      </c>
      <c r="J55" s="87">
        <v>3.0717746694834425</v>
      </c>
      <c r="K55" s="87">
        <v>2.9448040557642035</v>
      </c>
      <c r="L55" s="87">
        <v>2.8804045246536565</v>
      </c>
      <c r="M55" s="87">
        <v>3.4115355512443784</v>
      </c>
      <c r="N55" s="87">
        <v>4.6571564261190854</v>
      </c>
      <c r="O55" s="87">
        <v>4.2846544446921042</v>
      </c>
      <c r="P55" s="87">
        <v>4.8948535849361763</v>
      </c>
      <c r="Q55" s="87">
        <v>5.8397889320358818</v>
      </c>
    </row>
    <row r="56" spans="1:17" x14ac:dyDescent="0.25">
      <c r="A56" s="150" t="s">
        <v>29</v>
      </c>
      <c r="B56" s="87">
        <v>38.051997974316777</v>
      </c>
      <c r="C56" s="87">
        <v>28.620471085194119</v>
      </c>
      <c r="D56" s="87">
        <v>36.895013290662</v>
      </c>
      <c r="E56" s="87">
        <v>33.497493850252511</v>
      </c>
      <c r="F56" s="87">
        <v>28.896258808444323</v>
      </c>
      <c r="G56" s="87">
        <v>24.03767038680386</v>
      </c>
      <c r="H56" s="87">
        <v>30.474929983081413</v>
      </c>
      <c r="I56" s="87">
        <v>23.971330764528552</v>
      </c>
      <c r="J56" s="87">
        <v>23.080771267846277</v>
      </c>
      <c r="K56" s="87">
        <v>24.97468095990952</v>
      </c>
      <c r="L56" s="87">
        <v>26.24461651404599</v>
      </c>
      <c r="M56" s="87">
        <v>18.332333628545491</v>
      </c>
      <c r="N56" s="87">
        <v>15.468276938604856</v>
      </c>
      <c r="O56" s="87">
        <v>11.435580810446716</v>
      </c>
      <c r="P56" s="87">
        <v>9.738422371620219</v>
      </c>
      <c r="Q56" s="87">
        <v>9.9675862805350892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0.23015847442742807</v>
      </c>
      <c r="L57" s="87">
        <v>0.22091926113496094</v>
      </c>
      <c r="M57" s="87">
        <v>0.22290537301886157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1.2070892059113381</v>
      </c>
      <c r="C58" s="87">
        <v>3.6391040196152029</v>
      </c>
      <c r="D58" s="87">
        <v>4.2535926989227901</v>
      </c>
      <c r="E58" s="87">
        <v>5.9316541117532999</v>
      </c>
      <c r="F58" s="87">
        <v>6.0715663545513818</v>
      </c>
      <c r="G58" s="87">
        <v>5.8766104440915283</v>
      </c>
      <c r="H58" s="87">
        <v>6.5771399634610876</v>
      </c>
      <c r="I58" s="87">
        <v>7.5979511705004468</v>
      </c>
      <c r="J58" s="87">
        <v>7.0277788532463861</v>
      </c>
      <c r="K58" s="87">
        <v>7.4514508981475442</v>
      </c>
      <c r="L58" s="87">
        <v>8.0974974762677867</v>
      </c>
      <c r="M58" s="87">
        <v>12.248717960282026</v>
      </c>
      <c r="N58" s="87">
        <v>17.97383339984102</v>
      </c>
      <c r="O58" s="87">
        <v>17.814327074257861</v>
      </c>
      <c r="P58" s="87">
        <v>17.560763950521242</v>
      </c>
      <c r="Q58" s="87">
        <v>20.710576721166646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36.719400246919605</v>
      </c>
      <c r="C65" s="204">
        <v>34.707304781922232</v>
      </c>
      <c r="D65" s="204">
        <v>40.562203269087277</v>
      </c>
      <c r="E65" s="204">
        <v>37.629574490501639</v>
      </c>
      <c r="F65" s="204">
        <v>35.992105631396186</v>
      </c>
      <c r="G65" s="204">
        <v>34.635954051388133</v>
      </c>
      <c r="H65" s="204">
        <v>38.533772842563437</v>
      </c>
      <c r="I65" s="204">
        <v>37.189745301788903</v>
      </c>
      <c r="J65" s="204">
        <v>34.769917340634635</v>
      </c>
      <c r="K65" s="204">
        <v>36.474963062315908</v>
      </c>
      <c r="L65" s="204">
        <v>38.765244491618475</v>
      </c>
      <c r="M65" s="204">
        <v>37.027219843359482</v>
      </c>
      <c r="N65" s="204">
        <v>30.63026815363126</v>
      </c>
      <c r="O65" s="204">
        <v>29.975633113052865</v>
      </c>
      <c r="P65" s="204">
        <v>29.709968201975883</v>
      </c>
      <c r="Q65" s="204">
        <v>31.400927644520578</v>
      </c>
    </row>
    <row r="66" spans="1:17" x14ac:dyDescent="0.25">
      <c r="A66" s="299" t="s">
        <v>266</v>
      </c>
      <c r="B66" s="298">
        <v>29.119771583815858</v>
      </c>
      <c r="C66" s="298">
        <v>27.835485928927543</v>
      </c>
      <c r="D66" s="298">
        <v>32.083553176883321</v>
      </c>
      <c r="E66" s="298">
        <v>30.234851448150497</v>
      </c>
      <c r="F66" s="298">
        <v>29.269469886836141</v>
      </c>
      <c r="G66" s="298">
        <v>28.775434006612816</v>
      </c>
      <c r="H66" s="298">
        <v>31.585922585219752</v>
      </c>
      <c r="I66" s="298">
        <v>31.154473364339687</v>
      </c>
      <c r="J66" s="298">
        <v>29.162089924085755</v>
      </c>
      <c r="K66" s="298">
        <v>30.457999864105481</v>
      </c>
      <c r="L66" s="298">
        <v>32.436905686740147</v>
      </c>
      <c r="M66" s="298">
        <v>31.244438083485644</v>
      </c>
      <c r="N66" s="298">
        <v>24.191087281796662</v>
      </c>
      <c r="O66" s="298">
        <v>24.307935788819023</v>
      </c>
      <c r="P66" s="298">
        <v>24.268833409598702</v>
      </c>
      <c r="Q66" s="298">
        <v>25.229005779898216</v>
      </c>
    </row>
    <row r="67" spans="1:17" x14ac:dyDescent="0.25">
      <c r="A67" s="299" t="s">
        <v>265</v>
      </c>
      <c r="B67" s="298">
        <v>7.5996286631037488</v>
      </c>
      <c r="C67" s="298">
        <v>6.871818852994692</v>
      </c>
      <c r="D67" s="298">
        <v>8.4786500922039529</v>
      </c>
      <c r="E67" s="298">
        <v>7.3947230423511403</v>
      </c>
      <c r="F67" s="298">
        <v>6.7226357445600433</v>
      </c>
      <c r="G67" s="298">
        <v>5.860520044775317</v>
      </c>
      <c r="H67" s="298">
        <v>6.9478502573436813</v>
      </c>
      <c r="I67" s="298">
        <v>6.035271937449215</v>
      </c>
      <c r="J67" s="298">
        <v>5.6078274165488811</v>
      </c>
      <c r="K67" s="298">
        <v>6.016963198210429</v>
      </c>
      <c r="L67" s="298">
        <v>6.3283388048783262</v>
      </c>
      <c r="M67" s="298">
        <v>5.7827817598738402</v>
      </c>
      <c r="N67" s="298">
        <v>6.4391808718345986</v>
      </c>
      <c r="O67" s="298">
        <v>5.6676973242338429</v>
      </c>
      <c r="P67" s="298">
        <v>5.4411347923771824</v>
      </c>
      <c r="Q67" s="298">
        <v>6.1719218646223624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0.96442581841986008</v>
      </c>
      <c r="C71" s="87">
        <v>1.4196079159170507</v>
      </c>
      <c r="D71" s="87">
        <v>1.5240984933992272</v>
      </c>
      <c r="E71" s="87">
        <v>0.7307781187228185</v>
      </c>
      <c r="F71" s="87">
        <v>0.81270177363551011</v>
      </c>
      <c r="G71" s="87">
        <v>0.80468875775056048</v>
      </c>
      <c r="H71" s="87">
        <v>0.68565677377892387</v>
      </c>
      <c r="I71" s="87">
        <v>0.69972788013792064</v>
      </c>
      <c r="J71" s="87">
        <v>0.51916255545160184</v>
      </c>
      <c r="K71" s="87">
        <v>0.4977031727238892</v>
      </c>
      <c r="L71" s="87">
        <v>0.48681896774837941</v>
      </c>
      <c r="M71" s="87">
        <v>0.57658575428511494</v>
      </c>
      <c r="N71" s="87">
        <v>0.78710891633481062</v>
      </c>
      <c r="O71" s="87">
        <v>0.72415212379737592</v>
      </c>
      <c r="P71" s="87">
        <v>0.82728226160685125</v>
      </c>
      <c r="Q71" s="87">
        <v>0.98698637480579421</v>
      </c>
    </row>
    <row r="72" spans="1:17" x14ac:dyDescent="0.25">
      <c r="A72" s="150" t="s">
        <v>29</v>
      </c>
      <c r="B72" s="87">
        <v>6.431191944071716</v>
      </c>
      <c r="C72" s="87">
        <v>4.8371636938189644</v>
      </c>
      <c r="D72" s="87">
        <v>6.2356492400602974</v>
      </c>
      <c r="E72" s="87">
        <v>5.6614323574215373</v>
      </c>
      <c r="F72" s="87">
        <v>4.8837747491763661</v>
      </c>
      <c r="G72" s="87">
        <v>4.0626216854685389</v>
      </c>
      <c r="H72" s="87">
        <v>5.150586950404719</v>
      </c>
      <c r="I72" s="87">
        <v>4.0514095844735349</v>
      </c>
      <c r="J72" s="87">
        <v>3.9008955677155894</v>
      </c>
      <c r="K72" s="87">
        <v>4.2209864276651112</v>
      </c>
      <c r="L72" s="87">
        <v>4.435619028843246</v>
      </c>
      <c r="M72" s="87">
        <v>3.0983591565287218</v>
      </c>
      <c r="N72" s="87">
        <v>2.614303146535685</v>
      </c>
      <c r="O72" s="87">
        <v>1.9327346551832809</v>
      </c>
      <c r="P72" s="87">
        <v>1.6458968474297642</v>
      </c>
      <c r="Q72" s="87">
        <v>1.6846279828061517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3.8899227514848742E-2</v>
      </c>
      <c r="L73" s="87">
        <v>3.7337702305681543E-2</v>
      </c>
      <c r="M73" s="87">
        <v>3.7673376315660929E-2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0.20401090061217234</v>
      </c>
      <c r="C74" s="87">
        <v>0.61504724325867688</v>
      </c>
      <c r="D74" s="87">
        <v>0.71890235874442776</v>
      </c>
      <c r="E74" s="87">
        <v>1.0025125662067851</v>
      </c>
      <c r="F74" s="87">
        <v>1.026159221748167</v>
      </c>
      <c r="G74" s="87">
        <v>0.9932096015562174</v>
      </c>
      <c r="H74" s="87">
        <v>1.1116065331600389</v>
      </c>
      <c r="I74" s="87">
        <v>1.2841344728377591</v>
      </c>
      <c r="J74" s="87">
        <v>1.1877692933816897</v>
      </c>
      <c r="K74" s="87">
        <v>1.2593743703065801</v>
      </c>
      <c r="L74" s="87">
        <v>1.3685631059810199</v>
      </c>
      <c r="M74" s="87">
        <v>2.0701634727443428</v>
      </c>
      <c r="N74" s="87">
        <v>3.0377688089641031</v>
      </c>
      <c r="O74" s="87">
        <v>3.0108105452531859</v>
      </c>
      <c r="P74" s="87">
        <v>2.9679556833405671</v>
      </c>
      <c r="Q74" s="87">
        <v>3.5003075070104166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0.99999999999999989</v>
      </c>
      <c r="D83" s="77">
        <f t="shared" si="0"/>
        <v>0.99999999999999989</v>
      </c>
      <c r="E83" s="77">
        <f t="shared" si="0"/>
        <v>0.99999999999999989</v>
      </c>
      <c r="F83" s="77">
        <f t="shared" si="0"/>
        <v>1</v>
      </c>
      <c r="G83" s="77">
        <f t="shared" si="0"/>
        <v>1.0000000000000002</v>
      </c>
      <c r="H83" s="77">
        <f t="shared" si="0"/>
        <v>1.0000000000000002</v>
      </c>
      <c r="I83" s="77">
        <f t="shared" si="0"/>
        <v>1</v>
      </c>
      <c r="J83" s="77">
        <f t="shared" si="0"/>
        <v>1.0000000000000002</v>
      </c>
      <c r="K83" s="77">
        <f t="shared" si="0"/>
        <v>1</v>
      </c>
      <c r="L83" s="77">
        <f t="shared" si="0"/>
        <v>1.0000000000000002</v>
      </c>
      <c r="M83" s="77">
        <f t="shared" si="0"/>
        <v>0.99999999999999989</v>
      </c>
      <c r="N83" s="77">
        <f t="shared" si="0"/>
        <v>0.99999999999999978</v>
      </c>
      <c r="O83" s="77">
        <f t="shared" si="0"/>
        <v>1</v>
      </c>
      <c r="P83" s="77">
        <f t="shared" si="0"/>
        <v>1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1.5182177998467763E-2</v>
      </c>
      <c r="C88" s="201">
        <f t="shared" si="5"/>
        <v>1.6197750738488167E-2</v>
      </c>
      <c r="D88" s="201">
        <f t="shared" si="5"/>
        <v>1.4774473881632595E-2</v>
      </c>
      <c r="E88" s="201">
        <f t="shared" si="5"/>
        <v>1.6216410037715505E-2</v>
      </c>
      <c r="F88" s="201">
        <f t="shared" si="5"/>
        <v>1.7345078575386214E-2</v>
      </c>
      <c r="G88" s="201">
        <f t="shared" si="5"/>
        <v>1.9068766428219374E-2</v>
      </c>
      <c r="H88" s="201">
        <f t="shared" si="5"/>
        <v>1.7774857482251067E-2</v>
      </c>
      <c r="I88" s="201">
        <f t="shared" si="5"/>
        <v>1.9568373180398429E-2</v>
      </c>
      <c r="J88" s="201">
        <f t="shared" si="5"/>
        <v>1.9897950042730723E-2</v>
      </c>
      <c r="K88" s="201">
        <f t="shared" si="5"/>
        <v>1.9481942942269823E-2</v>
      </c>
      <c r="L88" s="201">
        <f t="shared" si="5"/>
        <v>1.9495189668488361E-2</v>
      </c>
      <c r="M88" s="201">
        <f t="shared" si="5"/>
        <v>2.038955253762071E-2</v>
      </c>
      <c r="N88" s="201">
        <f t="shared" si="5"/>
        <v>1.7016576766444563E-2</v>
      </c>
      <c r="O88" s="201">
        <f t="shared" si="5"/>
        <v>1.8765173386144595E-2</v>
      </c>
      <c r="P88" s="201">
        <f t="shared" si="5"/>
        <v>1.9582810817446165E-2</v>
      </c>
      <c r="Q88" s="201">
        <f t="shared" si="5"/>
        <v>1.8110889980762497E-2</v>
      </c>
    </row>
    <row r="89" spans="1:17" x14ac:dyDescent="0.25">
      <c r="A89" s="127" t="s">
        <v>263</v>
      </c>
      <c r="B89" s="200">
        <f t="shared" ref="B89:Q89" si="6">IF(B$15=0,0,B$15/B$5)</f>
        <v>5.6058293302928545E-2</v>
      </c>
      <c r="C89" s="200">
        <f t="shared" si="6"/>
        <v>5.8450276440315141E-2</v>
      </c>
      <c r="D89" s="200">
        <f t="shared" si="6"/>
        <v>5.287402544650166E-2</v>
      </c>
      <c r="E89" s="200">
        <f t="shared" si="6"/>
        <v>5.6078996865668182E-2</v>
      </c>
      <c r="F89" s="200">
        <f t="shared" si="6"/>
        <v>6.0130176280357772E-2</v>
      </c>
      <c r="G89" s="200">
        <f t="shared" si="6"/>
        <v>6.6151793247507681E-2</v>
      </c>
      <c r="H89" s="200">
        <f t="shared" si="6"/>
        <v>6.0930802048125392E-2</v>
      </c>
      <c r="I89" s="200">
        <f t="shared" si="6"/>
        <v>6.7228061198818773E-2</v>
      </c>
      <c r="J89" s="200">
        <f t="shared" si="6"/>
        <v>6.8093637631655199E-2</v>
      </c>
      <c r="K89" s="200">
        <f t="shared" si="6"/>
        <v>6.6253589263396861E-2</v>
      </c>
      <c r="L89" s="200">
        <f t="shared" si="6"/>
        <v>6.5975567787582873E-2</v>
      </c>
      <c r="M89" s="200">
        <f t="shared" si="6"/>
        <v>6.8571971763249751E-2</v>
      </c>
      <c r="N89" s="200">
        <f t="shared" si="6"/>
        <v>5.7691262562018106E-2</v>
      </c>
      <c r="O89" s="200">
        <f t="shared" si="6"/>
        <v>6.369536292686151E-2</v>
      </c>
      <c r="P89" s="200">
        <f t="shared" si="6"/>
        <v>6.6964327125856399E-2</v>
      </c>
      <c r="Q89" s="200">
        <f t="shared" si="6"/>
        <v>6.1421134841178955E-2</v>
      </c>
    </row>
    <row r="90" spans="1:17" x14ac:dyDescent="0.25">
      <c r="A90" s="142" t="s">
        <v>277</v>
      </c>
      <c r="B90" s="199">
        <f t="shared" ref="B90:Q90" si="7">IF(B$16=0,0,B$16/B$5)</f>
        <v>5.6058293302928545E-2</v>
      </c>
      <c r="C90" s="199">
        <f t="shared" si="7"/>
        <v>5.8450276440315141E-2</v>
      </c>
      <c r="D90" s="199">
        <f t="shared" si="7"/>
        <v>5.287402544650166E-2</v>
      </c>
      <c r="E90" s="199">
        <f t="shared" si="7"/>
        <v>5.6078996865668182E-2</v>
      </c>
      <c r="F90" s="199">
        <f t="shared" si="7"/>
        <v>6.0130176280357772E-2</v>
      </c>
      <c r="G90" s="199">
        <f t="shared" si="7"/>
        <v>6.6151793247507681E-2</v>
      </c>
      <c r="H90" s="199">
        <f t="shared" si="7"/>
        <v>6.0930802048125392E-2</v>
      </c>
      <c r="I90" s="199">
        <f t="shared" si="7"/>
        <v>6.7228061198818773E-2</v>
      </c>
      <c r="J90" s="199">
        <f t="shared" si="7"/>
        <v>6.8093637631655199E-2</v>
      </c>
      <c r="K90" s="199">
        <f t="shared" si="7"/>
        <v>6.6253589263396861E-2</v>
      </c>
      <c r="L90" s="199">
        <f t="shared" si="7"/>
        <v>6.5975567787582873E-2</v>
      </c>
      <c r="M90" s="199">
        <f t="shared" si="7"/>
        <v>6.8571971763249751E-2</v>
      </c>
      <c r="N90" s="199">
        <f t="shared" si="7"/>
        <v>5.7691262562018106E-2</v>
      </c>
      <c r="O90" s="199">
        <f t="shared" si="7"/>
        <v>6.369536292686151E-2</v>
      </c>
      <c r="P90" s="199">
        <f t="shared" si="7"/>
        <v>6.6964327125856399E-2</v>
      </c>
      <c r="Q90" s="199">
        <f t="shared" si="7"/>
        <v>6.1421134841178955E-2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6.286783616177434E-2</v>
      </c>
      <c r="C93" s="200">
        <f t="shared" si="10"/>
        <v>6.5550379548714816E-2</v>
      </c>
      <c r="D93" s="200">
        <f t="shared" si="10"/>
        <v>5.9296767224458112E-2</v>
      </c>
      <c r="E93" s="200">
        <f t="shared" si="10"/>
        <v>6.2891054638713279E-2</v>
      </c>
      <c r="F93" s="200">
        <f t="shared" si="10"/>
        <v>6.7434341076785226E-2</v>
      </c>
      <c r="G93" s="200">
        <f t="shared" si="10"/>
        <v>7.418741910707842E-2</v>
      </c>
      <c r="H93" s="200">
        <f t="shared" si="10"/>
        <v>6.8332220884201308E-2</v>
      </c>
      <c r="I93" s="200">
        <f t="shared" si="10"/>
        <v>7.5394424052155087E-2</v>
      </c>
      <c r="J93" s="200">
        <f t="shared" si="10"/>
        <v>7.6365144246417938E-2</v>
      </c>
      <c r="K93" s="200">
        <f t="shared" si="10"/>
        <v>7.430158054282239E-2</v>
      </c>
      <c r="L93" s="200">
        <f t="shared" si="10"/>
        <v>7.398978709423365E-2</v>
      </c>
      <c r="M93" s="200">
        <f t="shared" si="10"/>
        <v>7.6901582836389912E-2</v>
      </c>
      <c r="N93" s="200">
        <f t="shared" si="10"/>
        <v>6.469916633236826E-2</v>
      </c>
      <c r="O93" s="200">
        <f t="shared" si="10"/>
        <v>7.1432599974310881E-2</v>
      </c>
      <c r="P93" s="200">
        <f t="shared" si="10"/>
        <v>7.5098653533425722E-2</v>
      </c>
      <c r="Q93" s="200">
        <f t="shared" si="10"/>
        <v>6.8882115643427486E-2</v>
      </c>
    </row>
    <row r="94" spans="1:17" x14ac:dyDescent="0.25">
      <c r="A94" s="142" t="s">
        <v>274</v>
      </c>
      <c r="B94" s="199">
        <f t="shared" ref="B94:Q94" si="11">IF(B$25=0,0,B$25/B$5)</f>
        <v>6.286783616177434E-2</v>
      </c>
      <c r="C94" s="199">
        <f t="shared" si="11"/>
        <v>6.5550379548714816E-2</v>
      </c>
      <c r="D94" s="199">
        <f t="shared" si="11"/>
        <v>5.9296767224458112E-2</v>
      </c>
      <c r="E94" s="199">
        <f t="shared" si="11"/>
        <v>6.2891054638713279E-2</v>
      </c>
      <c r="F94" s="199">
        <f t="shared" si="11"/>
        <v>6.7434341076785226E-2</v>
      </c>
      <c r="G94" s="199">
        <f t="shared" si="11"/>
        <v>7.418741910707842E-2</v>
      </c>
      <c r="H94" s="199">
        <f t="shared" si="11"/>
        <v>6.8332220884201308E-2</v>
      </c>
      <c r="I94" s="199">
        <f t="shared" si="11"/>
        <v>7.5394424052155087E-2</v>
      </c>
      <c r="J94" s="199">
        <f t="shared" si="11"/>
        <v>7.6365144246417938E-2</v>
      </c>
      <c r="K94" s="199">
        <f t="shared" si="11"/>
        <v>7.430158054282239E-2</v>
      </c>
      <c r="L94" s="199">
        <f t="shared" si="11"/>
        <v>7.398978709423365E-2</v>
      </c>
      <c r="M94" s="199">
        <f t="shared" si="11"/>
        <v>7.6901582836389912E-2</v>
      </c>
      <c r="N94" s="199">
        <f t="shared" si="11"/>
        <v>6.469916633236826E-2</v>
      </c>
      <c r="O94" s="199">
        <f t="shared" si="11"/>
        <v>7.1432599974310881E-2</v>
      </c>
      <c r="P94" s="199">
        <f t="shared" si="11"/>
        <v>7.5098653533425722E-2</v>
      </c>
      <c r="Q94" s="199">
        <f t="shared" si="11"/>
        <v>6.8882115643427486E-2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0.697513314776666</v>
      </c>
      <c r="C97" s="200">
        <f t="shared" si="14"/>
        <v>0.68547242283123055</v>
      </c>
      <c r="D97" s="200">
        <f t="shared" si="14"/>
        <v>0.71061706953951842</v>
      </c>
      <c r="E97" s="200">
        <f t="shared" si="14"/>
        <v>0.69402182641400401</v>
      </c>
      <c r="F97" s="200">
        <f t="shared" si="14"/>
        <v>0.67623776926551882</v>
      </c>
      <c r="G97" s="200">
        <f t="shared" si="14"/>
        <v>0.65162149895338783</v>
      </c>
      <c r="H97" s="200">
        <f t="shared" si="14"/>
        <v>0.67325613578252441</v>
      </c>
      <c r="I97" s="200">
        <f t="shared" si="14"/>
        <v>0.64640825259139467</v>
      </c>
      <c r="J97" s="200">
        <f t="shared" si="14"/>
        <v>0.64134591320675849</v>
      </c>
      <c r="K97" s="200">
        <f t="shared" si="14"/>
        <v>0.64866308854463839</v>
      </c>
      <c r="L97" s="200">
        <f t="shared" si="14"/>
        <v>0.65030029170353953</v>
      </c>
      <c r="M97" s="200">
        <f t="shared" si="14"/>
        <v>0.63895845463063472</v>
      </c>
      <c r="N97" s="200">
        <f t="shared" si="14"/>
        <v>0.67548288409838975</v>
      </c>
      <c r="O97" s="200">
        <f t="shared" si="14"/>
        <v>0.65155383125781174</v>
      </c>
      <c r="P97" s="200">
        <f t="shared" si="14"/>
        <v>0.63614010836593116</v>
      </c>
      <c r="Q97" s="200">
        <f t="shared" si="14"/>
        <v>0.65988534024240741</v>
      </c>
    </row>
    <row r="98" spans="1:17" x14ac:dyDescent="0.25">
      <c r="A98" s="127" t="s">
        <v>260</v>
      </c>
      <c r="B98" s="200">
        <f t="shared" ref="B98:Q98" si="15">IF(B$44=0,0,B$44/B$5)</f>
        <v>0.12533297682548969</v>
      </c>
      <c r="C98" s="200">
        <f t="shared" si="15"/>
        <v>0.12891808767792459</v>
      </c>
      <c r="D98" s="200">
        <f t="shared" si="15"/>
        <v>0.12043893315439352</v>
      </c>
      <c r="E98" s="200">
        <f t="shared" si="15"/>
        <v>0.12541205088459276</v>
      </c>
      <c r="F98" s="200">
        <f t="shared" si="15"/>
        <v>0.13089544427395577</v>
      </c>
      <c r="G98" s="200">
        <f t="shared" si="15"/>
        <v>0.13736300877555507</v>
      </c>
      <c r="H98" s="200">
        <f t="shared" si="15"/>
        <v>0.13094873893300121</v>
      </c>
      <c r="I98" s="200">
        <f t="shared" si="15"/>
        <v>0.13818681136030075</v>
      </c>
      <c r="J98" s="200">
        <f t="shared" si="15"/>
        <v>0.14001393336255935</v>
      </c>
      <c r="K98" s="200">
        <f t="shared" si="15"/>
        <v>0.1379247755286577</v>
      </c>
      <c r="L98" s="200">
        <f t="shared" si="15"/>
        <v>0.13694515417386569</v>
      </c>
      <c r="M98" s="200">
        <f t="shared" si="15"/>
        <v>0.13990657198391815</v>
      </c>
      <c r="N98" s="200">
        <f t="shared" si="15"/>
        <v>0.13592054288814642</v>
      </c>
      <c r="O98" s="200">
        <f t="shared" si="15"/>
        <v>0.14167290044024133</v>
      </c>
      <c r="P98" s="200">
        <f t="shared" si="15"/>
        <v>0.14679834647156872</v>
      </c>
      <c r="Q98" s="200">
        <f t="shared" si="15"/>
        <v>0.13985843807215328</v>
      </c>
    </row>
    <row r="99" spans="1:17" x14ac:dyDescent="0.25">
      <c r="A99" s="142" t="s">
        <v>271</v>
      </c>
      <c r="B99" s="199">
        <f t="shared" ref="B99:Q99" si="16">IF(B$45=0,0,B$45/B$5)</f>
        <v>7.2620970869702872E-2</v>
      </c>
      <c r="C99" s="199">
        <f t="shared" si="16"/>
        <v>7.5719676297680977E-2</v>
      </c>
      <c r="D99" s="199">
        <f t="shared" si="16"/>
        <v>6.8495896601149894E-2</v>
      </c>
      <c r="E99" s="199">
        <f t="shared" si="16"/>
        <v>7.264779139416104E-2</v>
      </c>
      <c r="F99" s="199">
        <f t="shared" si="16"/>
        <v>7.7895910181372555E-2</v>
      </c>
      <c r="G99" s="199">
        <f t="shared" si="16"/>
        <v>8.5696641252453132E-2</v>
      </c>
      <c r="H99" s="199">
        <f t="shared" si="16"/>
        <v>7.8933084471435155E-2</v>
      </c>
      <c r="I99" s="199">
        <f t="shared" si="16"/>
        <v>8.7090897462106145E-2</v>
      </c>
      <c r="J99" s="199">
        <f t="shared" si="16"/>
        <v>8.8212212386462416E-2</v>
      </c>
      <c r="K99" s="199">
        <f t="shared" si="16"/>
        <v>8.5828513363945924E-2</v>
      </c>
      <c r="L99" s="199">
        <f t="shared" si="16"/>
        <v>8.5468349179368713E-2</v>
      </c>
      <c r="M99" s="199">
        <f t="shared" si="16"/>
        <v>8.8831872511482626E-2</v>
      </c>
      <c r="N99" s="199">
        <f t="shared" si="16"/>
        <v>7.4736408318978001E-2</v>
      </c>
      <c r="O99" s="199">
        <f t="shared" si="16"/>
        <v>8.251444742797967E-2</v>
      </c>
      <c r="P99" s="199">
        <f t="shared" si="16"/>
        <v>8.6749241958495787E-2</v>
      </c>
      <c r="Q99" s="199">
        <f t="shared" si="16"/>
        <v>7.9568288316981844E-2</v>
      </c>
    </row>
    <row r="100" spans="1:17" x14ac:dyDescent="0.25">
      <c r="A100" s="142" t="s">
        <v>270</v>
      </c>
      <c r="B100" s="199">
        <f t="shared" ref="B100:Q100" si="17">IF(B$51=0,0,B$51/B$5)</f>
        <v>5.2712005955786817E-2</v>
      </c>
      <c r="C100" s="199">
        <f t="shared" si="17"/>
        <v>5.3198411380243601E-2</v>
      </c>
      <c r="D100" s="199">
        <f t="shared" si="17"/>
        <v>5.1943036553243629E-2</v>
      </c>
      <c r="E100" s="199">
        <f t="shared" si="17"/>
        <v>5.2764259490431717E-2</v>
      </c>
      <c r="F100" s="199">
        <f t="shared" si="17"/>
        <v>5.299953409258322E-2</v>
      </c>
      <c r="G100" s="199">
        <f t="shared" si="17"/>
        <v>5.1666367523101935E-2</v>
      </c>
      <c r="H100" s="199">
        <f t="shared" si="17"/>
        <v>5.2015654461566051E-2</v>
      </c>
      <c r="I100" s="199">
        <f t="shared" si="17"/>
        <v>5.1095913898194595E-2</v>
      </c>
      <c r="J100" s="199">
        <f t="shared" si="17"/>
        <v>5.1801720976096942E-2</v>
      </c>
      <c r="K100" s="199">
        <f t="shared" si="17"/>
        <v>5.209626216471179E-2</v>
      </c>
      <c r="L100" s="199">
        <f t="shared" si="17"/>
        <v>5.1476804994496986E-2</v>
      </c>
      <c r="M100" s="199">
        <f t="shared" si="17"/>
        <v>5.1074699472435509E-2</v>
      </c>
      <c r="N100" s="199">
        <f t="shared" si="17"/>
        <v>6.1184134569168429E-2</v>
      </c>
      <c r="O100" s="199">
        <f t="shared" si="17"/>
        <v>5.915845301226165E-2</v>
      </c>
      <c r="P100" s="199">
        <f t="shared" si="17"/>
        <v>6.0049104513072937E-2</v>
      </c>
      <c r="Q100" s="199">
        <f t="shared" si="17"/>
        <v>6.029014975517144E-2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4.3045400934673662E-2</v>
      </c>
      <c r="C104" s="200">
        <f t="shared" si="21"/>
        <v>4.5411082763326657E-2</v>
      </c>
      <c r="D104" s="200">
        <f t="shared" si="21"/>
        <v>4.1998730753495708E-2</v>
      </c>
      <c r="E104" s="200">
        <f t="shared" si="21"/>
        <v>4.537966115930625E-2</v>
      </c>
      <c r="F104" s="200">
        <f t="shared" si="21"/>
        <v>4.7957190527996213E-2</v>
      </c>
      <c r="G104" s="200">
        <f t="shared" si="21"/>
        <v>5.1607513488251766E-2</v>
      </c>
      <c r="H104" s="200">
        <f t="shared" si="21"/>
        <v>4.8757244869896743E-2</v>
      </c>
      <c r="I104" s="200">
        <f t="shared" si="21"/>
        <v>5.3214077616932309E-2</v>
      </c>
      <c r="J104" s="200">
        <f t="shared" si="21"/>
        <v>5.4283421509878374E-2</v>
      </c>
      <c r="K104" s="200">
        <f t="shared" si="21"/>
        <v>5.3375023178214846E-2</v>
      </c>
      <c r="L104" s="200">
        <f t="shared" si="21"/>
        <v>5.3294009572289913E-2</v>
      </c>
      <c r="M104" s="200">
        <f t="shared" si="21"/>
        <v>5.5271866248186717E-2</v>
      </c>
      <c r="N104" s="200">
        <f t="shared" si="21"/>
        <v>4.9189567352632718E-2</v>
      </c>
      <c r="O104" s="200">
        <f t="shared" si="21"/>
        <v>5.2880132014629933E-2</v>
      </c>
      <c r="P104" s="200">
        <f t="shared" si="21"/>
        <v>5.5415753685771847E-2</v>
      </c>
      <c r="Q104" s="200">
        <f t="shared" si="21"/>
        <v>5.1842081220070287E-2</v>
      </c>
    </row>
    <row r="105" spans="1:17" x14ac:dyDescent="0.25">
      <c r="A105" s="142" t="s">
        <v>266</v>
      </c>
      <c r="B105" s="199">
        <f t="shared" ref="B105:Q105" si="22">IF(B$66=0,0,B$66/B$5)</f>
        <v>3.413651188533845E-2</v>
      </c>
      <c r="C105" s="199">
        <f t="shared" si="22"/>
        <v>3.6419986029405986E-2</v>
      </c>
      <c r="D105" s="199">
        <f t="shared" si="22"/>
        <v>3.3219805703165517E-2</v>
      </c>
      <c r="E105" s="199">
        <f t="shared" si="22"/>
        <v>3.6461940707444303E-2</v>
      </c>
      <c r="F105" s="199">
        <f t="shared" si="22"/>
        <v>3.8999706168677345E-2</v>
      </c>
      <c r="G105" s="199">
        <f t="shared" si="22"/>
        <v>4.2875348443507155E-2</v>
      </c>
      <c r="H105" s="199">
        <f t="shared" si="22"/>
        <v>3.996604662152544E-2</v>
      </c>
      <c r="I105" s="199">
        <f t="shared" si="22"/>
        <v>4.4578325295625942E-2</v>
      </c>
      <c r="J105" s="199">
        <f t="shared" si="22"/>
        <v>4.5528380293504325E-2</v>
      </c>
      <c r="K105" s="199">
        <f t="shared" si="22"/>
        <v>4.4570201371589117E-2</v>
      </c>
      <c r="L105" s="199">
        <f t="shared" si="22"/>
        <v>4.4593882608901368E-2</v>
      </c>
      <c r="M105" s="199">
        <f t="shared" si="22"/>
        <v>4.6639699390227961E-2</v>
      </c>
      <c r="N105" s="199">
        <f t="shared" si="22"/>
        <v>3.8848798554846589E-2</v>
      </c>
      <c r="O105" s="199">
        <f t="shared" si="22"/>
        <v>4.2881724921972314E-2</v>
      </c>
      <c r="P105" s="199">
        <f t="shared" si="22"/>
        <v>4.5266817026680971E-2</v>
      </c>
      <c r="Q105" s="199">
        <f t="shared" si="22"/>
        <v>4.165240535406084E-2</v>
      </c>
    </row>
    <row r="106" spans="1:17" x14ac:dyDescent="0.25">
      <c r="A106" s="142" t="s">
        <v>265</v>
      </c>
      <c r="B106" s="199">
        <f t="shared" ref="B106:Q106" si="23">IF(B$67=0,0,B$67/B$5)</f>
        <v>8.9088890493352144E-3</v>
      </c>
      <c r="C106" s="199">
        <f t="shared" si="23"/>
        <v>8.9910967339206747E-3</v>
      </c>
      <c r="D106" s="199">
        <f t="shared" si="23"/>
        <v>8.7789250503301896E-3</v>
      </c>
      <c r="E106" s="199">
        <f t="shared" si="23"/>
        <v>8.9177204518619442E-3</v>
      </c>
      <c r="F106" s="199">
        <f t="shared" si="23"/>
        <v>8.9574843593188628E-3</v>
      </c>
      <c r="G106" s="199">
        <f t="shared" si="23"/>
        <v>8.7321650447446126E-3</v>
      </c>
      <c r="H106" s="199">
        <f t="shared" si="23"/>
        <v>8.7911982483712924E-3</v>
      </c>
      <c r="I106" s="199">
        <f t="shared" si="23"/>
        <v>8.6357523213063635E-3</v>
      </c>
      <c r="J106" s="199">
        <f t="shared" si="23"/>
        <v>8.7550412163740557E-3</v>
      </c>
      <c r="K106" s="199">
        <f t="shared" si="23"/>
        <v>8.8048218066257376E-3</v>
      </c>
      <c r="L106" s="199">
        <f t="shared" si="23"/>
        <v>8.7001269633885468E-3</v>
      </c>
      <c r="M106" s="199">
        <f t="shared" si="23"/>
        <v>8.6321668579587615E-3</v>
      </c>
      <c r="N106" s="199">
        <f t="shared" si="23"/>
        <v>1.0340768797786127E-2</v>
      </c>
      <c r="O106" s="199">
        <f t="shared" si="23"/>
        <v>9.998407092657622E-3</v>
      </c>
      <c r="P106" s="199">
        <f t="shared" si="23"/>
        <v>1.0148936659090876E-2</v>
      </c>
      <c r="Q106" s="199">
        <f t="shared" si="23"/>
        <v>1.0189675866009445E-2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1.6672343656491386</v>
      </c>
      <c r="C112" s="230">
        <f>IF(C$5=0,0,C$5/FBT_fec!C$5)</f>
        <v>1.5627014709086857</v>
      </c>
      <c r="D112" s="230">
        <f>IF(D$5=0,0,D$5/FBT_fec!D$5)</f>
        <v>1.7132419812197521</v>
      </c>
      <c r="E112" s="230">
        <f>IF(E$5=0,0,E$5/FBT_fec!E$5)</f>
        <v>1.5609033593487986</v>
      </c>
      <c r="F112" s="230">
        <f>IF(F$5=0,0,F$5/FBT_fec!F$5)</f>
        <v>1.4593331932417661</v>
      </c>
      <c r="G112" s="230">
        <f>IF(G$5=0,0,G$5/FBT_fec!G$5)</f>
        <v>1.3274193168042987</v>
      </c>
      <c r="H112" s="230">
        <f>IF(H$5=0,0,H$5/FBT_fec!H$5)</f>
        <v>1.4240479244192552</v>
      </c>
      <c r="I112" s="230">
        <f>IF(I$5=0,0,I$5/FBT_fec!I$5)</f>
        <v>1.2767093730237307</v>
      </c>
      <c r="J112" s="230">
        <f>IF(J$5=0,0,J$5/FBT_fec!J$5)</f>
        <v>1.2500678779197982</v>
      </c>
      <c r="K112" s="230">
        <f>IF(K$5=0,0,K$5/FBT_fec!K$5)</f>
        <v>1.2769420820904247</v>
      </c>
      <c r="L112" s="230">
        <f>IF(L$5=0,0,L$5/FBT_fec!L$5)</f>
        <v>1.2762639718494937</v>
      </c>
      <c r="M112" s="230">
        <f>IF(M$5=0,0,M$5/FBT_fec!M$5)</f>
        <v>1.2202815730530017</v>
      </c>
      <c r="N112" s="230">
        <f>IF(N$5=0,0,N$5/FBT_fec!N$5)</f>
        <v>1.4592651949267712</v>
      </c>
      <c r="O112" s="230">
        <f>IF(O$5=0,0,O$5/FBT_fec!O$5)</f>
        <v>1.3204769279985502</v>
      </c>
      <c r="P112" s="230">
        <f>IF(P$5=0,0,P$5/FBT_fec!P$5)</f>
        <v>1.2460631111858551</v>
      </c>
      <c r="Q112" s="230">
        <f>IF(Q$5=0,0,Q$5/FBT_fec!Q$5)</f>
        <v>1.3547446761174795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1.3251222</v>
      </c>
      <c r="C117" s="273">
        <f>IF(C$10=0,0,C$10/FBT_fec!C$10)</f>
        <v>1.3251222000000002</v>
      </c>
      <c r="D117" s="273">
        <f>IF(D$10=0,0,D$10/FBT_fec!D$10)</f>
        <v>1.3251222</v>
      </c>
      <c r="E117" s="273">
        <f>IF(E$10=0,0,E$10/FBT_fec!E$10)</f>
        <v>1.3251222</v>
      </c>
      <c r="F117" s="273">
        <f>IF(F$10=0,0,F$10/FBT_fec!F$10)</f>
        <v>1.3251222000000002</v>
      </c>
      <c r="G117" s="273">
        <f>IF(G$10=0,0,G$10/FBT_fec!G$10)</f>
        <v>1.3251222000000002</v>
      </c>
      <c r="H117" s="273">
        <f>IF(H$10=0,0,H$10/FBT_fec!H$10)</f>
        <v>1.3251222000000005</v>
      </c>
      <c r="I117" s="273">
        <f>IF(I$10=0,0,I$10/FBT_fec!I$10)</f>
        <v>1.3078922497077115</v>
      </c>
      <c r="J117" s="273">
        <f>IF(J$10=0,0,J$10/FBT_fec!J$10)</f>
        <v>1.3021683314783623</v>
      </c>
      <c r="K117" s="273">
        <f>IF(K$10=0,0,K$10/FBT_fec!K$10)</f>
        <v>1.3023528478520916</v>
      </c>
      <c r="L117" s="273">
        <f>IF(L$10=0,0,L$10/FBT_fec!L$10)</f>
        <v>1.3025463065871048</v>
      </c>
      <c r="M117" s="273">
        <f>IF(M$10=0,0,M$10/FBT_fec!M$10)</f>
        <v>1.3025456284418848</v>
      </c>
      <c r="N117" s="273">
        <f>IF(N$10=0,0,N$10/FBT_fec!N$10)</f>
        <v>1.299964878218907</v>
      </c>
      <c r="O117" s="273">
        <f>IF(O$10=0,0,O$10/FBT_fec!O$10)</f>
        <v>1.2972049475322034</v>
      </c>
      <c r="P117" s="273">
        <f>IF(P$10=0,0,P$10/FBT_fec!P$10)</f>
        <v>1.2774392767123557</v>
      </c>
      <c r="Q117" s="273">
        <f>IF(Q$10=0,0,Q$10/FBT_fec!Q$10)</f>
        <v>1.2844654968039615</v>
      </c>
    </row>
    <row r="118" spans="1:17" x14ac:dyDescent="0.25">
      <c r="A118" s="127" t="s">
        <v>263</v>
      </c>
      <c r="B118" s="296">
        <f>IF(B$15=0,0,B$15/FBT_fec!B$15)</f>
        <v>1.5480002918074702</v>
      </c>
      <c r="C118" s="296">
        <f>IF(C$15=0,0,C$15/FBT_fec!C$15)</f>
        <v>1.5128542985699767</v>
      </c>
      <c r="D118" s="296">
        <f>IF(D$15=0,0,D$15/FBT_fec!D$15)</f>
        <v>1.5003604125878431</v>
      </c>
      <c r="E118" s="296">
        <f>IF(E$15=0,0,E$15/FBT_fec!E$15)</f>
        <v>1.4498089114355894</v>
      </c>
      <c r="F118" s="296">
        <f>IF(F$15=0,0,F$15/FBT_fec!F$15)</f>
        <v>1.4533876015243643</v>
      </c>
      <c r="G118" s="296">
        <f>IF(G$15=0,0,G$15/FBT_fec!G$15)</f>
        <v>1.4544013466305075</v>
      </c>
      <c r="H118" s="296">
        <f>IF(H$15=0,0,H$15/FBT_fec!H$15)</f>
        <v>1.4371298604901026</v>
      </c>
      <c r="I118" s="296">
        <f>IF(I$15=0,0,I$15/FBT_fec!I$15)</f>
        <v>1.4215991223753359</v>
      </c>
      <c r="J118" s="296">
        <f>IF(J$15=0,0,J$15/FBT_fec!J$15)</f>
        <v>1.4098556333823167</v>
      </c>
      <c r="K118" s="296">
        <f>IF(K$15=0,0,K$15/FBT_fec!K$15)</f>
        <v>1.4012483805308225</v>
      </c>
      <c r="L118" s="296">
        <f>IF(L$15=0,0,L$15/FBT_fec!L$15)</f>
        <v>1.3946272898334753</v>
      </c>
      <c r="M118" s="296">
        <f>IF(M$15=0,0,M$15/FBT_fec!M$15)</f>
        <v>1.3859297075384134</v>
      </c>
      <c r="N118" s="296">
        <f>IF(N$15=0,0,N$15/FBT_fec!N$15)</f>
        <v>1.3943724097366281</v>
      </c>
      <c r="O118" s="296">
        <f>IF(O$15=0,0,O$15/FBT_fec!O$15)</f>
        <v>1.3930706650925775</v>
      </c>
      <c r="P118" s="296">
        <f>IF(P$15=0,0,P$15/FBT_fec!P$15)</f>
        <v>1.3820318814054449</v>
      </c>
      <c r="Q118" s="296">
        <f>IF(Q$15=0,0,Q$15/FBT_fec!Q$15)</f>
        <v>1.3781922471808372</v>
      </c>
    </row>
    <row r="119" spans="1:17" x14ac:dyDescent="0.25">
      <c r="A119" s="127" t="s">
        <v>262</v>
      </c>
      <c r="B119" s="296">
        <f>IF(B$24=0,0,B$24/FBT_fec!B$24)</f>
        <v>2.083247769199855</v>
      </c>
      <c r="C119" s="296">
        <f>IF(C$24=0,0,C$24/FBT_fec!C$24)</f>
        <v>2.0359494499451229</v>
      </c>
      <c r="D119" s="296">
        <f>IF(D$24=0,0,D$24/FBT_fec!D$24)</f>
        <v>2.0191355900003551</v>
      </c>
      <c r="E119" s="296">
        <f>IF(E$24=0,0,E$24/FBT_fec!E$24)</f>
        <v>1.9511050459736716</v>
      </c>
      <c r="F119" s="296">
        <f>IF(F$24=0,0,F$24/FBT_fec!F$24)</f>
        <v>1.9559211291382226</v>
      </c>
      <c r="G119" s="296">
        <f>IF(G$24=0,0,G$24/FBT_fec!G$24)</f>
        <v>1.9572853938880974</v>
      </c>
      <c r="H119" s="296">
        <f>IF(H$24=0,0,H$24/FBT_fec!H$24)</f>
        <v>1.9340419971244229</v>
      </c>
      <c r="I119" s="296">
        <f>IF(I$24=0,0,I$24/FBT_fec!I$24)</f>
        <v>1.9131412416769942</v>
      </c>
      <c r="J119" s="296">
        <f>IF(J$24=0,0,J$24/FBT_fec!J$24)</f>
        <v>1.8973372412664</v>
      </c>
      <c r="K119" s="296">
        <f>IF(K$24=0,0,K$24/FBT_fec!K$24)</f>
        <v>1.885753884081824</v>
      </c>
      <c r="L119" s="296">
        <f>IF(L$24=0,0,L$24/FBT_fec!L$24)</f>
        <v>1.8768434384585826</v>
      </c>
      <c r="M119" s="296">
        <f>IF(M$24=0,0,M$24/FBT_fec!M$24)</f>
        <v>1.8651385188862108</v>
      </c>
      <c r="N119" s="296">
        <f>IF(N$24=0,0,N$24/FBT_fec!N$24)</f>
        <v>1.8765004292253313</v>
      </c>
      <c r="O119" s="296">
        <f>IF(O$24=0,0,O$24/FBT_fec!O$24)</f>
        <v>1.8747485841900711</v>
      </c>
      <c r="P119" s="296">
        <f>IF(P$24=0,0,P$24/FBT_fec!P$24)</f>
        <v>1.8598929529523942</v>
      </c>
      <c r="Q119" s="296">
        <f>IF(Q$24=0,0,Q$24/FBT_fec!Q$24)</f>
        <v>1.8547256997708061</v>
      </c>
    </row>
    <row r="120" spans="1:17" x14ac:dyDescent="0.25">
      <c r="A120" s="127" t="s">
        <v>261</v>
      </c>
      <c r="B120" s="296">
        <f>IF(B$33=0,0,B$33/FBT_fec!B$33)</f>
        <v>2.1454457093037034</v>
      </c>
      <c r="C120" s="296">
        <f>IF(C$33=0,0,C$33/FBT_fec!C$33)</f>
        <v>2.029485797511716</v>
      </c>
      <c r="D120" s="296">
        <f>IF(D$33=0,0,D$33/FBT_fec!D$33)</f>
        <v>2.172487940543296</v>
      </c>
      <c r="E120" s="296">
        <f>IF(E$33=0,0,E$33/FBT_fec!E$33)</f>
        <v>2.0106070210680507</v>
      </c>
      <c r="F120" s="296">
        <f>IF(F$33=0,0,F$33/FBT_fec!F$33)</f>
        <v>1.8881558767746618</v>
      </c>
      <c r="G120" s="296">
        <f>IF(G$33=0,0,G$33/FBT_fec!G$33)</f>
        <v>1.674277319728781</v>
      </c>
      <c r="H120" s="296">
        <f>IF(H$33=0,0,H$33/FBT_fec!H$33)</f>
        <v>1.8082980096780001</v>
      </c>
      <c r="I120" s="296">
        <f>IF(I$33=0,0,I$33/FBT_fec!I$33)</f>
        <v>1.5925370691139209</v>
      </c>
      <c r="J120" s="296">
        <f>IF(J$33=0,0,J$33/FBT_fec!J$33)</f>
        <v>1.5808443662136245</v>
      </c>
      <c r="K120" s="296">
        <f>IF(K$33=0,0,K$33/FBT_fec!K$33)</f>
        <v>1.624011483741951</v>
      </c>
      <c r="L120" s="296">
        <f>IF(L$33=0,0,L$33/FBT_fec!L$33)</f>
        <v>1.60384880647368</v>
      </c>
      <c r="M120" s="296">
        <f>IF(M$33=0,0,M$33/FBT_fec!M$33)</f>
        <v>1.5215183873020182</v>
      </c>
      <c r="N120" s="296">
        <f>IF(N$33=0,0,N$33/FBT_fec!N$33)</f>
        <v>2.1796380341800803</v>
      </c>
      <c r="O120" s="296">
        <f>IF(O$33=0,0,O$33/FBT_fec!O$33)</f>
        <v>1.9070362924990065</v>
      </c>
      <c r="P120" s="296">
        <f>IF(P$33=0,0,P$33/FBT_fec!P$33)</f>
        <v>1.8266607899341898</v>
      </c>
      <c r="Q120" s="296">
        <f>IF(Q$33=0,0,Q$33/FBT_fec!Q$33)</f>
        <v>1.9939540576972863</v>
      </c>
    </row>
    <row r="121" spans="1:17" x14ac:dyDescent="0.25">
      <c r="A121" s="127" t="s">
        <v>260</v>
      </c>
      <c r="B121" s="296">
        <f>IF(B$44=0,0,B$44/FBT_fec!B$44)</f>
        <v>2.1858691797336576</v>
      </c>
      <c r="C121" s="296">
        <f>IF(C$44=0,0,C$44/FBT_fec!C$44)</f>
        <v>2.1074245448819329</v>
      </c>
      <c r="D121" s="296">
        <f>IF(D$44=0,0,D$44/FBT_fec!D$44)</f>
        <v>2.158478692821947</v>
      </c>
      <c r="E121" s="296">
        <f>IF(E$44=0,0,E$44/FBT_fec!E$44)</f>
        <v>2.0477523997022327</v>
      </c>
      <c r="F121" s="296">
        <f>IF(F$44=0,0,F$44/FBT_fec!F$44)</f>
        <v>1.9982101035360584</v>
      </c>
      <c r="G121" s="296">
        <f>IF(G$44=0,0,G$44/FBT_fec!G$44)</f>
        <v>1.9073925696560159</v>
      </c>
      <c r="H121" s="296">
        <f>IF(H$44=0,0,H$44/FBT_fec!H$44)</f>
        <v>1.9506892193661975</v>
      </c>
      <c r="I121" s="296">
        <f>IF(I$44=0,0,I$44/FBT_fec!I$44)</f>
        <v>1.8455286887860449</v>
      </c>
      <c r="J121" s="296">
        <f>IF(J$44=0,0,J$44/FBT_fec!J$44)</f>
        <v>1.8309100564171608</v>
      </c>
      <c r="K121" s="296">
        <f>IF(K$44=0,0,K$44/FBT_fec!K$44)</f>
        <v>1.8423648684904621</v>
      </c>
      <c r="L121" s="296">
        <f>IF(L$44=0,0,L$44/FBT_fec!L$44)</f>
        <v>1.8283079052559055</v>
      </c>
      <c r="M121" s="296">
        <f>IF(M$44=0,0,M$44/FBT_fec!M$44)</f>
        <v>1.7859131169448894</v>
      </c>
      <c r="N121" s="296">
        <f>IF(N$44=0,0,N$44/FBT_fec!N$44)</f>
        <v>2.0748250510670423</v>
      </c>
      <c r="O121" s="296">
        <f>IF(O$44=0,0,O$44/FBT_fec!O$44)</f>
        <v>1.956950140957024</v>
      </c>
      <c r="P121" s="296">
        <f>IF(P$44=0,0,P$44/FBT_fec!P$44)</f>
        <v>1.9134775060003462</v>
      </c>
      <c r="Q121" s="296">
        <f>IF(Q$44=0,0,Q$44/FBT_fec!Q$44)</f>
        <v>1.9820211523257905</v>
      </c>
    </row>
    <row r="122" spans="1:17" x14ac:dyDescent="0.25">
      <c r="A122" s="127" t="s">
        <v>259</v>
      </c>
      <c r="B122" s="296">
        <f>IF(B$65=0,0,B$65/FBT_fec!B$65)</f>
        <v>0.82929820074429639</v>
      </c>
      <c r="C122" s="296">
        <f>IF(C$65=0,0,C$65/FBT_fec!C$65)</f>
        <v>0.82002140780093724</v>
      </c>
      <c r="D122" s="296">
        <f>IF(D$65=0,0,D$65/FBT_fec!D$65)</f>
        <v>0.83146157924346387</v>
      </c>
      <c r="E122" s="296">
        <f>IF(E$65=0,0,E$65/FBT_fec!E$65)</f>
        <v>0.81851110568544416</v>
      </c>
      <c r="F122" s="296">
        <f>IF(F$65=0,0,F$65/FBT_fec!F$65)</f>
        <v>0.80871501414197322</v>
      </c>
      <c r="G122" s="296">
        <f>IF(G$65=0,0,G$65/FBT_fec!G$65)</f>
        <v>0.79160472957830263</v>
      </c>
      <c r="H122" s="296">
        <f>IF(H$65=0,0,H$65/FBT_fec!H$65)</f>
        <v>0.80232638477424023</v>
      </c>
      <c r="I122" s="296">
        <f>IF(I$65=0,0,I$65/FBT_fec!I$65)</f>
        <v>0.78506550952911391</v>
      </c>
      <c r="J122" s="296">
        <f>IF(J$65=0,0,J$65/FBT_fec!J$65)</f>
        <v>0.78413009329709016</v>
      </c>
      <c r="K122" s="296">
        <f>IF(K$65=0,0,K$65/FBT_fec!K$65)</f>
        <v>0.7875834626993562</v>
      </c>
      <c r="L122" s="296">
        <f>IF(L$65=0,0,L$65/FBT_fec!L$65)</f>
        <v>0.78597044851789455</v>
      </c>
      <c r="M122" s="296">
        <f>IF(M$65=0,0,M$65/FBT_fec!M$65)</f>
        <v>0.77938401498416143</v>
      </c>
      <c r="N122" s="296">
        <f>IF(N$65=0,0,N$65/FBT_fec!N$65)</f>
        <v>0.82945826549851864</v>
      </c>
      <c r="O122" s="296">
        <f>IF(O$65=0,0,O$65/FBT_fec!O$65)</f>
        <v>0.80688317624589156</v>
      </c>
      <c r="P122" s="296">
        <f>IF(P$65=0,0,P$65/FBT_fec!P$65)</f>
        <v>0.79792228725185987</v>
      </c>
      <c r="Q122" s="296">
        <f>IF(Q$65=0,0,Q$65/FBT_fec!Q$65)</f>
        <v>0.81157225856852899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1932.5926979733838</v>
      </c>
      <c r="C3" s="46">
        <v>1995.0283558597946</v>
      </c>
      <c r="D3" s="46">
        <v>1870.2340494518032</v>
      </c>
      <c r="E3" s="46">
        <v>1652.0920064190525</v>
      </c>
      <c r="F3" s="46">
        <v>1594.9048342823437</v>
      </c>
      <c r="G3" s="46">
        <v>1484.506948967314</v>
      </c>
      <c r="H3" s="46">
        <v>1457.4111478791526</v>
      </c>
      <c r="I3" s="46">
        <v>1485.5159329949026</v>
      </c>
      <c r="J3" s="46">
        <v>1331.0363865004958</v>
      </c>
      <c r="K3" s="46">
        <v>1100.7688385439058</v>
      </c>
      <c r="L3" s="46">
        <v>1283.7</v>
      </c>
      <c r="M3" s="46">
        <v>1343.3926270180316</v>
      </c>
      <c r="N3" s="46">
        <v>1293.2337009589787</v>
      </c>
      <c r="O3" s="46">
        <v>1297.5191682389307</v>
      </c>
      <c r="P3" s="46">
        <v>1339.0844719258005</v>
      </c>
      <c r="Q3" s="46">
        <v>1383.5948812272532</v>
      </c>
    </row>
    <row r="5" spans="1:17" x14ac:dyDescent="0.25">
      <c r="A5" s="31" t="s">
        <v>257</v>
      </c>
      <c r="B5" s="46">
        <v>2278.6596182755516</v>
      </c>
      <c r="C5" s="46">
        <v>2309.6283668483202</v>
      </c>
      <c r="D5" s="46">
        <v>1751.6067074523314</v>
      </c>
      <c r="E5" s="46">
        <v>1839.0010452719387</v>
      </c>
      <c r="F5" s="46">
        <v>1900.6631866043203</v>
      </c>
      <c r="G5" s="46">
        <v>1914.6475662478224</v>
      </c>
      <c r="H5" s="46">
        <v>1871.6316473294032</v>
      </c>
      <c r="I5" s="46">
        <v>1880.8751572669983</v>
      </c>
      <c r="J5" s="46">
        <v>1716.5130024451389</v>
      </c>
      <c r="K5" s="46">
        <v>1471.3098007019089</v>
      </c>
      <c r="L5" s="46">
        <v>2088.0670230943906</v>
      </c>
      <c r="M5" s="46">
        <v>1655.6733941340738</v>
      </c>
      <c r="N5" s="46">
        <v>1421.1421328981496</v>
      </c>
      <c r="O5" s="46">
        <v>1416.457791194402</v>
      </c>
      <c r="P5" s="46">
        <v>1443.8720569708501</v>
      </c>
      <c r="Q5" s="46">
        <v>1652.9974800597611</v>
      </c>
    </row>
    <row r="6" spans="1:17" x14ac:dyDescent="0.25">
      <c r="A6" s="294" t="s">
        <v>256</v>
      </c>
      <c r="B6" s="293">
        <v>2848.3245228444393</v>
      </c>
      <c r="C6" s="293">
        <v>2816.897280055457</v>
      </c>
      <c r="D6" s="293">
        <v>2362.2755516606476</v>
      </c>
      <c r="E6" s="293">
        <v>2581.648696458707</v>
      </c>
      <c r="F6" s="293">
        <v>2463.0824090277156</v>
      </c>
      <c r="G6" s="293">
        <v>2493.4014142023248</v>
      </c>
      <c r="H6" s="293">
        <v>2161.4377100233487</v>
      </c>
      <c r="I6" s="293">
        <v>2092.0858146573405</v>
      </c>
      <c r="J6" s="293">
        <v>1858.746702519476</v>
      </c>
      <c r="K6" s="293">
        <v>1946.3758269645648</v>
      </c>
      <c r="L6" s="293">
        <v>2272.0617983363768</v>
      </c>
      <c r="M6" s="293">
        <v>1904.5118660592343</v>
      </c>
      <c r="N6" s="293">
        <v>1704.0880614635932</v>
      </c>
      <c r="O6" s="293">
        <v>1710.8084067350733</v>
      </c>
      <c r="P6" s="293">
        <v>1561.4377587501278</v>
      </c>
      <c r="Q6" s="293">
        <v>1817.8847184556637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219.37314479805946</v>
      </c>
      <c r="F7" s="291">
        <v>0</v>
      </c>
      <c r="G7" s="291">
        <v>30.319005174609174</v>
      </c>
      <c r="H7" s="291">
        <v>0</v>
      </c>
      <c r="I7" s="291">
        <v>0</v>
      </c>
      <c r="J7" s="291">
        <v>0</v>
      </c>
      <c r="K7" s="291">
        <v>87.629124445088792</v>
      </c>
      <c r="L7" s="291">
        <v>416.80983148872008</v>
      </c>
      <c r="M7" s="291">
        <v>0</v>
      </c>
      <c r="N7" s="291">
        <v>0</v>
      </c>
      <c r="O7" s="291">
        <v>6.7203452714800278</v>
      </c>
      <c r="P7" s="291">
        <v>0</v>
      </c>
      <c r="Q7" s="291">
        <v>333.49102727761539</v>
      </c>
    </row>
    <row r="8" spans="1:17" x14ac:dyDescent="0.25">
      <c r="A8" s="290" t="s">
        <v>254</v>
      </c>
      <c r="B8" s="289"/>
      <c r="C8" s="289">
        <f>B6+C7-C6</f>
        <v>31.427242788982312</v>
      </c>
      <c r="D8" s="289">
        <f t="shared" ref="D8:Q8" si="0">C6+D7-D6</f>
        <v>454.62172839480945</v>
      </c>
      <c r="E8" s="289">
        <f t="shared" si="0"/>
        <v>0</v>
      </c>
      <c r="F8" s="289">
        <f t="shared" si="0"/>
        <v>118.56628743099145</v>
      </c>
      <c r="G8" s="289">
        <f t="shared" si="0"/>
        <v>0</v>
      </c>
      <c r="H8" s="289">
        <f t="shared" si="0"/>
        <v>331.96370417897606</v>
      </c>
      <c r="I8" s="289">
        <f t="shared" si="0"/>
        <v>69.351895366008193</v>
      </c>
      <c r="J8" s="289">
        <f t="shared" si="0"/>
        <v>233.3391121378645</v>
      </c>
      <c r="K8" s="289">
        <f t="shared" si="0"/>
        <v>0</v>
      </c>
      <c r="L8" s="289">
        <f t="shared" si="0"/>
        <v>91.123860116907963</v>
      </c>
      <c r="M8" s="289">
        <f t="shared" si="0"/>
        <v>367.54993227714249</v>
      </c>
      <c r="N8" s="289">
        <f t="shared" si="0"/>
        <v>200.42380459564106</v>
      </c>
      <c r="O8" s="289">
        <f t="shared" si="0"/>
        <v>0</v>
      </c>
      <c r="P8" s="289">
        <f t="shared" si="0"/>
        <v>149.37064798494544</v>
      </c>
      <c r="Q8" s="289">
        <f t="shared" si="0"/>
        <v>77.044067572079484</v>
      </c>
    </row>
    <row r="9" spans="1:17" x14ac:dyDescent="0.25">
      <c r="A9" s="288" t="s">
        <v>253</v>
      </c>
      <c r="B9" s="287">
        <f>B6-B5</f>
        <v>569.66490456888778</v>
      </c>
      <c r="C9" s="287">
        <f t="shared" ref="C9:Q9" si="1">C6-C5</f>
        <v>507.26891320713685</v>
      </c>
      <c r="D9" s="287">
        <f t="shared" si="1"/>
        <v>610.66884420831616</v>
      </c>
      <c r="E9" s="287">
        <f t="shared" si="1"/>
        <v>742.64765118676837</v>
      </c>
      <c r="F9" s="287">
        <f t="shared" si="1"/>
        <v>562.41922242339524</v>
      </c>
      <c r="G9" s="287">
        <f t="shared" si="1"/>
        <v>578.75384795450236</v>
      </c>
      <c r="H9" s="287">
        <f t="shared" si="1"/>
        <v>289.80606269394548</v>
      </c>
      <c r="I9" s="287">
        <f t="shared" si="1"/>
        <v>211.21065739034225</v>
      </c>
      <c r="J9" s="287">
        <f t="shared" si="1"/>
        <v>142.23370007433709</v>
      </c>
      <c r="K9" s="287">
        <f t="shared" si="1"/>
        <v>475.0660262626559</v>
      </c>
      <c r="L9" s="287">
        <f t="shared" si="1"/>
        <v>183.99477524198619</v>
      </c>
      <c r="M9" s="287">
        <f t="shared" si="1"/>
        <v>248.83847192516055</v>
      </c>
      <c r="N9" s="287">
        <f t="shared" si="1"/>
        <v>282.94592856544364</v>
      </c>
      <c r="O9" s="287">
        <f t="shared" si="1"/>
        <v>294.35061554067124</v>
      </c>
      <c r="P9" s="287">
        <f t="shared" si="1"/>
        <v>117.56570177927779</v>
      </c>
      <c r="Q9" s="287">
        <f t="shared" si="1"/>
        <v>164.88723839590261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85.459605401328872</v>
      </c>
      <c r="C12" s="38">
        <v>86.494299999999996</v>
      </c>
      <c r="D12" s="38">
        <v>65.609160000000003</v>
      </c>
      <c r="E12" s="38">
        <v>68.596720000000005</v>
      </c>
      <c r="F12" s="38">
        <v>70.798640000000006</v>
      </c>
      <c r="G12" s="38">
        <v>71.056251778595325</v>
      </c>
      <c r="H12" s="38">
        <v>69.698800000000006</v>
      </c>
      <c r="I12" s="38">
        <v>70.599699999999999</v>
      </c>
      <c r="J12" s="38">
        <v>65.00421</v>
      </c>
      <c r="K12" s="38">
        <v>55.70214</v>
      </c>
      <c r="L12" s="38">
        <v>73.204825201498437</v>
      </c>
      <c r="M12" s="38">
        <v>58.77919623577646</v>
      </c>
      <c r="N12" s="38">
        <v>50.468248826969791</v>
      </c>
      <c r="O12" s="38">
        <v>49.966963696303068</v>
      </c>
      <c r="P12" s="38">
        <v>50.993478062725693</v>
      </c>
      <c r="Q12" s="38">
        <v>53.620399169993462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24.075394586950232</v>
      </c>
      <c r="C14" s="51">
        <v>22.196120000000001</v>
      </c>
      <c r="D14" s="51">
        <v>1.0992200000000001</v>
      </c>
      <c r="E14" s="51">
        <v>1.0984400000000001</v>
      </c>
      <c r="F14" s="51">
        <v>2.9993699999999999</v>
      </c>
      <c r="G14" s="51">
        <v>1.1228838168225856</v>
      </c>
      <c r="H14" s="51">
        <v>1.1012599999999999</v>
      </c>
      <c r="I14" s="51">
        <v>7.3879400000000004</v>
      </c>
      <c r="J14" s="51">
        <v>8.4878299999999989</v>
      </c>
      <c r="K14" s="51">
        <v>7.4010499999999997</v>
      </c>
      <c r="L14" s="51">
        <v>18.515656295540847</v>
      </c>
      <c r="M14" s="51">
        <v>5.3260402096350568</v>
      </c>
      <c r="N14" s="51">
        <v>4.2514617674262425</v>
      </c>
      <c r="O14" s="51">
        <v>5.2821291570133759</v>
      </c>
      <c r="P14" s="51">
        <v>5.2793599408142491</v>
      </c>
      <c r="Q14" s="51">
        <v>5.2788654866440794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14.282956131169188</v>
      </c>
      <c r="C16" s="51">
        <v>14.29701</v>
      </c>
      <c r="D16" s="51">
        <v>1.0992200000000001</v>
      </c>
      <c r="E16" s="51">
        <v>1.0984400000000001</v>
      </c>
      <c r="F16" s="51">
        <v>1.0997600000000001</v>
      </c>
      <c r="G16" s="51">
        <v>1.1228838168225856</v>
      </c>
      <c r="H16" s="51">
        <v>1.1012599999999999</v>
      </c>
      <c r="I16" s="51">
        <v>3.29494</v>
      </c>
      <c r="J16" s="51">
        <v>4.3921599999999996</v>
      </c>
      <c r="K16" s="51">
        <v>3.30016</v>
      </c>
      <c r="L16" s="51">
        <v>16.484974336726157</v>
      </c>
      <c r="M16" s="51">
        <v>3.29606171143607</v>
      </c>
      <c r="N16" s="51">
        <v>2.197380907120885</v>
      </c>
      <c r="O16" s="51">
        <v>2.1984778207790661</v>
      </c>
      <c r="P16" s="51">
        <v>2.1973160203217472</v>
      </c>
      <c r="Q16" s="51">
        <v>2.1973810629202983</v>
      </c>
    </row>
    <row r="17" spans="1:17" x14ac:dyDescent="0.25">
      <c r="A17" s="53" t="s">
        <v>76</v>
      </c>
      <c r="B17" s="51">
        <v>3.1048766607340834</v>
      </c>
      <c r="C17" s="51">
        <v>3.0997300000000001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4.093</v>
      </c>
      <c r="J17" s="51">
        <v>4.0956700000000001</v>
      </c>
      <c r="K17" s="51">
        <v>4.1008899999999997</v>
      </c>
      <c r="L17" s="51">
        <v>2.0306819588146894</v>
      </c>
      <c r="M17" s="51">
        <v>2.0299784981989863</v>
      </c>
      <c r="N17" s="51">
        <v>2.0540808603053575</v>
      </c>
      <c r="O17" s="51">
        <v>3.0836513362343094</v>
      </c>
      <c r="P17" s="51">
        <v>3.0820439204925019</v>
      </c>
      <c r="Q17" s="51">
        <v>3.0814844237237811</v>
      </c>
    </row>
    <row r="18" spans="1:17" x14ac:dyDescent="0.25">
      <c r="A18" s="53" t="s">
        <v>29</v>
      </c>
      <c r="B18" s="51">
        <v>6.6875617950469612</v>
      </c>
      <c r="C18" s="51">
        <v>4.7993800000000002</v>
      </c>
      <c r="D18" s="51">
        <v>0</v>
      </c>
      <c r="E18" s="51">
        <v>0</v>
      </c>
      <c r="F18" s="51">
        <v>1.89961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19.252307858485466</v>
      </c>
      <c r="C20" s="51">
        <v>20.397379999999998</v>
      </c>
      <c r="D20" s="51">
        <v>23.59892</v>
      </c>
      <c r="E20" s="51">
        <v>26.10529</v>
      </c>
      <c r="F20" s="51">
        <v>27.297350000000002</v>
      </c>
      <c r="G20" s="51">
        <v>28.828724895656752</v>
      </c>
      <c r="H20" s="51">
        <v>27.09947</v>
      </c>
      <c r="I20" s="51">
        <v>20.768219999999999</v>
      </c>
      <c r="J20" s="51">
        <v>15.175129999999999</v>
      </c>
      <c r="K20" s="51">
        <v>12.99851</v>
      </c>
      <c r="L20" s="51">
        <v>16.676569156274915</v>
      </c>
      <c r="M20" s="51">
        <v>16.217033273667216</v>
      </c>
      <c r="N20" s="51">
        <v>14.067637870842789</v>
      </c>
      <c r="O20" s="51">
        <v>14.839746973382542</v>
      </c>
      <c r="P20" s="51">
        <v>14.927824345837426</v>
      </c>
      <c r="Q20" s="51">
        <v>16.623777006667254</v>
      </c>
    </row>
    <row r="21" spans="1:17" x14ac:dyDescent="0.25">
      <c r="A21" s="53" t="s">
        <v>66</v>
      </c>
      <c r="B21" s="51">
        <v>19.252307858485466</v>
      </c>
      <c r="C21" s="51">
        <v>20.397379999999998</v>
      </c>
      <c r="D21" s="51">
        <v>23.59892</v>
      </c>
      <c r="E21" s="51">
        <v>26.10529</v>
      </c>
      <c r="F21" s="51">
        <v>27.297350000000002</v>
      </c>
      <c r="G21" s="51">
        <v>28.828724895656752</v>
      </c>
      <c r="H21" s="51">
        <v>27.09947</v>
      </c>
      <c r="I21" s="51">
        <v>20.768219999999999</v>
      </c>
      <c r="J21" s="51">
        <v>15.175129999999999</v>
      </c>
      <c r="K21" s="51">
        <v>12.99851</v>
      </c>
      <c r="L21" s="51">
        <v>16.676569156274915</v>
      </c>
      <c r="M21" s="51">
        <v>16.217033273667216</v>
      </c>
      <c r="N21" s="51">
        <v>14.067637870842789</v>
      </c>
      <c r="O21" s="51">
        <v>14.839746973382542</v>
      </c>
      <c r="P21" s="51">
        <v>14.927824345837426</v>
      </c>
      <c r="Q21" s="51">
        <v>16.623777006667254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42.131902955893175</v>
      </c>
      <c r="C30" s="62">
        <v>43.900799999999997</v>
      </c>
      <c r="D30" s="62">
        <v>40.911020000000001</v>
      </c>
      <c r="E30" s="62">
        <v>41.392989999999998</v>
      </c>
      <c r="F30" s="62">
        <v>40.501919999999998</v>
      </c>
      <c r="G30" s="62">
        <v>41.104643066115983</v>
      </c>
      <c r="H30" s="62">
        <v>41.498069999999998</v>
      </c>
      <c r="I30" s="62">
        <v>42.443539999999999</v>
      </c>
      <c r="J30" s="62">
        <v>41.341250000000002</v>
      </c>
      <c r="K30" s="62">
        <v>35.302579999999999</v>
      </c>
      <c r="L30" s="62">
        <v>38.012599749682678</v>
      </c>
      <c r="M30" s="62">
        <v>37.236122752474188</v>
      </c>
      <c r="N30" s="62">
        <v>32.149149188700761</v>
      </c>
      <c r="O30" s="62">
        <v>29.84508756590715</v>
      </c>
      <c r="P30" s="62">
        <v>30.786293776074018</v>
      </c>
      <c r="Q30" s="62">
        <v>31.717756676682129</v>
      </c>
    </row>
    <row r="32" spans="1:17" x14ac:dyDescent="0.25">
      <c r="A32" s="31" t="s">
        <v>63</v>
      </c>
      <c r="B32" s="70">
        <v>114.25767345256031</v>
      </c>
      <c r="C32" s="70">
        <v>110.84956414927203</v>
      </c>
      <c r="D32" s="70">
        <v>58.333017802392007</v>
      </c>
      <c r="E32" s="70">
        <v>64.217905966044015</v>
      </c>
      <c r="F32" s="70">
        <v>73.177141817340015</v>
      </c>
      <c r="G32" s="70">
        <v>70.679273093005264</v>
      </c>
      <c r="H32" s="70">
        <v>66.560480855964002</v>
      </c>
      <c r="I32" s="70">
        <v>70.183293063408001</v>
      </c>
      <c r="J32" s="70">
        <v>59.953269292848006</v>
      </c>
      <c r="K32" s="70">
        <v>51.972107267808006</v>
      </c>
      <c r="L32" s="70">
        <v>89.021037140892645</v>
      </c>
      <c r="M32" s="70">
        <v>53.096096071465823</v>
      </c>
      <c r="N32" s="70">
        <v>45.219810212050312</v>
      </c>
      <c r="O32" s="70">
        <v>50.230392761738955</v>
      </c>
      <c r="P32" s="70">
        <v>50.429212232638221</v>
      </c>
      <c r="Q32" s="70">
        <v>54.411093064289538</v>
      </c>
    </row>
    <row r="34" spans="1:17" x14ac:dyDescent="0.25">
      <c r="A34" s="184" t="s">
        <v>252</v>
      </c>
      <c r="B34" s="190">
        <f t="shared" ref="B34:Q34" si="2">IF(B$12=0,"",B$12/B$3*1000)</f>
        <v>44.220184362150498</v>
      </c>
      <c r="C34" s="190">
        <f t="shared" si="2"/>
        <v>43.354922623505097</v>
      </c>
      <c r="D34" s="190">
        <f t="shared" si="2"/>
        <v>35.080721591627068</v>
      </c>
      <c r="E34" s="190">
        <f t="shared" si="2"/>
        <v>41.521125780812284</v>
      </c>
      <c r="F34" s="190">
        <f t="shared" si="2"/>
        <v>44.390510629969427</v>
      </c>
      <c r="G34" s="190">
        <f t="shared" si="2"/>
        <v>47.865220050350771</v>
      </c>
      <c r="H34" s="190">
        <f t="shared" si="2"/>
        <v>47.823704451161078</v>
      </c>
      <c r="I34" s="190">
        <f t="shared" si="2"/>
        <v>47.525373799031648</v>
      </c>
      <c r="J34" s="190">
        <f t="shared" si="2"/>
        <v>48.837289993931947</v>
      </c>
      <c r="K34" s="190">
        <f t="shared" si="2"/>
        <v>50.602940462670304</v>
      </c>
      <c r="L34" s="190">
        <f t="shared" si="2"/>
        <v>57.026427671183633</v>
      </c>
      <c r="M34" s="190">
        <f t="shared" si="2"/>
        <v>43.754294205298997</v>
      </c>
      <c r="N34" s="190">
        <f t="shared" si="2"/>
        <v>39.024848169009047</v>
      </c>
      <c r="O34" s="190">
        <f t="shared" si="2"/>
        <v>38.509615055722975</v>
      </c>
      <c r="P34" s="190">
        <f t="shared" si="2"/>
        <v>38.080852352346056</v>
      </c>
      <c r="Q34" s="190">
        <f t="shared" si="2"/>
        <v>38.754407014307539</v>
      </c>
    </row>
    <row r="35" spans="1:17" x14ac:dyDescent="0.25">
      <c r="A35" s="286" t="s">
        <v>251</v>
      </c>
      <c r="B35" s="285">
        <f t="shared" ref="B35:Q35" si="3">IF(B$12=0,"",B$12/B$5*1000)</f>
        <v>37.504331369159537</v>
      </c>
      <c r="C35" s="285">
        <f t="shared" si="3"/>
        <v>37.449444785798441</v>
      </c>
      <c r="D35" s="285">
        <f t="shared" si="3"/>
        <v>37.456559009999964</v>
      </c>
      <c r="E35" s="285">
        <f t="shared" si="3"/>
        <v>37.301077221441382</v>
      </c>
      <c r="F35" s="285">
        <f t="shared" si="3"/>
        <v>37.249440352705079</v>
      </c>
      <c r="G35" s="285">
        <f t="shared" si="3"/>
        <v>37.111922335579408</v>
      </c>
      <c r="H35" s="285">
        <f t="shared" si="3"/>
        <v>37.23959257659056</v>
      </c>
      <c r="I35" s="285">
        <f t="shared" si="3"/>
        <v>37.535558767539229</v>
      </c>
      <c r="J35" s="285">
        <f t="shared" si="3"/>
        <v>37.86991995248669</v>
      </c>
      <c r="K35" s="285">
        <f t="shared" si="3"/>
        <v>37.858879192829754</v>
      </c>
      <c r="L35" s="285">
        <f t="shared" si="3"/>
        <v>35.05865683037954</v>
      </c>
      <c r="M35" s="285">
        <f t="shared" si="3"/>
        <v>35.501685564330941</v>
      </c>
      <c r="N35" s="285">
        <f t="shared" si="3"/>
        <v>35.512456958861236</v>
      </c>
      <c r="O35" s="285">
        <f t="shared" si="3"/>
        <v>35.275999049833558</v>
      </c>
      <c r="P35" s="285">
        <f t="shared" si="3"/>
        <v>35.317172194402531</v>
      </c>
      <c r="Q35" s="285">
        <f t="shared" si="3"/>
        <v>32.438282463718529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17.035318416505646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17.035318416505646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17.035318416505643</v>
      </c>
      <c r="M36" s="285">
        <f>IF(TRE_ued!M$5=0,"",TRE_ued!M$5/M$5*1000)</f>
        <v>17.035318416505646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1.3369787154526651</v>
      </c>
      <c r="C37" s="283">
        <f t="shared" si="4"/>
        <v>1.2815823025248141</v>
      </c>
      <c r="D37" s="283">
        <f t="shared" si="4"/>
        <v>0.88909868381780843</v>
      </c>
      <c r="E37" s="283">
        <f t="shared" si="4"/>
        <v>0.93616583950433796</v>
      </c>
      <c r="F37" s="283">
        <f t="shared" si="4"/>
        <v>1.0335953037705246</v>
      </c>
      <c r="G37" s="283">
        <f t="shared" si="4"/>
        <v>0.99469464436761046</v>
      </c>
      <c r="H37" s="283">
        <f t="shared" si="4"/>
        <v>0.95497312516089228</v>
      </c>
      <c r="I37" s="283">
        <f t="shared" si="4"/>
        <v>0.99410185968790243</v>
      </c>
      <c r="J37" s="283">
        <f t="shared" si="4"/>
        <v>0.92229825257237963</v>
      </c>
      <c r="K37" s="283">
        <f t="shared" si="4"/>
        <v>0.93303609641941954</v>
      </c>
      <c r="L37" s="283">
        <f t="shared" si="4"/>
        <v>1.2160542272433492</v>
      </c>
      <c r="M37" s="283">
        <f t="shared" si="4"/>
        <v>0.90331442877315882</v>
      </c>
      <c r="N37" s="283">
        <f t="shared" si="4"/>
        <v>0.89600513715239594</v>
      </c>
      <c r="O37" s="283">
        <f t="shared" si="4"/>
        <v>1.0052720646993281</v>
      </c>
      <c r="P37" s="283">
        <f t="shared" si="4"/>
        <v>0.98893454905363809</v>
      </c>
      <c r="Q37" s="283">
        <f t="shared" si="4"/>
        <v>1.0147461396508692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85.459605401328886</v>
      </c>
      <c r="C5" s="96">
        <v>86.494299999999996</v>
      </c>
      <c r="D5" s="96">
        <v>65.609160000000003</v>
      </c>
      <c r="E5" s="96">
        <v>68.596720000000005</v>
      </c>
      <c r="F5" s="96">
        <v>70.798640000000006</v>
      </c>
      <c r="G5" s="96">
        <v>71.056251778595325</v>
      </c>
      <c r="H5" s="96">
        <v>69.698800000000006</v>
      </c>
      <c r="I5" s="96">
        <v>70.599699999999984</v>
      </c>
      <c r="J5" s="96">
        <v>65.004209999999986</v>
      </c>
      <c r="K5" s="96">
        <v>55.702139999999986</v>
      </c>
      <c r="L5" s="96">
        <v>73.204825201498437</v>
      </c>
      <c r="M5" s="96">
        <v>58.779196235776453</v>
      </c>
      <c r="N5" s="96">
        <v>50.468248826969791</v>
      </c>
      <c r="O5" s="96">
        <v>49.966963696303068</v>
      </c>
      <c r="P5" s="96">
        <v>50.993478062725693</v>
      </c>
      <c r="Q5" s="96">
        <v>53.620399169993462</v>
      </c>
    </row>
    <row r="6" spans="1:17" x14ac:dyDescent="0.25">
      <c r="A6" s="132" t="s">
        <v>83</v>
      </c>
      <c r="B6" s="160">
        <v>2.4759587292400798</v>
      </c>
      <c r="C6" s="160">
        <v>2.505936180126338</v>
      </c>
      <c r="D6" s="160">
        <v>1.9008462730110278</v>
      </c>
      <c r="E6" s="160">
        <v>1.9874026668346469</v>
      </c>
      <c r="F6" s="160">
        <v>2.0511972867546162</v>
      </c>
      <c r="G6" s="160">
        <v>2.0586608846611685</v>
      </c>
      <c r="H6" s="160">
        <v>2.019332425736605</v>
      </c>
      <c r="I6" s="160">
        <v>2.0454335434365669</v>
      </c>
      <c r="J6" s="160">
        <v>1.8833194985048762</v>
      </c>
      <c r="K6" s="160">
        <v>1.6138174184479499</v>
      </c>
      <c r="L6" s="160">
        <v>2.1209099331662236</v>
      </c>
      <c r="M6" s="160">
        <v>1.7029667213443902</v>
      </c>
      <c r="N6" s="160">
        <v>1.4621797122252245</v>
      </c>
      <c r="O6" s="160">
        <v>1.4476563442634385</v>
      </c>
      <c r="P6" s="160">
        <v>1.477396795255445</v>
      </c>
      <c r="Q6" s="160">
        <v>1.5535046618436461</v>
      </c>
    </row>
    <row r="7" spans="1:17" x14ac:dyDescent="0.25">
      <c r="A7" s="76" t="s">
        <v>82</v>
      </c>
      <c r="B7" s="159">
        <v>3.0949484115500998</v>
      </c>
      <c r="C7" s="159">
        <v>3.1324202251579223</v>
      </c>
      <c r="D7" s="159">
        <v>2.3760578412637847</v>
      </c>
      <c r="E7" s="159">
        <v>2.4842533335433084</v>
      </c>
      <c r="F7" s="159">
        <v>2.5639966084432699</v>
      </c>
      <c r="G7" s="159">
        <v>2.5733261058264603</v>
      </c>
      <c r="H7" s="159">
        <v>2.5241655321707559</v>
      </c>
      <c r="I7" s="159">
        <v>2.556791929295708</v>
      </c>
      <c r="J7" s="159">
        <v>2.354149373131095</v>
      </c>
      <c r="K7" s="159">
        <v>2.017271773059937</v>
      </c>
      <c r="L7" s="159">
        <v>2.6511374164577792</v>
      </c>
      <c r="M7" s="159">
        <v>2.1287084016804876</v>
      </c>
      <c r="N7" s="159">
        <v>1.8277246402815304</v>
      </c>
      <c r="O7" s="159">
        <v>1.8095704303292979</v>
      </c>
      <c r="P7" s="159">
        <v>1.8467459940693063</v>
      </c>
      <c r="Q7" s="159">
        <v>1.9418808273045576</v>
      </c>
    </row>
    <row r="8" spans="1:17" x14ac:dyDescent="0.25">
      <c r="A8" s="76" t="s">
        <v>81</v>
      </c>
      <c r="B8" s="159">
        <v>4.2555540658813875</v>
      </c>
      <c r="C8" s="159">
        <v>4.3070778095921431</v>
      </c>
      <c r="D8" s="159">
        <v>3.2670795317377039</v>
      </c>
      <c r="E8" s="159">
        <v>3.4158483336220491</v>
      </c>
      <c r="F8" s="159">
        <v>3.5254953366094961</v>
      </c>
      <c r="G8" s="159">
        <v>3.5383233955113829</v>
      </c>
      <c r="H8" s="159">
        <v>3.4707276067347896</v>
      </c>
      <c r="I8" s="159">
        <v>3.5155889027815985</v>
      </c>
      <c r="J8" s="159">
        <v>3.2369553880552555</v>
      </c>
      <c r="K8" s="159">
        <v>2.7737486879574136</v>
      </c>
      <c r="L8" s="159">
        <v>3.6453139476294463</v>
      </c>
      <c r="M8" s="159">
        <v>2.9269740523106704</v>
      </c>
      <c r="N8" s="159">
        <v>2.513121380387104</v>
      </c>
      <c r="O8" s="159">
        <v>2.4881593417027847</v>
      </c>
      <c r="P8" s="159">
        <v>2.5392757418452963</v>
      </c>
      <c r="Q8" s="159">
        <v>2.6700861375437666</v>
      </c>
    </row>
    <row r="9" spans="1:17" x14ac:dyDescent="0.25">
      <c r="A9" s="76" t="s">
        <v>80</v>
      </c>
      <c r="B9" s="159">
        <v>2.7080798601063374</v>
      </c>
      <c r="C9" s="159">
        <v>2.7408676970131824</v>
      </c>
      <c r="D9" s="159">
        <v>2.0790506111058118</v>
      </c>
      <c r="E9" s="159">
        <v>2.1737216668503949</v>
      </c>
      <c r="F9" s="159">
        <v>2.2434970323878614</v>
      </c>
      <c r="G9" s="159">
        <v>2.2516603425981527</v>
      </c>
      <c r="H9" s="159">
        <v>2.2086448406494119</v>
      </c>
      <c r="I9" s="159">
        <v>2.2371929381337448</v>
      </c>
      <c r="J9" s="159">
        <v>2.0598807014897083</v>
      </c>
      <c r="K9" s="159">
        <v>1.7651128014274451</v>
      </c>
      <c r="L9" s="159">
        <v>2.3197452394005569</v>
      </c>
      <c r="M9" s="159">
        <v>1.8626198514704269</v>
      </c>
      <c r="N9" s="159">
        <v>1.5992590602463392</v>
      </c>
      <c r="O9" s="159">
        <v>1.5833741265381358</v>
      </c>
      <c r="P9" s="159">
        <v>1.6159027448106431</v>
      </c>
      <c r="Q9" s="159">
        <v>1.6991457238914882</v>
      </c>
    </row>
    <row r="10" spans="1:17" x14ac:dyDescent="0.25">
      <c r="A10" s="129" t="s">
        <v>79</v>
      </c>
      <c r="B10" s="158">
        <v>2.0890901777963178</v>
      </c>
      <c r="C10" s="158">
        <v>2.1143836519815977</v>
      </c>
      <c r="D10" s="158">
        <v>1.6038390428530549</v>
      </c>
      <c r="E10" s="158">
        <v>1.6768710001417333</v>
      </c>
      <c r="F10" s="158">
        <v>1.7306977106992074</v>
      </c>
      <c r="G10" s="158">
        <v>1.7369951214328609</v>
      </c>
      <c r="H10" s="158">
        <v>1.7038117342152606</v>
      </c>
      <c r="I10" s="158">
        <v>1.7258345522746033</v>
      </c>
      <c r="J10" s="158">
        <v>1.5890508268634893</v>
      </c>
      <c r="K10" s="158">
        <v>1.3616584468154578</v>
      </c>
      <c r="L10" s="158">
        <v>1.7895177561090012</v>
      </c>
      <c r="M10" s="158">
        <v>1.4368781711343295</v>
      </c>
      <c r="N10" s="158">
        <v>1.2337141321900331</v>
      </c>
      <c r="O10" s="158">
        <v>1.2214600404722762</v>
      </c>
      <c r="P10" s="158">
        <v>1.2465535459967818</v>
      </c>
      <c r="Q10" s="158">
        <v>1.3107695584305765</v>
      </c>
    </row>
    <row r="11" spans="1:17" x14ac:dyDescent="0.25">
      <c r="A11" s="92" t="s">
        <v>125</v>
      </c>
      <c r="B11" s="91">
        <v>0.41781803555926356</v>
      </c>
      <c r="C11" s="91">
        <v>0.42287673039631957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0.34516691045492065</v>
      </c>
      <c r="J11" s="91">
        <v>0.31781016537269791</v>
      </c>
      <c r="K11" s="91">
        <v>0.27233168936309154</v>
      </c>
      <c r="L11" s="91">
        <v>0.35790355122180029</v>
      </c>
      <c r="M11" s="91">
        <v>0.28737563422686591</v>
      </c>
      <c r="N11" s="91">
        <v>0.24674282643800663</v>
      </c>
      <c r="O11" s="91">
        <v>0.24429200809445525</v>
      </c>
      <c r="P11" s="91">
        <v>0.24931070919935638</v>
      </c>
      <c r="Q11" s="91">
        <v>0.26215391168611529</v>
      </c>
    </row>
    <row r="12" spans="1:17" x14ac:dyDescent="0.25">
      <c r="A12" s="92" t="s">
        <v>26</v>
      </c>
      <c r="B12" s="91">
        <v>0.62672705333889533</v>
      </c>
      <c r="C12" s="91">
        <v>0.63431509559447929</v>
      </c>
      <c r="D12" s="91">
        <v>0.48115171285591646</v>
      </c>
      <c r="E12" s="91">
        <v>0.50306130004251992</v>
      </c>
      <c r="F12" s="91">
        <v>0.51920931320976216</v>
      </c>
      <c r="G12" s="91">
        <v>0.52109853642985826</v>
      </c>
      <c r="H12" s="91">
        <v>0.5111435202645781</v>
      </c>
      <c r="I12" s="91">
        <v>0.51775036568238098</v>
      </c>
      <c r="J12" s="91">
        <v>0.47671524805904675</v>
      </c>
      <c r="K12" s="91">
        <v>0.40849753404463734</v>
      </c>
      <c r="L12" s="91">
        <v>0.53685532683270032</v>
      </c>
      <c r="M12" s="91">
        <v>0.43106345134029883</v>
      </c>
      <c r="N12" s="91">
        <v>0.3701142396570099</v>
      </c>
      <c r="O12" s="91">
        <v>0.36643801214168287</v>
      </c>
      <c r="P12" s="91">
        <v>0.37396606379903452</v>
      </c>
      <c r="Q12" s="91">
        <v>0.39323086752917297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1.0445450888981589</v>
      </c>
      <c r="C14" s="157">
        <v>1.0571918259907989</v>
      </c>
      <c r="D14" s="157">
        <v>1.1226873299971385</v>
      </c>
      <c r="E14" s="157">
        <v>1.1738097000992134</v>
      </c>
      <c r="F14" s="157">
        <v>1.2114883974894453</v>
      </c>
      <c r="G14" s="157">
        <v>1.2158965850030028</v>
      </c>
      <c r="H14" s="157">
        <v>1.1926682139506823</v>
      </c>
      <c r="I14" s="157">
        <v>0.86291727613730163</v>
      </c>
      <c r="J14" s="157">
        <v>0.79452541343174465</v>
      </c>
      <c r="K14" s="157">
        <v>0.68082922340772889</v>
      </c>
      <c r="L14" s="157">
        <v>0.89475887805450061</v>
      </c>
      <c r="M14" s="157">
        <v>0.71843908556716474</v>
      </c>
      <c r="N14" s="157">
        <v>0.61685706609501656</v>
      </c>
      <c r="O14" s="157">
        <v>0.61073002023613809</v>
      </c>
      <c r="P14" s="157">
        <v>0.6232767729983909</v>
      </c>
      <c r="Q14" s="157">
        <v>0.65538477921528826</v>
      </c>
    </row>
    <row r="15" spans="1:17" x14ac:dyDescent="0.25">
      <c r="A15" s="156" t="s">
        <v>283</v>
      </c>
      <c r="B15" s="204">
        <v>8.7343987862829415</v>
      </c>
      <c r="C15" s="204">
        <v>8.8401497455152676</v>
      </c>
      <c r="D15" s="204">
        <v>6.7055840567236276</v>
      </c>
      <c r="E15" s="204">
        <v>7.0109276200996149</v>
      </c>
      <c r="F15" s="204">
        <v>7.2359748489649274</v>
      </c>
      <c r="G15" s="204">
        <v>7.2623040602423297</v>
      </c>
      <c r="H15" s="204">
        <v>7.123565704129863</v>
      </c>
      <c r="I15" s="204">
        <v>7.2156421866926976</v>
      </c>
      <c r="J15" s="204">
        <v>6.643755143274424</v>
      </c>
      <c r="K15" s="204">
        <v>5.6930370989262391</v>
      </c>
      <c r="L15" s="204">
        <v>7.4818990023101666</v>
      </c>
      <c r="M15" s="204">
        <v>6.0075276248873184</v>
      </c>
      <c r="N15" s="204">
        <v>5.1581072628408835</v>
      </c>
      <c r="O15" s="204">
        <v>5.1068734171389814</v>
      </c>
      <c r="P15" s="204">
        <v>5.2117883157519387</v>
      </c>
      <c r="Q15" s="204">
        <v>5.4802727818716921</v>
      </c>
    </row>
    <row r="16" spans="1:17" x14ac:dyDescent="0.25">
      <c r="A16" s="152" t="s">
        <v>289</v>
      </c>
      <c r="B16" s="264">
        <v>5.2406392717697639</v>
      </c>
      <c r="C16" s="264">
        <v>5.3040898473091609</v>
      </c>
      <c r="D16" s="264">
        <v>4.0233504340341764</v>
      </c>
      <c r="E16" s="264">
        <v>4.2065565720597693</v>
      </c>
      <c r="F16" s="264">
        <v>4.3415849093789562</v>
      </c>
      <c r="G16" s="264">
        <v>4.3573824361453974</v>
      </c>
      <c r="H16" s="264">
        <v>4.2741394224779174</v>
      </c>
      <c r="I16" s="264">
        <v>4.3293853120156189</v>
      </c>
      <c r="J16" s="264">
        <v>3.9862530859646537</v>
      </c>
      <c r="K16" s="264">
        <v>3.4158222593557435</v>
      </c>
      <c r="L16" s="264">
        <v>4.4891394013861001</v>
      </c>
      <c r="M16" s="264">
        <v>3.6045165749323909</v>
      </c>
      <c r="N16" s="264">
        <v>3.0948643577045298</v>
      </c>
      <c r="O16" s="264">
        <v>3.0641240502833891</v>
      </c>
      <c r="P16" s="264">
        <v>3.1270729894511633</v>
      </c>
      <c r="Q16" s="264">
        <v>3.2881636691230147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3.1501770245278919</v>
      </c>
      <c r="C18" s="83">
        <v>3.1532766752087431</v>
      </c>
      <c r="D18" s="83">
        <v>0.2382490475196356</v>
      </c>
      <c r="E18" s="83">
        <v>0.23807998740695088</v>
      </c>
      <c r="F18" s="83">
        <v>0.2383660891361096</v>
      </c>
      <c r="G18" s="83">
        <v>0.24337803154345247</v>
      </c>
      <c r="H18" s="83">
        <v>0.2386912047374263</v>
      </c>
      <c r="I18" s="83">
        <v>0.72671540750214914</v>
      </c>
      <c r="J18" s="83">
        <v>0.96871273656413703</v>
      </c>
      <c r="K18" s="83">
        <v>0.72786670446875823</v>
      </c>
      <c r="L18" s="83">
        <v>3.635843093584834</v>
      </c>
      <c r="M18" s="83">
        <v>0.72696280653926715</v>
      </c>
      <c r="N18" s="83">
        <v>0.48464328981887228</v>
      </c>
      <c r="O18" s="83">
        <v>0.48488521958272218</v>
      </c>
      <c r="P18" s="83">
        <v>0.48462897871254673</v>
      </c>
      <c r="Q18" s="83">
        <v>0.48464332418120831</v>
      </c>
    </row>
    <row r="19" spans="1:17" x14ac:dyDescent="0.25">
      <c r="A19" s="154" t="s">
        <v>125</v>
      </c>
      <c r="B19" s="83">
        <v>0.28776919226606185</v>
      </c>
      <c r="C19" s="83">
        <v>0.27576024273072097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0.62319283890136201</v>
      </c>
      <c r="J19" s="83">
        <v>0.7041000826436048</v>
      </c>
      <c r="K19" s="83">
        <v>0.71282656708761816</v>
      </c>
      <c r="L19" s="83">
        <v>6.0581731133772694E-2</v>
      </c>
      <c r="M19" s="83">
        <v>0.31980932035926363</v>
      </c>
      <c r="N19" s="83">
        <v>0.34087642823846831</v>
      </c>
      <c r="O19" s="83">
        <v>0.46804542131346261</v>
      </c>
      <c r="P19" s="83">
        <v>0.47741508788210046</v>
      </c>
      <c r="Q19" s="83">
        <v>0.4564163317012444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1.8026930549758104</v>
      </c>
      <c r="C21" s="83">
        <v>1.8750529293696974</v>
      </c>
      <c r="D21" s="83">
        <v>3.7851013865145409</v>
      </c>
      <c r="E21" s="83">
        <v>3.9684765846528185</v>
      </c>
      <c r="F21" s="83">
        <v>4.103218820242847</v>
      </c>
      <c r="G21" s="83">
        <v>4.1140044046019453</v>
      </c>
      <c r="H21" s="83">
        <v>4.0354482177404911</v>
      </c>
      <c r="I21" s="83">
        <v>2.9794770656121075</v>
      </c>
      <c r="J21" s="83">
        <v>2.3134402667569116</v>
      </c>
      <c r="K21" s="83">
        <v>1.9751289877993667</v>
      </c>
      <c r="L21" s="83">
        <v>0.79271457666749312</v>
      </c>
      <c r="M21" s="83">
        <v>2.5577444480338603</v>
      </c>
      <c r="N21" s="83">
        <v>2.2693446396471892</v>
      </c>
      <c r="O21" s="83">
        <v>2.1111934093872042</v>
      </c>
      <c r="P21" s="83">
        <v>2.165028922856516</v>
      </c>
      <c r="Q21" s="83">
        <v>2.3471040132405623</v>
      </c>
    </row>
    <row r="22" spans="1:17" x14ac:dyDescent="0.25">
      <c r="A22" s="152" t="s">
        <v>288</v>
      </c>
      <c r="B22" s="264">
        <v>3.4937595145131768</v>
      </c>
      <c r="C22" s="264">
        <v>3.5360598982061071</v>
      </c>
      <c r="D22" s="264">
        <v>2.6822336226894512</v>
      </c>
      <c r="E22" s="264">
        <v>2.804371048039846</v>
      </c>
      <c r="F22" s="264">
        <v>2.8943899395859711</v>
      </c>
      <c r="G22" s="264">
        <v>2.9049216240969322</v>
      </c>
      <c r="H22" s="264">
        <v>2.8494262816519456</v>
      </c>
      <c r="I22" s="264">
        <v>2.8862568746770791</v>
      </c>
      <c r="J22" s="264">
        <v>2.6575020573097698</v>
      </c>
      <c r="K22" s="264">
        <v>2.2772148395704956</v>
      </c>
      <c r="L22" s="264">
        <v>2.992759600924066</v>
      </c>
      <c r="M22" s="264">
        <v>2.403011049954928</v>
      </c>
      <c r="N22" s="264">
        <v>2.0632429051363537</v>
      </c>
      <c r="O22" s="264">
        <v>2.0427493668555927</v>
      </c>
      <c r="P22" s="264">
        <v>2.0847153263007754</v>
      </c>
      <c r="Q22" s="264">
        <v>2.1921091127486774</v>
      </c>
    </row>
    <row r="23" spans="1:17" x14ac:dyDescent="0.25">
      <c r="A23" s="156" t="s">
        <v>282</v>
      </c>
      <c r="B23" s="204">
        <v>4.3671993931414708</v>
      </c>
      <c r="C23" s="204">
        <v>4.4200748727576338</v>
      </c>
      <c r="D23" s="204">
        <v>3.3527920283618138</v>
      </c>
      <c r="E23" s="204">
        <v>3.5054638100498074</v>
      </c>
      <c r="F23" s="204">
        <v>3.6179874244824637</v>
      </c>
      <c r="G23" s="204">
        <v>3.6311520301211653</v>
      </c>
      <c r="H23" s="204">
        <v>3.5617828520649315</v>
      </c>
      <c r="I23" s="204">
        <v>3.6078210933463488</v>
      </c>
      <c r="J23" s="204">
        <v>3.321877571637212</v>
      </c>
      <c r="K23" s="204">
        <v>2.8465185494631196</v>
      </c>
      <c r="L23" s="204">
        <v>3.7409495011550824</v>
      </c>
      <c r="M23" s="204">
        <v>3.0037638124436596</v>
      </c>
      <c r="N23" s="204">
        <v>2.5790536314204418</v>
      </c>
      <c r="O23" s="204">
        <v>2.5534367085694907</v>
      </c>
      <c r="P23" s="204">
        <v>2.6058941578759693</v>
      </c>
      <c r="Q23" s="204">
        <v>2.7401363909358465</v>
      </c>
    </row>
    <row r="24" spans="1:17" x14ac:dyDescent="0.25">
      <c r="A24" s="152" t="s">
        <v>287</v>
      </c>
      <c r="B24" s="151">
        <v>3.0570395751990294</v>
      </c>
      <c r="C24" s="151">
        <v>3.0940524109303436</v>
      </c>
      <c r="D24" s="151">
        <v>2.3469544198532697</v>
      </c>
      <c r="E24" s="151">
        <v>2.4538246670348651</v>
      </c>
      <c r="F24" s="151">
        <v>2.5325911971377244</v>
      </c>
      <c r="G24" s="151">
        <v>2.5418064210848157</v>
      </c>
      <c r="H24" s="151">
        <v>2.4932479964454521</v>
      </c>
      <c r="I24" s="151">
        <v>2.5254747653424441</v>
      </c>
      <c r="J24" s="151">
        <v>2.3253143001460486</v>
      </c>
      <c r="K24" s="151">
        <v>1.9925629846241837</v>
      </c>
      <c r="L24" s="151">
        <v>2.6186646508085576</v>
      </c>
      <c r="M24" s="151">
        <v>2.1026346687105617</v>
      </c>
      <c r="N24" s="151">
        <v>1.8053375419943092</v>
      </c>
      <c r="O24" s="151">
        <v>1.7874056959986435</v>
      </c>
      <c r="P24" s="151">
        <v>1.8241259105131786</v>
      </c>
      <c r="Q24" s="151">
        <v>1.9180954736550926</v>
      </c>
    </row>
    <row r="25" spans="1:17" x14ac:dyDescent="0.25">
      <c r="A25" s="152" t="s">
        <v>286</v>
      </c>
      <c r="B25" s="151">
        <v>1.3101598179424412</v>
      </c>
      <c r="C25" s="151">
        <v>1.32602246182729</v>
      </c>
      <c r="D25" s="151">
        <v>1.0058376085085441</v>
      </c>
      <c r="E25" s="151">
        <v>1.0516391430149423</v>
      </c>
      <c r="F25" s="151">
        <v>1.0853962273447391</v>
      </c>
      <c r="G25" s="151">
        <v>1.0893456090363496</v>
      </c>
      <c r="H25" s="151">
        <v>1.0685348556194794</v>
      </c>
      <c r="I25" s="151">
        <v>1.0823463280039047</v>
      </c>
      <c r="J25" s="151">
        <v>0.99656327149116364</v>
      </c>
      <c r="K25" s="151">
        <v>0.85395556483893587</v>
      </c>
      <c r="L25" s="151">
        <v>1.1222848503465246</v>
      </c>
      <c r="M25" s="151">
        <v>0.90112914373309783</v>
      </c>
      <c r="N25" s="151">
        <v>0.77371608942613246</v>
      </c>
      <c r="O25" s="151">
        <v>0.76603101257084716</v>
      </c>
      <c r="P25" s="151">
        <v>0.78176824736279082</v>
      </c>
      <c r="Q25" s="151">
        <v>0.8220409172807539</v>
      </c>
    </row>
    <row r="26" spans="1:17" x14ac:dyDescent="0.25">
      <c r="A26" s="156" t="s">
        <v>281</v>
      </c>
      <c r="B26" s="204">
        <v>27.950076116105404</v>
      </c>
      <c r="C26" s="204">
        <v>28.288479185648843</v>
      </c>
      <c r="D26" s="204">
        <v>21.457868981515606</v>
      </c>
      <c r="E26" s="204">
        <v>22.434968384318765</v>
      </c>
      <c r="F26" s="204">
        <v>23.155119516687762</v>
      </c>
      <c r="G26" s="204">
        <v>23.239372992775454</v>
      </c>
      <c r="H26" s="204">
        <v>22.795410253215557</v>
      </c>
      <c r="I26" s="204">
        <v>23.09005499741663</v>
      </c>
      <c r="J26" s="204">
        <v>21.260016458478148</v>
      </c>
      <c r="K26" s="204">
        <v>18.217718716563962</v>
      </c>
      <c r="L26" s="204">
        <v>23.942076807392525</v>
      </c>
      <c r="M26" s="204">
        <v>19.224088399639413</v>
      </c>
      <c r="N26" s="204">
        <v>16.505943241090819</v>
      </c>
      <c r="O26" s="204">
        <v>16.341994934844742</v>
      </c>
      <c r="P26" s="204">
        <v>16.6777226104062</v>
      </c>
      <c r="Q26" s="204">
        <v>17.536872901989412</v>
      </c>
    </row>
    <row r="27" spans="1:17" x14ac:dyDescent="0.25">
      <c r="A27" s="152" t="s">
        <v>285</v>
      </c>
      <c r="B27" s="264">
        <v>18.520508192375623</v>
      </c>
      <c r="C27" s="264">
        <v>18.7447436039634</v>
      </c>
      <c r="D27" s="264">
        <v>14.539356574204998</v>
      </c>
      <c r="E27" s="264">
        <v>15.201416568980605</v>
      </c>
      <c r="F27" s="264">
        <v>15.689374348471665</v>
      </c>
      <c r="G27" s="264">
        <v>15.74646255851296</v>
      </c>
      <c r="H27" s="264">
        <v>15.445643656986311</v>
      </c>
      <c r="I27" s="264">
        <v>15.300121222054329</v>
      </c>
      <c r="J27" s="264">
        <v>14.08748610750296</v>
      </c>
      <c r="K27" s="264">
        <v>12.071573878187053</v>
      </c>
      <c r="L27" s="264">
        <v>15.864694887120274</v>
      </c>
      <c r="M27" s="264">
        <v>12.73842279418043</v>
      </c>
      <c r="N27" s="264">
        <v>10.937303202668563</v>
      </c>
      <c r="O27" s="264">
        <v>10.828666434155185</v>
      </c>
      <c r="P27" s="264">
        <v>11.051129054285946</v>
      </c>
      <c r="Q27" s="264">
        <v>11.620426252177289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11.132779106641296</v>
      </c>
      <c r="C29" s="83">
        <v>11.143733324791256</v>
      </c>
      <c r="D29" s="83">
        <v>0.86097095248036448</v>
      </c>
      <c r="E29" s="83">
        <v>0.86036001259304917</v>
      </c>
      <c r="F29" s="83">
        <v>0.8613939108638905</v>
      </c>
      <c r="G29" s="83">
        <v>0.87950578527913315</v>
      </c>
      <c r="H29" s="83">
        <v>0.86256879526257357</v>
      </c>
      <c r="I29" s="83">
        <v>2.5682245924978506</v>
      </c>
      <c r="J29" s="83">
        <v>3.4234472634358628</v>
      </c>
      <c r="K29" s="83">
        <v>2.5722932955312419</v>
      </c>
      <c r="L29" s="83">
        <v>12.849131243141324</v>
      </c>
      <c r="M29" s="83">
        <v>2.5690989048968027</v>
      </c>
      <c r="N29" s="83">
        <v>1.7127376173020128</v>
      </c>
      <c r="O29" s="83">
        <v>1.7135926011963438</v>
      </c>
      <c r="P29" s="83">
        <v>1.7126870416091999</v>
      </c>
      <c r="Q29" s="83">
        <v>1.7127377387390901</v>
      </c>
    </row>
    <row r="30" spans="1:17" x14ac:dyDescent="0.25">
      <c r="A30" s="154" t="s">
        <v>125</v>
      </c>
      <c r="B30" s="83">
        <v>1.0169812128811333</v>
      </c>
      <c r="C30" s="83">
        <v>0.97454138126570589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2.2023740768566213</v>
      </c>
      <c r="J30" s="83">
        <v>2.4883016503537232</v>
      </c>
      <c r="K30" s="83">
        <v>2.5191411945876876</v>
      </c>
      <c r="L30" s="83">
        <v>0.21409686673443445</v>
      </c>
      <c r="M30" s="83">
        <v>1.1302115697254653</v>
      </c>
      <c r="N30" s="83">
        <v>1.204663086770009</v>
      </c>
      <c r="O30" s="83">
        <v>1.6540804681091046</v>
      </c>
      <c r="P30" s="83">
        <v>1.6871930288951624</v>
      </c>
      <c r="Q30" s="83">
        <v>1.6129830679134536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6.3707478728531939</v>
      </c>
      <c r="C32" s="83">
        <v>6.6264688979064399</v>
      </c>
      <c r="D32" s="83">
        <v>13.678385621724633</v>
      </c>
      <c r="E32" s="83">
        <v>14.341056556387556</v>
      </c>
      <c r="F32" s="83">
        <v>14.827980437607774</v>
      </c>
      <c r="G32" s="83">
        <v>14.866956773233827</v>
      </c>
      <c r="H32" s="83">
        <v>14.583074861723738</v>
      </c>
      <c r="I32" s="83">
        <v>10.529522552699857</v>
      </c>
      <c r="J32" s="83">
        <v>8.175737193713374</v>
      </c>
      <c r="K32" s="83">
        <v>6.980139388068122</v>
      </c>
      <c r="L32" s="83">
        <v>2.8014667772445154</v>
      </c>
      <c r="M32" s="83">
        <v>9.0391123195581624</v>
      </c>
      <c r="N32" s="83">
        <v>8.0199024985965419</v>
      </c>
      <c r="O32" s="83">
        <v>7.4609933648497355</v>
      </c>
      <c r="P32" s="83">
        <v>7.6512489837815831</v>
      </c>
      <c r="Q32" s="83">
        <v>8.2947054455247464</v>
      </c>
    </row>
    <row r="33" spans="1:17" x14ac:dyDescent="0.25">
      <c r="A33" s="152" t="s">
        <v>284</v>
      </c>
      <c r="B33" s="264">
        <v>9.4295679237297811</v>
      </c>
      <c r="C33" s="264">
        <v>9.5437355816854428</v>
      </c>
      <c r="D33" s="264">
        <v>6.918512407310609</v>
      </c>
      <c r="E33" s="264">
        <v>7.2335518153381582</v>
      </c>
      <c r="F33" s="264">
        <v>7.465745168216098</v>
      </c>
      <c r="G33" s="264">
        <v>7.4929104342624946</v>
      </c>
      <c r="H33" s="264">
        <v>7.3497665962292462</v>
      </c>
      <c r="I33" s="264">
        <v>7.7899337753622984</v>
      </c>
      <c r="J33" s="264">
        <v>7.1725303509751885</v>
      </c>
      <c r="K33" s="264">
        <v>6.1461448383769088</v>
      </c>
      <c r="L33" s="264">
        <v>8.0773819202722485</v>
      </c>
      <c r="M33" s="264">
        <v>6.4856656054589852</v>
      </c>
      <c r="N33" s="264">
        <v>5.5686400384222576</v>
      </c>
      <c r="O33" s="264">
        <v>5.513328500689556</v>
      </c>
      <c r="P33" s="264">
        <v>5.6265935561202536</v>
      </c>
      <c r="Q33" s="264">
        <v>5.9164466498121238</v>
      </c>
    </row>
    <row r="34" spans="1:17" x14ac:dyDescent="0.25">
      <c r="A34" s="156" t="s">
        <v>280</v>
      </c>
      <c r="B34" s="204">
        <v>15.464970317193121</v>
      </c>
      <c r="C34" s="204">
        <v>14.39342231180629</v>
      </c>
      <c r="D34" s="204">
        <v>3.307326859051642</v>
      </c>
      <c r="E34" s="204">
        <v>4.8388708918822374</v>
      </c>
      <c r="F34" s="204">
        <v>7.2139602318018916</v>
      </c>
      <c r="G34" s="204">
        <v>6.7848587603063066</v>
      </c>
      <c r="H34" s="204">
        <v>5.476555403825742</v>
      </c>
      <c r="I34" s="204">
        <v>5.138261424450306</v>
      </c>
      <c r="J34" s="204">
        <v>2.4693810929545918</v>
      </c>
      <c r="K34" s="204">
        <v>2.2387716544252925</v>
      </c>
      <c r="L34" s="204">
        <v>11.324967634446331</v>
      </c>
      <c r="M34" s="204">
        <v>2.3790603599117262</v>
      </c>
      <c r="N34" s="204">
        <v>1.864737469806613</v>
      </c>
      <c r="O34" s="204">
        <v>3.8309499297225642</v>
      </c>
      <c r="P34" s="204">
        <v>3.5815795594029964</v>
      </c>
      <c r="Q34" s="204">
        <v>4.4205723191406463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4.4408920985006262E-16</v>
      </c>
      <c r="Q37" s="87">
        <v>0</v>
      </c>
    </row>
    <row r="38" spans="1:17" x14ac:dyDescent="0.25">
      <c r="A38" s="88" t="s">
        <v>125</v>
      </c>
      <c r="B38" s="87">
        <v>1.3823082200276247</v>
      </c>
      <c r="C38" s="87">
        <v>1.4265516456072538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0.92226617378709608</v>
      </c>
      <c r="J38" s="87">
        <v>0.58545810162997436</v>
      </c>
      <c r="K38" s="87">
        <v>0.59659054896160235</v>
      </c>
      <c r="L38" s="87">
        <v>1.398099809724682</v>
      </c>
      <c r="M38" s="87">
        <v>0.29258197388739166</v>
      </c>
      <c r="N38" s="87">
        <v>0.26179851885887334</v>
      </c>
      <c r="O38" s="87">
        <v>0.7172334387172874</v>
      </c>
      <c r="P38" s="87">
        <v>0.66812509451588253</v>
      </c>
      <c r="Q38" s="87">
        <v>0.74993111242296795</v>
      </c>
    </row>
    <row r="39" spans="1:17" x14ac:dyDescent="0.25">
      <c r="A39" s="88" t="s">
        <v>29</v>
      </c>
      <c r="B39" s="87">
        <v>6.6875617950469612</v>
      </c>
      <c r="C39" s="87">
        <v>4.7993800000000002</v>
      </c>
      <c r="D39" s="87">
        <v>0</v>
      </c>
      <c r="E39" s="87">
        <v>0</v>
      </c>
      <c r="F39" s="87">
        <v>1.89961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7.3951003021185349</v>
      </c>
      <c r="C41" s="87">
        <v>8.1674906661990363</v>
      </c>
      <c r="D41" s="87">
        <v>3.307326859051642</v>
      </c>
      <c r="E41" s="87">
        <v>4.8388708918822374</v>
      </c>
      <c r="F41" s="87">
        <v>5.3143502318018916</v>
      </c>
      <c r="G41" s="87">
        <v>6.7848587603063066</v>
      </c>
      <c r="H41" s="87">
        <v>5.476555403825742</v>
      </c>
      <c r="I41" s="87">
        <v>4.2159952506632097</v>
      </c>
      <c r="J41" s="87">
        <v>1.8839229913246174</v>
      </c>
      <c r="K41" s="87">
        <v>1.6421811054636899</v>
      </c>
      <c r="L41" s="87">
        <v>9.9268678247216489</v>
      </c>
      <c r="M41" s="87">
        <v>2.0864783860243343</v>
      </c>
      <c r="N41" s="87">
        <v>1.6029389509477396</v>
      </c>
      <c r="O41" s="87">
        <v>3.1137164910052766</v>
      </c>
      <c r="P41" s="87">
        <v>2.9134544648871135</v>
      </c>
      <c r="Q41" s="87">
        <v>3.6706412067176784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7.8609589076546458</v>
      </c>
      <c r="C45" s="204">
        <v>7.9561347709637396</v>
      </c>
      <c r="D45" s="204">
        <v>6.0350256510512645</v>
      </c>
      <c r="E45" s="204">
        <v>6.3098348580896522</v>
      </c>
      <c r="F45" s="204">
        <v>6.512377364068433</v>
      </c>
      <c r="G45" s="204">
        <v>6.5360736542180966</v>
      </c>
      <c r="H45" s="204">
        <v>6.4112091337168753</v>
      </c>
      <c r="I45" s="204">
        <v>6.4940779680234275</v>
      </c>
      <c r="J45" s="204">
        <v>5.9793796289469805</v>
      </c>
      <c r="K45" s="204">
        <v>5.1237333890336147</v>
      </c>
      <c r="L45" s="204">
        <v>6.7337091020791471</v>
      </c>
      <c r="M45" s="204">
        <v>5.4067748623985867</v>
      </c>
      <c r="N45" s="204">
        <v>4.6422965365567945</v>
      </c>
      <c r="O45" s="204">
        <v>4.5961860754250825</v>
      </c>
      <c r="P45" s="204">
        <v>4.6906094841767443</v>
      </c>
      <c r="Q45" s="204">
        <v>4.9322455036845225</v>
      </c>
    </row>
    <row r="46" spans="1:17" x14ac:dyDescent="0.25">
      <c r="A46" s="72" t="s">
        <v>278</v>
      </c>
      <c r="B46" s="306">
        <v>6.458370636377067</v>
      </c>
      <c r="C46" s="306">
        <v>7.7953535494370207</v>
      </c>
      <c r="D46" s="306">
        <v>13.523689123324672</v>
      </c>
      <c r="E46" s="306">
        <v>12.758557434567795</v>
      </c>
      <c r="F46" s="306">
        <v>10.948336639100077</v>
      </c>
      <c r="G46" s="306">
        <v>11.443524430901942</v>
      </c>
      <c r="H46" s="306">
        <v>12.403594513540209</v>
      </c>
      <c r="I46" s="306">
        <v>12.973000464148376</v>
      </c>
      <c r="J46" s="306">
        <v>14.206444316664218</v>
      </c>
      <c r="K46" s="306">
        <v>12.050751463879561</v>
      </c>
      <c r="L46" s="306">
        <v>7.4545988613521761</v>
      </c>
      <c r="M46" s="306">
        <v>12.699833978555446</v>
      </c>
      <c r="N46" s="306">
        <v>11.082111759924004</v>
      </c>
      <c r="O46" s="306">
        <v>8.987302347296275</v>
      </c>
      <c r="P46" s="306">
        <v>9.5000091131343751</v>
      </c>
      <c r="Q46" s="306">
        <v>9.3349123633573132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0.99999999999999967</v>
      </c>
      <c r="C50" s="77">
        <f t="shared" si="0"/>
        <v>0.99999999999999978</v>
      </c>
      <c r="D50" s="77">
        <f t="shared" si="0"/>
        <v>1.0000000000000002</v>
      </c>
      <c r="E50" s="77">
        <f t="shared" si="0"/>
        <v>1</v>
      </c>
      <c r="F50" s="77">
        <f t="shared" si="0"/>
        <v>0.99999999999999989</v>
      </c>
      <c r="G50" s="77">
        <f t="shared" si="0"/>
        <v>0.99999999999999978</v>
      </c>
      <c r="H50" s="77">
        <f t="shared" si="0"/>
        <v>0.99999999999999978</v>
      </c>
      <c r="I50" s="77">
        <f t="shared" si="0"/>
        <v>1.0000000000000002</v>
      </c>
      <c r="J50" s="77">
        <f t="shared" si="0"/>
        <v>1.0000000000000002</v>
      </c>
      <c r="K50" s="77">
        <f t="shared" si="0"/>
        <v>1.0000000000000002</v>
      </c>
      <c r="L50" s="77">
        <f t="shared" si="0"/>
        <v>0.99999999999999989</v>
      </c>
      <c r="M50" s="77">
        <f t="shared" si="0"/>
        <v>1.0000000000000002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2.8972269619227366E-2</v>
      </c>
      <c r="C51" s="203">
        <f t="shared" si="1"/>
        <v>2.8972269619227373E-2</v>
      </c>
      <c r="D51" s="203">
        <f t="shared" si="1"/>
        <v>2.8972269619227373E-2</v>
      </c>
      <c r="E51" s="203">
        <f t="shared" si="1"/>
        <v>2.8972269619227373E-2</v>
      </c>
      <c r="F51" s="203">
        <f t="shared" si="1"/>
        <v>2.8972269619227376E-2</v>
      </c>
      <c r="G51" s="203">
        <f t="shared" si="1"/>
        <v>2.8972269619227376E-2</v>
      </c>
      <c r="H51" s="203">
        <f t="shared" si="1"/>
        <v>2.8972269619227373E-2</v>
      </c>
      <c r="I51" s="203">
        <f t="shared" si="1"/>
        <v>2.8972269619227383E-2</v>
      </c>
      <c r="J51" s="203">
        <f t="shared" si="1"/>
        <v>2.897226961922738E-2</v>
      </c>
      <c r="K51" s="203">
        <f t="shared" si="1"/>
        <v>2.8972269619227383E-2</v>
      </c>
      <c r="L51" s="203">
        <f t="shared" si="1"/>
        <v>2.8972269619227373E-2</v>
      </c>
      <c r="M51" s="203">
        <f t="shared" si="1"/>
        <v>2.8972269619227376E-2</v>
      </c>
      <c r="N51" s="203">
        <f t="shared" si="1"/>
        <v>2.8972269619227376E-2</v>
      </c>
      <c r="O51" s="203">
        <f t="shared" si="1"/>
        <v>2.8972269619227373E-2</v>
      </c>
      <c r="P51" s="203">
        <f t="shared" si="1"/>
        <v>2.8972269619227369E-2</v>
      </c>
      <c r="Q51" s="203">
        <f t="shared" si="1"/>
        <v>2.8972269619227369E-2</v>
      </c>
    </row>
    <row r="52" spans="1:17" x14ac:dyDescent="0.25">
      <c r="A52" s="76" t="s">
        <v>82</v>
      </c>
      <c r="B52" s="202">
        <f t="shared" ref="B52:Q52" si="2">IF(B$7=0,0,B$7/B$5)</f>
        <v>3.6215337024034205E-2</v>
      </c>
      <c r="C52" s="202">
        <f t="shared" si="2"/>
        <v>3.6215337024034212E-2</v>
      </c>
      <c r="D52" s="202">
        <f t="shared" si="2"/>
        <v>3.6215337024034212E-2</v>
      </c>
      <c r="E52" s="202">
        <f t="shared" si="2"/>
        <v>3.6215337024034212E-2</v>
      </c>
      <c r="F52" s="202">
        <f t="shared" si="2"/>
        <v>3.6215337024034212E-2</v>
      </c>
      <c r="G52" s="202">
        <f t="shared" si="2"/>
        <v>3.6215337024034212E-2</v>
      </c>
      <c r="H52" s="202">
        <f t="shared" si="2"/>
        <v>3.6215337024034212E-2</v>
      </c>
      <c r="I52" s="202">
        <f t="shared" si="2"/>
        <v>3.6215337024034219E-2</v>
      </c>
      <c r="J52" s="202">
        <f t="shared" si="2"/>
        <v>3.6215337024034219E-2</v>
      </c>
      <c r="K52" s="202">
        <f t="shared" si="2"/>
        <v>3.6215337024034219E-2</v>
      </c>
      <c r="L52" s="202">
        <f t="shared" si="2"/>
        <v>3.6215337024034212E-2</v>
      </c>
      <c r="M52" s="202">
        <f t="shared" si="2"/>
        <v>3.6215337024034212E-2</v>
      </c>
      <c r="N52" s="202">
        <f t="shared" si="2"/>
        <v>3.6215337024034212E-2</v>
      </c>
      <c r="O52" s="202">
        <f t="shared" si="2"/>
        <v>3.6215337024034212E-2</v>
      </c>
      <c r="P52" s="202">
        <f t="shared" si="2"/>
        <v>3.6215337024034212E-2</v>
      </c>
      <c r="Q52" s="202">
        <f t="shared" si="2"/>
        <v>3.6215337024034212E-2</v>
      </c>
    </row>
    <row r="53" spans="1:17" x14ac:dyDescent="0.25">
      <c r="A53" s="76" t="s">
        <v>81</v>
      </c>
      <c r="B53" s="202">
        <f t="shared" ref="B53:Q53" si="3">IF(B$8=0,0,B$8/B$5)</f>
        <v>4.9796088408047043E-2</v>
      </c>
      <c r="C53" s="202">
        <f t="shared" si="3"/>
        <v>4.9796088408047043E-2</v>
      </c>
      <c r="D53" s="202">
        <f t="shared" si="3"/>
        <v>4.9796088408047043E-2</v>
      </c>
      <c r="E53" s="202">
        <f t="shared" si="3"/>
        <v>4.9796088408047043E-2</v>
      </c>
      <c r="F53" s="202">
        <f t="shared" si="3"/>
        <v>4.9796088408047043E-2</v>
      </c>
      <c r="G53" s="202">
        <f t="shared" si="3"/>
        <v>4.9796088408047043E-2</v>
      </c>
      <c r="H53" s="202">
        <f t="shared" si="3"/>
        <v>4.9796088408047043E-2</v>
      </c>
      <c r="I53" s="202">
        <f t="shared" si="3"/>
        <v>4.979608840804705E-2</v>
      </c>
      <c r="J53" s="202">
        <f t="shared" si="3"/>
        <v>4.979608840804705E-2</v>
      </c>
      <c r="K53" s="202">
        <f t="shared" si="3"/>
        <v>4.9796088408047057E-2</v>
      </c>
      <c r="L53" s="202">
        <f t="shared" si="3"/>
        <v>4.9796088408047043E-2</v>
      </c>
      <c r="M53" s="202">
        <f t="shared" si="3"/>
        <v>4.979608840804705E-2</v>
      </c>
      <c r="N53" s="202">
        <f t="shared" si="3"/>
        <v>4.9796088408047036E-2</v>
      </c>
      <c r="O53" s="202">
        <f t="shared" si="3"/>
        <v>4.9796088408047043E-2</v>
      </c>
      <c r="P53" s="202">
        <f t="shared" si="3"/>
        <v>4.979608840804705E-2</v>
      </c>
      <c r="Q53" s="202">
        <f t="shared" si="3"/>
        <v>4.9796088408047043E-2</v>
      </c>
    </row>
    <row r="54" spans="1:17" x14ac:dyDescent="0.25">
      <c r="A54" s="76" t="s">
        <v>80</v>
      </c>
      <c r="B54" s="202">
        <f t="shared" ref="B54:Q54" si="4">IF(B$9=0,0,B$9/B$5)</f>
        <v>3.1688419896029933E-2</v>
      </c>
      <c r="C54" s="202">
        <f t="shared" si="4"/>
        <v>3.168841989602994E-2</v>
      </c>
      <c r="D54" s="202">
        <f t="shared" si="4"/>
        <v>3.168841989602994E-2</v>
      </c>
      <c r="E54" s="202">
        <f t="shared" si="4"/>
        <v>3.168841989602994E-2</v>
      </c>
      <c r="F54" s="202">
        <f t="shared" si="4"/>
        <v>3.168841989602994E-2</v>
      </c>
      <c r="G54" s="202">
        <f t="shared" si="4"/>
        <v>3.168841989602994E-2</v>
      </c>
      <c r="H54" s="202">
        <f t="shared" si="4"/>
        <v>3.168841989602994E-2</v>
      </c>
      <c r="I54" s="202">
        <f t="shared" si="4"/>
        <v>3.1688419896029947E-2</v>
      </c>
      <c r="J54" s="202">
        <f t="shared" si="4"/>
        <v>3.1688419896029947E-2</v>
      </c>
      <c r="K54" s="202">
        <f t="shared" si="4"/>
        <v>3.1688419896029947E-2</v>
      </c>
      <c r="L54" s="202">
        <f t="shared" si="4"/>
        <v>3.168841989602994E-2</v>
      </c>
      <c r="M54" s="202">
        <f t="shared" si="4"/>
        <v>3.168841989602994E-2</v>
      </c>
      <c r="N54" s="202">
        <f t="shared" si="4"/>
        <v>3.168841989602994E-2</v>
      </c>
      <c r="O54" s="202">
        <f t="shared" si="4"/>
        <v>3.168841989602994E-2</v>
      </c>
      <c r="P54" s="202">
        <f t="shared" si="4"/>
        <v>3.168841989602994E-2</v>
      </c>
      <c r="Q54" s="202">
        <f t="shared" si="4"/>
        <v>3.168841989602994E-2</v>
      </c>
    </row>
    <row r="55" spans="1:17" x14ac:dyDescent="0.25">
      <c r="A55" s="129" t="s">
        <v>79</v>
      </c>
      <c r="B55" s="201">
        <f t="shared" ref="B55:Q55" si="5">IF(B$10=0,0,B$10/B$5)</f>
        <v>2.4445352491223097E-2</v>
      </c>
      <c r="C55" s="201">
        <f t="shared" si="5"/>
        <v>2.4445352491223097E-2</v>
      </c>
      <c r="D55" s="201">
        <f t="shared" si="5"/>
        <v>2.4445352491223097E-2</v>
      </c>
      <c r="E55" s="201">
        <f t="shared" si="5"/>
        <v>2.4445352491223097E-2</v>
      </c>
      <c r="F55" s="201">
        <f t="shared" si="5"/>
        <v>2.4445352491223097E-2</v>
      </c>
      <c r="G55" s="201">
        <f t="shared" si="5"/>
        <v>2.4445352491223097E-2</v>
      </c>
      <c r="H55" s="201">
        <f t="shared" si="5"/>
        <v>2.4445352491223097E-2</v>
      </c>
      <c r="I55" s="201">
        <f t="shared" si="5"/>
        <v>2.44453524912231E-2</v>
      </c>
      <c r="J55" s="201">
        <f t="shared" si="5"/>
        <v>2.44453524912231E-2</v>
      </c>
      <c r="K55" s="201">
        <f t="shared" si="5"/>
        <v>2.4445352491223104E-2</v>
      </c>
      <c r="L55" s="201">
        <f t="shared" si="5"/>
        <v>2.4445352491223097E-2</v>
      </c>
      <c r="M55" s="201">
        <f t="shared" si="5"/>
        <v>2.44453524912231E-2</v>
      </c>
      <c r="N55" s="201">
        <f t="shared" si="5"/>
        <v>2.4445352491223097E-2</v>
      </c>
      <c r="O55" s="201">
        <f t="shared" si="5"/>
        <v>2.4445352491223097E-2</v>
      </c>
      <c r="P55" s="201">
        <f t="shared" si="5"/>
        <v>2.4445352491223097E-2</v>
      </c>
      <c r="Q55" s="201">
        <f t="shared" si="5"/>
        <v>2.4445352491223097E-2</v>
      </c>
    </row>
    <row r="56" spans="1:17" x14ac:dyDescent="0.25">
      <c r="A56" s="127" t="s">
        <v>283</v>
      </c>
      <c r="B56" s="200">
        <f t="shared" ref="B56:Q56" si="6">IF(B$15=0,0,B$15/B$5)</f>
        <v>0.10220499784974578</v>
      </c>
      <c r="C56" s="200">
        <f t="shared" si="6"/>
        <v>0.10220499784974579</v>
      </c>
      <c r="D56" s="200">
        <f t="shared" si="6"/>
        <v>0.10220499784974579</v>
      </c>
      <c r="E56" s="200">
        <f t="shared" si="6"/>
        <v>0.10220499784974579</v>
      </c>
      <c r="F56" s="200">
        <f t="shared" si="6"/>
        <v>0.10220499784974579</v>
      </c>
      <c r="G56" s="200">
        <f t="shared" si="6"/>
        <v>0.10220499784974578</v>
      </c>
      <c r="H56" s="200">
        <f t="shared" si="6"/>
        <v>0.10220499784974579</v>
      </c>
      <c r="I56" s="200">
        <f t="shared" si="6"/>
        <v>0.10220499784974581</v>
      </c>
      <c r="J56" s="200">
        <f t="shared" si="6"/>
        <v>0.10220499784974582</v>
      </c>
      <c r="K56" s="200">
        <f t="shared" si="6"/>
        <v>0.10220499784974582</v>
      </c>
      <c r="L56" s="200">
        <f t="shared" si="6"/>
        <v>0.10220499784974582</v>
      </c>
      <c r="M56" s="200">
        <f t="shared" si="6"/>
        <v>0.10220499784974579</v>
      </c>
      <c r="N56" s="200">
        <f t="shared" si="6"/>
        <v>0.10220499784974579</v>
      </c>
      <c r="O56" s="200">
        <f t="shared" si="6"/>
        <v>0.10220499784974579</v>
      </c>
      <c r="P56" s="200">
        <f t="shared" si="6"/>
        <v>0.10220499784974579</v>
      </c>
      <c r="Q56" s="200">
        <f t="shared" si="6"/>
        <v>0.10220499784974578</v>
      </c>
    </row>
    <row r="57" spans="1:17" x14ac:dyDescent="0.25">
      <c r="A57" s="142" t="s">
        <v>289</v>
      </c>
      <c r="B57" s="199">
        <f t="shared" ref="B57:Q57" si="7">IF(B$16=0,0,B$16/B$5)</f>
        <v>6.1322998709847455E-2</v>
      </c>
      <c r="C57" s="199">
        <f t="shared" si="7"/>
        <v>6.1322998709847483E-2</v>
      </c>
      <c r="D57" s="199">
        <f t="shared" si="7"/>
        <v>6.1322998709847469E-2</v>
      </c>
      <c r="E57" s="199">
        <f t="shared" si="7"/>
        <v>6.1322998709847483E-2</v>
      </c>
      <c r="F57" s="199">
        <f t="shared" si="7"/>
        <v>6.1322998709847476E-2</v>
      </c>
      <c r="G57" s="199">
        <f t="shared" si="7"/>
        <v>6.1322998709847462E-2</v>
      </c>
      <c r="H57" s="199">
        <f t="shared" si="7"/>
        <v>6.1322998709847476E-2</v>
      </c>
      <c r="I57" s="199">
        <f t="shared" si="7"/>
        <v>6.132299870984749E-2</v>
      </c>
      <c r="J57" s="199">
        <f t="shared" si="7"/>
        <v>6.1322998709847476E-2</v>
      </c>
      <c r="K57" s="199">
        <f t="shared" si="7"/>
        <v>6.132299870984749E-2</v>
      </c>
      <c r="L57" s="199">
        <f t="shared" si="7"/>
        <v>6.1322998709847497E-2</v>
      </c>
      <c r="M57" s="199">
        <f t="shared" si="7"/>
        <v>6.1322998709847476E-2</v>
      </c>
      <c r="N57" s="199">
        <f t="shared" si="7"/>
        <v>6.1322998709847476E-2</v>
      </c>
      <c r="O57" s="199">
        <f t="shared" si="7"/>
        <v>6.1322998709847483E-2</v>
      </c>
      <c r="P57" s="199">
        <f t="shared" si="7"/>
        <v>6.1322998709847476E-2</v>
      </c>
      <c r="Q57" s="199">
        <f t="shared" si="7"/>
        <v>6.1322998709847455E-2</v>
      </c>
    </row>
    <row r="58" spans="1:17" x14ac:dyDescent="0.25">
      <c r="A58" s="142" t="s">
        <v>288</v>
      </c>
      <c r="B58" s="199">
        <f t="shared" ref="B58:Q58" si="8">IF(B$22=0,0,B$22/B$5)</f>
        <v>4.088199913989831E-2</v>
      </c>
      <c r="C58" s="199">
        <f t="shared" si="8"/>
        <v>4.0881999139898317E-2</v>
      </c>
      <c r="D58" s="199">
        <f t="shared" si="8"/>
        <v>4.0881999139898317E-2</v>
      </c>
      <c r="E58" s="199">
        <f t="shared" si="8"/>
        <v>4.0881999139898317E-2</v>
      </c>
      <c r="F58" s="199">
        <f t="shared" si="8"/>
        <v>4.0881999139898324E-2</v>
      </c>
      <c r="G58" s="199">
        <f t="shared" si="8"/>
        <v>4.0881999139898317E-2</v>
      </c>
      <c r="H58" s="199">
        <f t="shared" si="8"/>
        <v>4.0881999139898324E-2</v>
      </c>
      <c r="I58" s="199">
        <f t="shared" si="8"/>
        <v>4.0881999139898324E-2</v>
      </c>
      <c r="J58" s="199">
        <f t="shared" si="8"/>
        <v>4.0881999139898331E-2</v>
      </c>
      <c r="K58" s="199">
        <f t="shared" si="8"/>
        <v>4.0881999139898324E-2</v>
      </c>
      <c r="L58" s="199">
        <f t="shared" si="8"/>
        <v>4.0881999139898317E-2</v>
      </c>
      <c r="M58" s="199">
        <f t="shared" si="8"/>
        <v>4.0881999139898324E-2</v>
      </c>
      <c r="N58" s="199">
        <f t="shared" si="8"/>
        <v>4.0881999139898324E-2</v>
      </c>
      <c r="O58" s="199">
        <f t="shared" si="8"/>
        <v>4.0881999139898324E-2</v>
      </c>
      <c r="P58" s="199">
        <f t="shared" si="8"/>
        <v>4.0881999139898317E-2</v>
      </c>
      <c r="Q58" s="199">
        <f t="shared" si="8"/>
        <v>4.0881999139898324E-2</v>
      </c>
    </row>
    <row r="59" spans="1:17" x14ac:dyDescent="0.25">
      <c r="A59" s="127" t="s">
        <v>282</v>
      </c>
      <c r="B59" s="200">
        <f t="shared" ref="B59:Q59" si="9">IF(B$23=0,0,B$23/B$5)</f>
        <v>5.110249892487289E-2</v>
      </c>
      <c r="C59" s="200">
        <f t="shared" si="9"/>
        <v>5.1102498924872897E-2</v>
      </c>
      <c r="D59" s="200">
        <f t="shared" si="9"/>
        <v>5.1102498924872897E-2</v>
      </c>
      <c r="E59" s="200">
        <f t="shared" si="9"/>
        <v>5.1102498924872897E-2</v>
      </c>
      <c r="F59" s="200">
        <f t="shared" si="9"/>
        <v>5.1102498924872897E-2</v>
      </c>
      <c r="G59" s="200">
        <f t="shared" si="9"/>
        <v>5.1102498924872897E-2</v>
      </c>
      <c r="H59" s="200">
        <f t="shared" si="9"/>
        <v>5.1102498924872897E-2</v>
      </c>
      <c r="I59" s="200">
        <f t="shared" si="9"/>
        <v>5.1102498924872904E-2</v>
      </c>
      <c r="J59" s="200">
        <f t="shared" si="9"/>
        <v>5.1102498924872911E-2</v>
      </c>
      <c r="K59" s="200">
        <f t="shared" si="9"/>
        <v>5.1102498924872911E-2</v>
      </c>
      <c r="L59" s="200">
        <f t="shared" si="9"/>
        <v>5.1102498924872897E-2</v>
      </c>
      <c r="M59" s="200">
        <f t="shared" si="9"/>
        <v>5.1102498924872904E-2</v>
      </c>
      <c r="N59" s="200">
        <f t="shared" si="9"/>
        <v>5.1102498924872897E-2</v>
      </c>
      <c r="O59" s="200">
        <f t="shared" si="9"/>
        <v>5.1102498924872897E-2</v>
      </c>
      <c r="P59" s="200">
        <f t="shared" si="9"/>
        <v>5.1102498924872897E-2</v>
      </c>
      <c r="Q59" s="200">
        <f t="shared" si="9"/>
        <v>5.1102498924872897E-2</v>
      </c>
    </row>
    <row r="60" spans="1:17" x14ac:dyDescent="0.25">
      <c r="A60" s="142" t="s">
        <v>287</v>
      </c>
      <c r="B60" s="199">
        <f t="shared" ref="B60:Q60" si="10">IF(B$24=0,0,B$24/B$5)</f>
        <v>3.5771749247411021E-2</v>
      </c>
      <c r="C60" s="199">
        <f t="shared" si="10"/>
        <v>3.5771749247411028E-2</v>
      </c>
      <c r="D60" s="199">
        <f t="shared" si="10"/>
        <v>3.5771749247411028E-2</v>
      </c>
      <c r="E60" s="199">
        <f t="shared" si="10"/>
        <v>3.5771749247411028E-2</v>
      </c>
      <c r="F60" s="199">
        <f t="shared" si="10"/>
        <v>3.5771749247411028E-2</v>
      </c>
      <c r="G60" s="199">
        <f t="shared" si="10"/>
        <v>3.5771749247411028E-2</v>
      </c>
      <c r="H60" s="199">
        <f t="shared" si="10"/>
        <v>3.5771749247411028E-2</v>
      </c>
      <c r="I60" s="199">
        <f t="shared" si="10"/>
        <v>3.5771749247411035E-2</v>
      </c>
      <c r="J60" s="199">
        <f t="shared" si="10"/>
        <v>3.5771749247411035E-2</v>
      </c>
      <c r="K60" s="199">
        <f t="shared" si="10"/>
        <v>3.5771749247411035E-2</v>
      </c>
      <c r="L60" s="199">
        <f t="shared" si="10"/>
        <v>3.5771749247411028E-2</v>
      </c>
      <c r="M60" s="199">
        <f t="shared" si="10"/>
        <v>3.5771749247411035E-2</v>
      </c>
      <c r="N60" s="199">
        <f t="shared" si="10"/>
        <v>3.5771749247411028E-2</v>
      </c>
      <c r="O60" s="199">
        <f t="shared" si="10"/>
        <v>3.5771749247411028E-2</v>
      </c>
      <c r="P60" s="199">
        <f t="shared" si="10"/>
        <v>3.5771749247411028E-2</v>
      </c>
      <c r="Q60" s="199">
        <f t="shared" si="10"/>
        <v>3.5771749247411028E-2</v>
      </c>
    </row>
    <row r="61" spans="1:17" x14ac:dyDescent="0.25">
      <c r="A61" s="142" t="s">
        <v>286</v>
      </c>
      <c r="B61" s="199">
        <f t="shared" ref="B61:Q61" si="11">IF(B$25=0,0,B$25/B$5)</f>
        <v>1.5330749677461866E-2</v>
      </c>
      <c r="C61" s="199">
        <f t="shared" si="11"/>
        <v>1.5330749677461869E-2</v>
      </c>
      <c r="D61" s="199">
        <f t="shared" si="11"/>
        <v>1.5330749677461867E-2</v>
      </c>
      <c r="E61" s="199">
        <f t="shared" si="11"/>
        <v>1.5330749677461871E-2</v>
      </c>
      <c r="F61" s="199">
        <f t="shared" si="11"/>
        <v>1.5330749677461869E-2</v>
      </c>
      <c r="G61" s="199">
        <f t="shared" si="11"/>
        <v>1.5330749677461869E-2</v>
      </c>
      <c r="H61" s="199">
        <f t="shared" si="11"/>
        <v>1.5330749677461869E-2</v>
      </c>
      <c r="I61" s="199">
        <f t="shared" si="11"/>
        <v>1.5330749677461872E-2</v>
      </c>
      <c r="J61" s="199">
        <f t="shared" si="11"/>
        <v>1.5330749677461872E-2</v>
      </c>
      <c r="K61" s="199">
        <f t="shared" si="11"/>
        <v>1.5330749677461872E-2</v>
      </c>
      <c r="L61" s="199">
        <f t="shared" si="11"/>
        <v>1.5330749677461867E-2</v>
      </c>
      <c r="M61" s="199">
        <f t="shared" si="11"/>
        <v>1.5330749677461871E-2</v>
      </c>
      <c r="N61" s="199">
        <f t="shared" si="11"/>
        <v>1.5330749677461869E-2</v>
      </c>
      <c r="O61" s="199">
        <f t="shared" si="11"/>
        <v>1.5330749677461869E-2</v>
      </c>
      <c r="P61" s="199">
        <f t="shared" si="11"/>
        <v>1.5330749677461869E-2</v>
      </c>
      <c r="Q61" s="199">
        <f t="shared" si="11"/>
        <v>1.5330749677461869E-2</v>
      </c>
    </row>
    <row r="62" spans="1:17" x14ac:dyDescent="0.25">
      <c r="A62" s="127" t="s">
        <v>281</v>
      </c>
      <c r="B62" s="200">
        <f t="shared" ref="B62:Q62" si="12">IF(B$26=0,0,B$26/B$5)</f>
        <v>0.32705599311918637</v>
      </c>
      <c r="C62" s="200">
        <f t="shared" si="12"/>
        <v>0.32705599311918637</v>
      </c>
      <c r="D62" s="200">
        <f t="shared" si="12"/>
        <v>0.32705599311918648</v>
      </c>
      <c r="E62" s="200">
        <f t="shared" si="12"/>
        <v>0.32705599311918648</v>
      </c>
      <c r="F62" s="200">
        <f t="shared" si="12"/>
        <v>0.32705599311918648</v>
      </c>
      <c r="G62" s="200">
        <f t="shared" si="12"/>
        <v>0.32705599311918648</v>
      </c>
      <c r="H62" s="200">
        <f t="shared" si="12"/>
        <v>0.32705599311918648</v>
      </c>
      <c r="I62" s="200">
        <f t="shared" si="12"/>
        <v>0.32705599311918654</v>
      </c>
      <c r="J62" s="200">
        <f t="shared" si="12"/>
        <v>0.32705599311918648</v>
      </c>
      <c r="K62" s="200">
        <f t="shared" si="12"/>
        <v>0.32705599311918654</v>
      </c>
      <c r="L62" s="200">
        <f t="shared" si="12"/>
        <v>0.32705599311918654</v>
      </c>
      <c r="M62" s="200">
        <f t="shared" si="12"/>
        <v>0.32705599311918643</v>
      </c>
      <c r="N62" s="200">
        <f t="shared" si="12"/>
        <v>0.32705599311918637</v>
      </c>
      <c r="O62" s="200">
        <f t="shared" si="12"/>
        <v>0.32705599311918659</v>
      </c>
      <c r="P62" s="200">
        <f t="shared" si="12"/>
        <v>0.32705599311918643</v>
      </c>
      <c r="Q62" s="200">
        <f t="shared" si="12"/>
        <v>0.32705599311918643</v>
      </c>
    </row>
    <row r="63" spans="1:17" x14ac:dyDescent="0.25">
      <c r="A63" s="142" t="s">
        <v>285</v>
      </c>
      <c r="B63" s="199">
        <f t="shared" ref="B63:Q63" si="13">IF(B$27=0,0,B$27/B$5)</f>
        <v>0.2167165189378189</v>
      </c>
      <c r="C63" s="199">
        <f t="shared" si="13"/>
        <v>0.21671651893781904</v>
      </c>
      <c r="D63" s="199">
        <f t="shared" si="13"/>
        <v>0.22160558943606345</v>
      </c>
      <c r="E63" s="199">
        <f t="shared" si="13"/>
        <v>0.22160558943606348</v>
      </c>
      <c r="F63" s="199">
        <f t="shared" si="13"/>
        <v>0.22160558943606351</v>
      </c>
      <c r="G63" s="199">
        <f t="shared" si="13"/>
        <v>0.22160558943606359</v>
      </c>
      <c r="H63" s="199">
        <f t="shared" si="13"/>
        <v>0.22160558943606359</v>
      </c>
      <c r="I63" s="199">
        <f t="shared" si="13"/>
        <v>0.2167165189378189</v>
      </c>
      <c r="J63" s="199">
        <f t="shared" si="13"/>
        <v>0.21671651893781899</v>
      </c>
      <c r="K63" s="199">
        <f t="shared" si="13"/>
        <v>0.21671651893781918</v>
      </c>
      <c r="L63" s="199">
        <f t="shared" si="13"/>
        <v>0.21671651893781912</v>
      </c>
      <c r="M63" s="199">
        <f t="shared" si="13"/>
        <v>0.21671651893781904</v>
      </c>
      <c r="N63" s="199">
        <f t="shared" si="13"/>
        <v>0.21671651893781904</v>
      </c>
      <c r="O63" s="199">
        <f t="shared" si="13"/>
        <v>0.21671651893781912</v>
      </c>
      <c r="P63" s="199">
        <f t="shared" si="13"/>
        <v>0.2167165189378189</v>
      </c>
      <c r="Q63" s="199">
        <f t="shared" si="13"/>
        <v>0.21671651893781876</v>
      </c>
    </row>
    <row r="64" spans="1:17" x14ac:dyDescent="0.25">
      <c r="A64" s="142" t="s">
        <v>284</v>
      </c>
      <c r="B64" s="199">
        <f t="shared" ref="B64:Q64" si="14">IF(B$33=0,0,B$33/B$5)</f>
        <v>0.11033947418136747</v>
      </c>
      <c r="C64" s="199">
        <f t="shared" si="14"/>
        <v>0.11033947418136736</v>
      </c>
      <c r="D64" s="199">
        <f t="shared" si="14"/>
        <v>0.10545040368312304</v>
      </c>
      <c r="E64" s="199">
        <f t="shared" si="14"/>
        <v>0.105450403683123</v>
      </c>
      <c r="F64" s="199">
        <f t="shared" si="14"/>
        <v>0.10545040368312297</v>
      </c>
      <c r="G64" s="199">
        <f t="shared" si="14"/>
        <v>0.10545040368312288</v>
      </c>
      <c r="H64" s="199">
        <f t="shared" si="14"/>
        <v>0.10545040368312289</v>
      </c>
      <c r="I64" s="199">
        <f t="shared" si="14"/>
        <v>0.11033947418136762</v>
      </c>
      <c r="J64" s="199">
        <f t="shared" si="14"/>
        <v>0.11033947418136748</v>
      </c>
      <c r="K64" s="199">
        <f t="shared" si="14"/>
        <v>0.11033947418136737</v>
      </c>
      <c r="L64" s="199">
        <f t="shared" si="14"/>
        <v>0.11033947418136737</v>
      </c>
      <c r="M64" s="199">
        <f t="shared" si="14"/>
        <v>0.11033947418136743</v>
      </c>
      <c r="N64" s="199">
        <f t="shared" si="14"/>
        <v>0.11033947418136737</v>
      </c>
      <c r="O64" s="199">
        <f t="shared" si="14"/>
        <v>0.11033947418136743</v>
      </c>
      <c r="P64" s="199">
        <f t="shared" si="14"/>
        <v>0.11033947418136754</v>
      </c>
      <c r="Q64" s="199">
        <f t="shared" si="14"/>
        <v>0.11033947418136771</v>
      </c>
    </row>
    <row r="65" spans="1:17" x14ac:dyDescent="0.25">
      <c r="A65" s="127" t="s">
        <v>280</v>
      </c>
      <c r="B65" s="200">
        <f t="shared" ref="B65:Q65" si="15">IF(B$34=0,0,B$34/B$5)</f>
        <v>0.18096234173522924</v>
      </c>
      <c r="C65" s="200">
        <f t="shared" si="15"/>
        <v>0.16640891147516415</v>
      </c>
      <c r="D65" s="200">
        <f t="shared" si="15"/>
        <v>5.0409529081787391E-2</v>
      </c>
      <c r="E65" s="200">
        <f t="shared" si="15"/>
        <v>7.0540849356678231E-2</v>
      </c>
      <c r="F65" s="200">
        <f t="shared" si="15"/>
        <v>0.10189405095637276</v>
      </c>
      <c r="G65" s="200">
        <f t="shared" si="15"/>
        <v>9.5485739684768284E-2</v>
      </c>
      <c r="H65" s="200">
        <f t="shared" si="15"/>
        <v>7.8574601052324305E-2</v>
      </c>
      <c r="I65" s="200">
        <f t="shared" si="15"/>
        <v>7.2780216126276845E-2</v>
      </c>
      <c r="J65" s="200">
        <f t="shared" si="15"/>
        <v>3.7988017898449841E-2</v>
      </c>
      <c r="K65" s="200">
        <f t="shared" si="15"/>
        <v>4.0191842798594328E-2</v>
      </c>
      <c r="L65" s="200">
        <f t="shared" si="15"/>
        <v>0.15470247491574529</v>
      </c>
      <c r="M65" s="200">
        <f t="shared" si="15"/>
        <v>4.0474530314582473E-2</v>
      </c>
      <c r="N65" s="200">
        <f t="shared" si="15"/>
        <v>3.6948725449140483E-2</v>
      </c>
      <c r="O65" s="200">
        <f t="shared" si="15"/>
        <v>7.6669656235405934E-2</v>
      </c>
      <c r="P65" s="200">
        <f t="shared" si="15"/>
        <v>7.0236032047027511E-2</v>
      </c>
      <c r="Q65" s="200">
        <f t="shared" si="15"/>
        <v>8.2441988265063965E-2</v>
      </c>
    </row>
    <row r="66" spans="1:17" x14ac:dyDescent="0.25">
      <c r="A66" s="127" t="s">
        <v>279</v>
      </c>
      <c r="B66" s="200">
        <f t="shared" ref="B66:Q66" si="16">IF(B$45=0,0,B$45/B$5)</f>
        <v>9.1984498064771186E-2</v>
      </c>
      <c r="C66" s="200">
        <f t="shared" si="16"/>
        <v>9.19844980647712E-2</v>
      </c>
      <c r="D66" s="200">
        <f t="shared" si="16"/>
        <v>9.19844980647712E-2</v>
      </c>
      <c r="E66" s="200">
        <f t="shared" si="16"/>
        <v>9.19844980647712E-2</v>
      </c>
      <c r="F66" s="200">
        <f t="shared" si="16"/>
        <v>9.19844980647712E-2</v>
      </c>
      <c r="G66" s="200">
        <f t="shared" si="16"/>
        <v>9.19844980647712E-2</v>
      </c>
      <c r="H66" s="200">
        <f t="shared" si="16"/>
        <v>9.19844980647712E-2</v>
      </c>
      <c r="I66" s="200">
        <f t="shared" si="16"/>
        <v>9.1984498064771228E-2</v>
      </c>
      <c r="J66" s="200">
        <f t="shared" si="16"/>
        <v>9.1984498064771214E-2</v>
      </c>
      <c r="K66" s="200">
        <f t="shared" si="16"/>
        <v>9.1984498064771228E-2</v>
      </c>
      <c r="L66" s="200">
        <f t="shared" si="16"/>
        <v>9.19844980647712E-2</v>
      </c>
      <c r="M66" s="200">
        <f t="shared" si="16"/>
        <v>9.1984498064771214E-2</v>
      </c>
      <c r="N66" s="200">
        <f t="shared" si="16"/>
        <v>9.1984498064771214E-2</v>
      </c>
      <c r="O66" s="200">
        <f t="shared" si="16"/>
        <v>9.19844980647712E-2</v>
      </c>
      <c r="P66" s="200">
        <f t="shared" si="16"/>
        <v>9.19844980647712E-2</v>
      </c>
      <c r="Q66" s="200">
        <f t="shared" si="16"/>
        <v>9.19844980647712E-2</v>
      </c>
    </row>
    <row r="67" spans="1:17" x14ac:dyDescent="0.25">
      <c r="A67" s="72" t="s">
        <v>278</v>
      </c>
      <c r="B67" s="71">
        <f t="shared" ref="B67:Q67" si="17">IF(B$46=0,0,B$46/B$5)</f>
        <v>7.5572202867632707E-2</v>
      </c>
      <c r="C67" s="71">
        <f t="shared" si="17"/>
        <v>9.0125633127697682E-2</v>
      </c>
      <c r="D67" s="71">
        <f t="shared" si="17"/>
        <v>0.20612501552107468</v>
      </c>
      <c r="E67" s="71">
        <f t="shared" si="17"/>
        <v>0.1859936952461837</v>
      </c>
      <c r="F67" s="71">
        <f t="shared" si="17"/>
        <v>0.15464049364648921</v>
      </c>
      <c r="G67" s="71">
        <f t="shared" si="17"/>
        <v>0.16104880491809362</v>
      </c>
      <c r="H67" s="71">
        <f t="shared" si="17"/>
        <v>0.17795994355053757</v>
      </c>
      <c r="I67" s="71">
        <f t="shared" si="17"/>
        <v>0.18375432847658529</v>
      </c>
      <c r="J67" s="71">
        <f t="shared" si="17"/>
        <v>0.21854652670441224</v>
      </c>
      <c r="K67" s="71">
        <f t="shared" si="17"/>
        <v>0.21634270180426754</v>
      </c>
      <c r="L67" s="71">
        <f t="shared" si="17"/>
        <v>0.10183206968711657</v>
      </c>
      <c r="M67" s="71">
        <f t="shared" si="17"/>
        <v>0.21606001428827953</v>
      </c>
      <c r="N67" s="71">
        <f t="shared" si="17"/>
        <v>0.21958581915372147</v>
      </c>
      <c r="O67" s="71">
        <f t="shared" si="17"/>
        <v>0.17986488836745593</v>
      </c>
      <c r="P67" s="71">
        <f t="shared" si="17"/>
        <v>0.18629851255583452</v>
      </c>
      <c r="Q67" s="71">
        <f t="shared" si="17"/>
        <v>0.17409255633779819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37.504331369159544</v>
      </c>
      <c r="C71" s="230">
        <f t="shared" si="18"/>
        <v>37.449444785798427</v>
      </c>
      <c r="D71" s="230">
        <f t="shared" si="18"/>
        <v>37.456559009999971</v>
      </c>
      <c r="E71" s="230">
        <f t="shared" si="18"/>
        <v>37.301077221441382</v>
      </c>
      <c r="F71" s="230">
        <f t="shared" si="18"/>
        <v>37.249440352705086</v>
      </c>
      <c r="G71" s="230">
        <f t="shared" si="18"/>
        <v>37.111922335579408</v>
      </c>
      <c r="H71" s="230">
        <f t="shared" si="18"/>
        <v>37.239592576590553</v>
      </c>
      <c r="I71" s="230">
        <f t="shared" si="18"/>
        <v>37.535558767539229</v>
      </c>
      <c r="J71" s="230">
        <f t="shared" si="18"/>
        <v>37.869919952486683</v>
      </c>
      <c r="K71" s="230">
        <f t="shared" si="18"/>
        <v>37.858879192829754</v>
      </c>
      <c r="L71" s="230">
        <f t="shared" si="18"/>
        <v>35.05865683037954</v>
      </c>
      <c r="M71" s="230">
        <f t="shared" si="18"/>
        <v>35.501685564330941</v>
      </c>
      <c r="N71" s="230">
        <f t="shared" si="18"/>
        <v>35.512456958861236</v>
      </c>
      <c r="O71" s="230">
        <f t="shared" si="18"/>
        <v>35.275999049833558</v>
      </c>
      <c r="P71" s="230">
        <f t="shared" si="18"/>
        <v>35.317172194402531</v>
      </c>
      <c r="Q71" s="230">
        <f t="shared" si="18"/>
        <v>32.438282463718529</v>
      </c>
    </row>
    <row r="72" spans="1:17" x14ac:dyDescent="0.25">
      <c r="A72" s="132" t="s">
        <v>83</v>
      </c>
      <c r="B72" s="275">
        <f>IF(B$6=0,0,B$6/TRE!B$5*1000)</f>
        <v>1.0865856003161369</v>
      </c>
      <c r="C72" s="275">
        <f>IF(C$6=0,0,C$6/TRE!C$5*1000)</f>
        <v>1.0849954114245213</v>
      </c>
      <c r="D72" s="275">
        <f>IF(D$6=0,0,D$6/TRE!D$5*1000)</f>
        <v>1.0852015266462194</v>
      </c>
      <c r="E72" s="275">
        <f>IF(E$6=0,0,E$6/TRE!E$5*1000)</f>
        <v>1.0806968663472205</v>
      </c>
      <c r="F72" s="275">
        <f>IF(F$6=0,0,F$6/TRE!F$5*1000)</f>
        <v>1.0792008290638997</v>
      </c>
      <c r="G72" s="275">
        <f>IF(G$6=0,0,G$6/TRE!G$5*1000)</f>
        <v>1.0752166199942335</v>
      </c>
      <c r="H72" s="275">
        <f>IF(H$6=0,0,H$6/TRE!H$5*1000)</f>
        <v>1.0789155166391597</v>
      </c>
      <c r="I72" s="275">
        <f>IF(I$6=0,0,I$6/TRE!I$5*1000)</f>
        <v>1.0874903289215005</v>
      </c>
      <c r="J72" s="275">
        <f>IF(J$6=0,0,J$6/TRE!J$5*1000)</f>
        <v>1.0971775313220027</v>
      </c>
      <c r="K72" s="275">
        <f>IF(K$6=0,0,K$6/TRE!K$5*1000)</f>
        <v>1.0968576554564211</v>
      </c>
      <c r="L72" s="275">
        <f>IF(L$6=0,0,L$6/TRE!L$5*1000)</f>
        <v>1.0157288581777235</v>
      </c>
      <c r="M72" s="275">
        <f>IF(M$6=0,0,M$6/TRE!M$5*1000)</f>
        <v>1.0285644061068284</v>
      </c>
      <c r="N72" s="275">
        <f>IF(N$6=0,0,N$6/TRE!N$5*1000)</f>
        <v>1.0288764778533352</v>
      </c>
      <c r="O72" s="275">
        <f>IF(O$6=0,0,O$6/TRE!O$5*1000)</f>
        <v>1.0220257555593866</v>
      </c>
      <c r="P72" s="275">
        <f>IF(P$6=0,0,P$6/TRE!P$5*1000)</f>
        <v>1.0232186350049102</v>
      </c>
      <c r="Q72" s="275">
        <f>IF(Q$6=0,0,Q$6/TRE!Q$5*1000)</f>
        <v>0.93981066552350823</v>
      </c>
    </row>
    <row r="73" spans="1:17" x14ac:dyDescent="0.25">
      <c r="A73" s="76" t="s">
        <v>82</v>
      </c>
      <c r="B73" s="274">
        <f>IF(B$7=0,0,B$7/TRE!B$5*1000)</f>
        <v>1.3582320003951713</v>
      </c>
      <c r="C73" s="274">
        <f>IF(C$7=0,0,C$7/TRE!C$5*1000)</f>
        <v>1.3562442642806514</v>
      </c>
      <c r="D73" s="274">
        <f>IF(D$7=0,0,D$7/TRE!D$5*1000)</f>
        <v>1.3565019083077743</v>
      </c>
      <c r="E73" s="274">
        <f>IF(E$7=0,0,E$7/TRE!E$5*1000)</f>
        <v>1.3508710829340254</v>
      </c>
      <c r="F73" s="274">
        <f>IF(F$7=0,0,F$7/TRE!F$5*1000)</f>
        <v>1.3490010363298746</v>
      </c>
      <c r="G73" s="274">
        <f>IF(G$7=0,0,G$7/TRE!G$5*1000)</f>
        <v>1.3440207749927915</v>
      </c>
      <c r="H73" s="274">
        <f>IF(H$7=0,0,H$7/TRE!H$5*1000)</f>
        <v>1.3486443957989498</v>
      </c>
      <c r="I73" s="274">
        <f>IF(I$7=0,0,I$7/TRE!I$5*1000)</f>
        <v>1.3593629111518752</v>
      </c>
      <c r="J73" s="274">
        <f>IF(J$7=0,0,J$7/TRE!J$5*1000)</f>
        <v>1.3714719141525031</v>
      </c>
      <c r="K73" s="274">
        <f>IF(K$7=0,0,K$7/TRE!K$5*1000)</f>
        <v>1.3710720693205261</v>
      </c>
      <c r="L73" s="274">
        <f>IF(L$7=0,0,L$7/TRE!L$5*1000)</f>
        <v>1.2696610727221542</v>
      </c>
      <c r="M73" s="274">
        <f>IF(M$7=0,0,M$7/TRE!M$5*1000)</f>
        <v>1.2857055076335353</v>
      </c>
      <c r="N73" s="274">
        <f>IF(N$7=0,0,N$7/TRE!N$5*1000)</f>
        <v>1.2860955973166688</v>
      </c>
      <c r="O73" s="274">
        <f>IF(O$7=0,0,O$7/TRE!O$5*1000)</f>
        <v>1.277532194449233</v>
      </c>
      <c r="P73" s="274">
        <f>IF(P$7=0,0,P$7/TRE!P$5*1000)</f>
        <v>1.2790232937561377</v>
      </c>
      <c r="Q73" s="274">
        <f>IF(Q$7=0,0,Q$7/TRE!Q$5*1000)</f>
        <v>1.1747633319043853</v>
      </c>
    </row>
    <row r="74" spans="1:17" x14ac:dyDescent="0.25">
      <c r="A74" s="76" t="s">
        <v>81</v>
      </c>
      <c r="B74" s="274">
        <f>IF(B$8=0,0,B$8/TRE!B$5*1000)</f>
        <v>1.8675690005433607</v>
      </c>
      <c r="C74" s="274">
        <f>IF(C$8=0,0,C$8/TRE!C$5*1000)</f>
        <v>1.8648358633858955</v>
      </c>
      <c r="D74" s="274">
        <f>IF(D$8=0,0,D$8/TRE!D$5*1000)</f>
        <v>1.8651901239231894</v>
      </c>
      <c r="E74" s="274">
        <f>IF(E$8=0,0,E$8/TRE!E$5*1000)</f>
        <v>1.857447739034285</v>
      </c>
      <c r="F74" s="274">
        <f>IF(F$8=0,0,F$8/TRE!F$5*1000)</f>
        <v>1.8548764249535774</v>
      </c>
      <c r="G74" s="274">
        <f>IF(G$8=0,0,G$8/TRE!G$5*1000)</f>
        <v>1.8480285656150883</v>
      </c>
      <c r="H74" s="274">
        <f>IF(H$8=0,0,H$8/TRE!H$5*1000)</f>
        <v>1.854386044223556</v>
      </c>
      <c r="I74" s="274">
        <f>IF(I$8=0,0,I$8/TRE!I$5*1000)</f>
        <v>1.8691240028338285</v>
      </c>
      <c r="J74" s="274">
        <f>IF(J$8=0,0,J$8/TRE!J$5*1000)</f>
        <v>1.8857738819596919</v>
      </c>
      <c r="K74" s="274">
        <f>IF(K$8=0,0,K$8/TRE!K$5*1000)</f>
        <v>1.8852240953157233</v>
      </c>
      <c r="L74" s="274">
        <f>IF(L$8=0,0,L$8/TRE!L$5*1000)</f>
        <v>1.7457839749929622</v>
      </c>
      <c r="M74" s="274">
        <f>IF(M$8=0,0,M$8/TRE!M$5*1000)</f>
        <v>1.767845072996111</v>
      </c>
      <c r="N74" s="274">
        <f>IF(N$8=0,0,N$8/TRE!N$5*1000)</f>
        <v>1.7683814463104193</v>
      </c>
      <c r="O74" s="274">
        <f>IF(O$8=0,0,O$8/TRE!O$5*1000)</f>
        <v>1.7566067673676955</v>
      </c>
      <c r="P74" s="274">
        <f>IF(P$8=0,0,P$8/TRE!P$5*1000)</f>
        <v>1.7586570289146892</v>
      </c>
      <c r="Q74" s="274">
        <f>IF(Q$8=0,0,Q$8/TRE!Q$5*1000)</f>
        <v>1.6152995813685296</v>
      </c>
    </row>
    <row r="75" spans="1:17" x14ac:dyDescent="0.25">
      <c r="A75" s="76" t="s">
        <v>80</v>
      </c>
      <c r="B75" s="274">
        <f>IF(B$9=0,0,B$9/TRE!B$5*1000)</f>
        <v>1.1884530003457749</v>
      </c>
      <c r="C75" s="274">
        <f>IF(C$9=0,0,C$9/TRE!C$5*1000)</f>
        <v>1.18671373124557</v>
      </c>
      <c r="D75" s="274">
        <f>IF(D$9=0,0,D$9/TRE!D$5*1000)</f>
        <v>1.1869391697693026</v>
      </c>
      <c r="E75" s="274">
        <f>IF(E$9=0,0,E$9/TRE!E$5*1000)</f>
        <v>1.1820121975672724</v>
      </c>
      <c r="F75" s="274">
        <f>IF(F$9=0,0,F$9/TRE!F$5*1000)</f>
        <v>1.1803759067886403</v>
      </c>
      <c r="G75" s="274">
        <f>IF(G$9=0,0,G$9/TRE!G$5*1000)</f>
        <v>1.1760181781186925</v>
      </c>
      <c r="H75" s="274">
        <f>IF(H$9=0,0,H$9/TRE!H$5*1000)</f>
        <v>1.1800638463240811</v>
      </c>
      <c r="I75" s="274">
        <f>IF(I$9=0,0,I$9/TRE!I$5*1000)</f>
        <v>1.1894425472578911</v>
      </c>
      <c r="J75" s="274">
        <f>IF(J$9=0,0,J$9/TRE!J$5*1000)</f>
        <v>1.2000379248834403</v>
      </c>
      <c r="K75" s="274">
        <f>IF(K$9=0,0,K$9/TRE!K$5*1000)</f>
        <v>1.1996880606554605</v>
      </c>
      <c r="L75" s="274">
        <f>IF(L$9=0,0,L$9/TRE!L$5*1000)</f>
        <v>1.1109534386318849</v>
      </c>
      <c r="M75" s="274">
        <f>IF(M$9=0,0,M$9/TRE!M$5*1000)</f>
        <v>1.1249923191793436</v>
      </c>
      <c r="N75" s="274">
        <f>IF(N$9=0,0,N$9/TRE!N$5*1000)</f>
        <v>1.1253336476520852</v>
      </c>
      <c r="O75" s="274">
        <f>IF(O$9=0,0,O$9/TRE!O$5*1000)</f>
        <v>1.117840670143079</v>
      </c>
      <c r="P75" s="274">
        <f>IF(P$9=0,0,P$9/TRE!P$5*1000)</f>
        <v>1.1191453820366204</v>
      </c>
      <c r="Q75" s="274">
        <f>IF(Q$9=0,0,Q$9/TRE!Q$5*1000)</f>
        <v>1.0279179154163374</v>
      </c>
    </row>
    <row r="76" spans="1:17" x14ac:dyDescent="0.25">
      <c r="A76" s="129" t="s">
        <v>79</v>
      </c>
      <c r="B76" s="273">
        <f>IF(B$10=0,0,B$10/TRE!B$5*1000)</f>
        <v>0.91680660026674077</v>
      </c>
      <c r="C76" s="273">
        <f>IF(C$10=0,0,C$10/TRE!C$5*1000)</f>
        <v>0.91546487838943968</v>
      </c>
      <c r="D76" s="273">
        <f>IF(D$10=0,0,D$10/TRE!D$5*1000)</f>
        <v>0.91563878810774768</v>
      </c>
      <c r="E76" s="273">
        <f>IF(E$10=0,0,E$10/TRE!E$5*1000)</f>
        <v>0.9118379809804672</v>
      </c>
      <c r="F76" s="273">
        <f>IF(F$10=0,0,F$10/TRE!F$5*1000)</f>
        <v>0.91057569952266548</v>
      </c>
      <c r="G76" s="273">
        <f>IF(G$10=0,0,G$10/TRE!G$5*1000)</f>
        <v>0.90721402312013433</v>
      </c>
      <c r="H76" s="273">
        <f>IF(H$10=0,0,H$10/TRE!H$5*1000)</f>
        <v>0.91033496716429119</v>
      </c>
      <c r="I76" s="273">
        <f>IF(I$10=0,0,I$10/TRE!I$5*1000)</f>
        <v>0.91756996502751609</v>
      </c>
      <c r="J76" s="273">
        <f>IF(J$10=0,0,J$10/TRE!J$5*1000)</f>
        <v>0.92574354205293974</v>
      </c>
      <c r="K76" s="273">
        <f>IF(K$10=0,0,K$10/TRE!K$5*1000)</f>
        <v>0.92547364679135524</v>
      </c>
      <c r="L76" s="273">
        <f>IF(L$10=0,0,L$10/TRE!L$5*1000)</f>
        <v>0.85702122408745418</v>
      </c>
      <c r="M76" s="273">
        <f>IF(M$10=0,0,M$10/TRE!M$5*1000)</f>
        <v>0.86785121765263651</v>
      </c>
      <c r="N76" s="273">
        <f>IF(N$10=0,0,N$10/TRE!N$5*1000)</f>
        <v>0.86811452818875157</v>
      </c>
      <c r="O76" s="273">
        <f>IF(O$10=0,0,O$10/TRE!O$5*1000)</f>
        <v>0.86233423125323239</v>
      </c>
      <c r="P76" s="273">
        <f>IF(P$10=0,0,P$10/TRE!P$5*1000)</f>
        <v>0.86334072328539291</v>
      </c>
      <c r="Q76" s="273">
        <f>IF(Q$10=0,0,Q$10/TRE!Q$5*1000)</f>
        <v>0.79296524903546017</v>
      </c>
    </row>
    <row r="77" spans="1:17" x14ac:dyDescent="0.25">
      <c r="A77" s="127" t="s">
        <v>283</v>
      </c>
      <c r="B77" s="296">
        <f>IF(B$15=0,0,B$15/TRE!B$5*1000)</f>
        <v>3.8331301069411046</v>
      </c>
      <c r="C77" s="296">
        <f>IF(C$15=0,0,C$15/TRE!C$5*1000)</f>
        <v>3.8275204238067038</v>
      </c>
      <c r="D77" s="296">
        <f>IF(D$15=0,0,D$15/TRE!D$5*1000)</f>
        <v>3.8282475330759227</v>
      </c>
      <c r="E77" s="296">
        <f>IF(E$15=0,0,E$15/TRE!E$5*1000)</f>
        <v>3.8123565172106182</v>
      </c>
      <c r="F77" s="296">
        <f>IF(F$15=0,0,F$15/TRE!F$5*1000)</f>
        <v>3.8070789711524577</v>
      </c>
      <c r="G77" s="296">
        <f>IF(G$15=0,0,G$15/TRE!G$5*1000)</f>
        <v>3.7930239425078263</v>
      </c>
      <c r="H77" s="296">
        <f>IF(H$15=0,0,H$15/TRE!H$5*1000)</f>
        <v>3.8060724792158478</v>
      </c>
      <c r="I77" s="296">
        <f>IF(I$15=0,0,I$15/TRE!I$5*1000)</f>
        <v>3.8363217031253534</v>
      </c>
      <c r="J77" s="296">
        <f>IF(J$15=0,0,J$15/TRE!J$5*1000)</f>
        <v>3.8704950873139476</v>
      </c>
      <c r="K77" s="296">
        <f>IF(K$15=0,0,K$15/TRE!K$5*1000)</f>
        <v>3.8693666664969513</v>
      </c>
      <c r="L77" s="296">
        <f>IF(L$15=0,0,L$15/TRE!L$5*1000)</f>
        <v>3.5831699459639181</v>
      </c>
      <c r="M77" s="296">
        <f>IF(M$15=0,0,M$15/TRE!M$5*1000)</f>
        <v>3.628449696764795</v>
      </c>
      <c r="N77" s="296">
        <f>IF(N$15=0,0,N$15/TRE!N$5*1000)</f>
        <v>3.6295505871196028</v>
      </c>
      <c r="O77" s="296">
        <f>IF(O$15=0,0,O$15/TRE!O$5*1000)</f>
        <v>3.6053834070358737</v>
      </c>
      <c r="P77" s="296">
        <f>IF(P$15=0,0,P$15/TRE!P$5*1000)</f>
        <v>3.6095915081880126</v>
      </c>
      <c r="Q77" s="296">
        <f>IF(Q$15=0,0,Q$15/TRE!Q$5*1000)</f>
        <v>3.3153545894537984</v>
      </c>
    </row>
    <row r="78" spans="1:17" x14ac:dyDescent="0.25">
      <c r="A78" s="127" t="s">
        <v>282</v>
      </c>
      <c r="B78" s="296">
        <f>IF(B$23=0,0,B$23/TRE!B$5*1000)</f>
        <v>1.9165650534705523</v>
      </c>
      <c r="C78" s="296">
        <f>IF(C$23=0,0,C$23/TRE!C$5*1000)</f>
        <v>1.9137602119033519</v>
      </c>
      <c r="D78" s="296">
        <f>IF(D$23=0,0,D$23/TRE!D$5*1000)</f>
        <v>1.9141237665379613</v>
      </c>
      <c r="E78" s="296">
        <f>IF(E$23=0,0,E$23/TRE!E$5*1000)</f>
        <v>1.9061782586053091</v>
      </c>
      <c r="F78" s="296">
        <f>IF(F$23=0,0,F$23/TRE!F$5*1000)</f>
        <v>1.9035394855762289</v>
      </c>
      <c r="G78" s="296">
        <f>IF(G$23=0,0,G$23/TRE!G$5*1000)</f>
        <v>1.8965119712539134</v>
      </c>
      <c r="H78" s="296">
        <f>IF(H$23=0,0,H$23/TRE!H$5*1000)</f>
        <v>1.9030362396079239</v>
      </c>
      <c r="I78" s="296">
        <f>IF(I$23=0,0,I$23/TRE!I$5*1000)</f>
        <v>1.9181608515626767</v>
      </c>
      <c r="J78" s="296">
        <f>IF(J$23=0,0,J$23/TRE!J$5*1000)</f>
        <v>1.9352475436569738</v>
      </c>
      <c r="K78" s="296">
        <f>IF(K$23=0,0,K$23/TRE!K$5*1000)</f>
        <v>1.9346833332484756</v>
      </c>
      <c r="L78" s="296">
        <f>IF(L$23=0,0,L$23/TRE!L$5*1000)</f>
        <v>1.7915849729819586</v>
      </c>
      <c r="M78" s="296">
        <f>IF(M$23=0,0,M$23/TRE!M$5*1000)</f>
        <v>1.8142248483823977</v>
      </c>
      <c r="N78" s="296">
        <f>IF(N$23=0,0,N$23/TRE!N$5*1000)</f>
        <v>1.8147752935598014</v>
      </c>
      <c r="O78" s="296">
        <f>IF(O$23=0,0,O$23/TRE!O$5*1000)</f>
        <v>1.8026917035179368</v>
      </c>
      <c r="P78" s="296">
        <f>IF(P$23=0,0,P$23/TRE!P$5*1000)</f>
        <v>1.8047957540940063</v>
      </c>
      <c r="Q78" s="296">
        <f>IF(Q$23=0,0,Q$23/TRE!Q$5*1000)</f>
        <v>1.6576772947268994</v>
      </c>
    </row>
    <row r="79" spans="1:17" x14ac:dyDescent="0.25">
      <c r="A79" s="127" t="s">
        <v>281</v>
      </c>
      <c r="B79" s="296">
        <f>IF(B$26=0,0,B$26/TRE!B$5*1000)</f>
        <v>12.266016342211531</v>
      </c>
      <c r="C79" s="296">
        <f>IF(C$26=0,0,C$26/TRE!C$5*1000)</f>
        <v>12.248065356181446</v>
      </c>
      <c r="D79" s="296">
        <f>IF(D$26=0,0,D$26/TRE!D$5*1000)</f>
        <v>12.250392105842952</v>
      </c>
      <c r="E79" s="296">
        <f>IF(E$26=0,0,E$26/TRE!E$5*1000)</f>
        <v>12.199540855073977</v>
      </c>
      <c r="F79" s="296">
        <f>IF(F$26=0,0,F$26/TRE!F$5*1000)</f>
        <v>12.182652707687861</v>
      </c>
      <c r="G79" s="296">
        <f>IF(G$26=0,0,G$26/TRE!G$5*1000)</f>
        <v>12.137676616025043</v>
      </c>
      <c r="H79" s="296">
        <f>IF(H$26=0,0,H$26/TRE!H$5*1000)</f>
        <v>12.179431933490712</v>
      </c>
      <c r="I79" s="296">
        <f>IF(I$26=0,0,I$26/TRE!I$5*1000)</f>
        <v>12.27622945000113</v>
      </c>
      <c r="J79" s="296">
        <f>IF(J$26=0,0,J$26/TRE!J$5*1000)</f>
        <v>12.385584279404625</v>
      </c>
      <c r="K79" s="296">
        <f>IF(K$26=0,0,K$26/TRE!K$5*1000)</f>
        <v>12.381973332790242</v>
      </c>
      <c r="L79" s="296">
        <f>IF(L$26=0,0,L$26/TRE!L$5*1000)</f>
        <v>11.466143827084533</v>
      </c>
      <c r="M79" s="296">
        <f>IF(M$26=0,0,M$26/TRE!M$5*1000)</f>
        <v>11.61103902964734</v>
      </c>
      <c r="N79" s="296">
        <f>IF(N$26=0,0,N$26/TRE!N$5*1000)</f>
        <v>11.614561878782723</v>
      </c>
      <c r="O79" s="296">
        <f>IF(O$26=0,0,O$26/TRE!O$5*1000)</f>
        <v>11.537226902514796</v>
      </c>
      <c r="P79" s="296">
        <f>IF(P$26=0,0,P$26/TRE!P$5*1000)</f>
        <v>11.550692826201638</v>
      </c>
      <c r="Q79" s="296">
        <f>IF(Q$26=0,0,Q$26/TRE!Q$5*1000)</f>
        <v>10.609134686252151</v>
      </c>
    </row>
    <row r="80" spans="1:17" x14ac:dyDescent="0.25">
      <c r="A80" s="127" t="s">
        <v>280</v>
      </c>
      <c r="B80" s="296">
        <f>IF(B$34=0,0,B$34/TRE!B$5*1000)</f>
        <v>6.7868716297771279</v>
      </c>
      <c r="C80" s="296">
        <f>IF(C$34=0,0,C$34/TRE!C$5*1000)</f>
        <v>6.2319213421539814</v>
      </c>
      <c r="D80" s="296">
        <f>IF(D$34=0,0,D$34/TRE!D$5*1000)</f>
        <v>1.8881675007182788</v>
      </c>
      <c r="E80" s="296">
        <f>IF(E$34=0,0,E$34/TRE!E$5*1000)</f>
        <v>2.6312496691195184</v>
      </c>
      <c r="F80" s="296">
        <f>IF(F$34=0,0,F$34/TRE!F$5*1000)</f>
        <v>3.7954963733948999</v>
      </c>
      <c r="G80" s="296">
        <f>IF(G$34=0,0,G$34/TRE!G$5*1000)</f>
        <v>3.5436593553364735</v>
      </c>
      <c r="H80" s="296">
        <f>IF(H$34=0,0,H$34/TRE!H$5*1000)</f>
        <v>2.9260861300567012</v>
      </c>
      <c r="I80" s="296">
        <f>IF(I$34=0,0,I$34/TRE!I$5*1000)</f>
        <v>2.7318460795220698</v>
      </c>
      <c r="J80" s="296">
        <f>IF(J$34=0,0,J$34/TRE!J$5*1000)</f>
        <v>1.4386031969679269</v>
      </c>
      <c r="K80" s="296">
        <f>IF(K$34=0,0,K$34/TRE!K$5*1000)</f>
        <v>1.521618121049187</v>
      </c>
      <c r="L80" s="296">
        <f>IF(L$34=0,0,L$34/TRE!L$5*1000)</f>
        <v>5.4236609788815136</v>
      </c>
      <c r="M80" s="296">
        <f>IF(M$34=0,0,M$34/TRE!M$5*1000)</f>
        <v>1.4369140485922876</v>
      </c>
      <c r="N80" s="296">
        <f>IF(N$34=0,0,N$34/TRE!N$5*1000)</f>
        <v>1.3121400221973822</v>
      </c>
      <c r="O80" s="296">
        <f>IF(O$34=0,0,O$34/TRE!O$5*1000)</f>
        <v>2.7045987205112452</v>
      </c>
      <c r="P80" s="296">
        <f>IF(P$34=0,0,P$34/TRE!P$5*1000)</f>
        <v>2.4805380380564452</v>
      </c>
      <c r="Q80" s="296">
        <f>IF(Q$34=0,0,Q$34/TRE!Q$5*1000)</f>
        <v>2.6742765022127131</v>
      </c>
    </row>
    <row r="81" spans="1:17" x14ac:dyDescent="0.25">
      <c r="A81" s="127" t="s">
        <v>279</v>
      </c>
      <c r="B81" s="296">
        <f>IF(B$45=0,0,B$45/TRE!B$5*1000)</f>
        <v>3.4498170962469934</v>
      </c>
      <c r="C81" s="296">
        <f>IF(C$45=0,0,C$45/TRE!C$5*1000)</f>
        <v>3.4447683814260328</v>
      </c>
      <c r="D81" s="296">
        <f>IF(D$45=0,0,D$45/TRE!D$5*1000)</f>
        <v>3.4454227797683301</v>
      </c>
      <c r="E81" s="296">
        <f>IF(E$45=0,0,E$45/TRE!E$5*1000)</f>
        <v>3.431120865489556</v>
      </c>
      <c r="F81" s="296">
        <f>IF(F$45=0,0,F$45/TRE!F$5*1000)</f>
        <v>3.4263710740372111</v>
      </c>
      <c r="G81" s="296">
        <f>IF(G$45=0,0,G$45/TRE!G$5*1000)</f>
        <v>3.4137215482570435</v>
      </c>
      <c r="H81" s="296">
        <f>IF(H$45=0,0,H$45/TRE!H$5*1000)</f>
        <v>3.4254652312942624</v>
      </c>
      <c r="I81" s="296">
        <f>IF(I$45=0,0,I$45/TRE!I$5*1000)</f>
        <v>3.4526895328128178</v>
      </c>
      <c r="J81" s="296">
        <f>IF(J$45=0,0,J$45/TRE!J$5*1000)</f>
        <v>3.4834455785825522</v>
      </c>
      <c r="K81" s="296">
        <f>IF(K$45=0,0,K$45/TRE!K$5*1000)</f>
        <v>3.4824299998472559</v>
      </c>
      <c r="L81" s="296">
        <f>IF(L$45=0,0,L$45/TRE!L$5*1000)</f>
        <v>3.224852951367525</v>
      </c>
      <c r="M81" s="296">
        <f>IF(M$45=0,0,M$45/TRE!M$5*1000)</f>
        <v>3.2656047270883155</v>
      </c>
      <c r="N81" s="296">
        <f>IF(N$45=0,0,N$45/TRE!N$5*1000)</f>
        <v>3.2665955284076422</v>
      </c>
      <c r="O81" s="296">
        <f>IF(O$45=0,0,O$45/TRE!O$5*1000)</f>
        <v>3.2448450663322856</v>
      </c>
      <c r="P81" s="296">
        <f>IF(P$45=0,0,P$45/TRE!P$5*1000)</f>
        <v>3.2486323573692109</v>
      </c>
      <c r="Q81" s="296">
        <f>IF(Q$45=0,0,Q$45/TRE!Q$5*1000)</f>
        <v>2.9838191305084183</v>
      </c>
    </row>
    <row r="82" spans="1:17" x14ac:dyDescent="0.25">
      <c r="A82" s="72" t="s">
        <v>278</v>
      </c>
      <c r="B82" s="295">
        <f>IF(B$46=0,0,B$46/TRE!B$5*1000)</f>
        <v>2.8342849386450464</v>
      </c>
      <c r="C82" s="295">
        <f>IF(C$46=0,0,C$46/TRE!C$5*1000)</f>
        <v>3.3751549216008412</v>
      </c>
      <c r="D82" s="295">
        <f>IF(D$46=0,0,D$46/TRE!D$5*1000)</f>
        <v>7.7207338073022935</v>
      </c>
      <c r="E82" s="295">
        <f>IF(E$46=0,0,E$46/TRE!E$5*1000)</f>
        <v>6.9377651890791325</v>
      </c>
      <c r="F82" s="295">
        <f>IF(F$46=0,0,F$46/TRE!F$5*1000)</f>
        <v>5.7602718441977689</v>
      </c>
      <c r="G82" s="295">
        <f>IF(G$46=0,0,G$46/TRE!G$5*1000)</f>
        <v>5.9768307403581709</v>
      </c>
      <c r="H82" s="295">
        <f>IF(H$46=0,0,H$46/TRE!H$5*1000)</f>
        <v>6.6271557927750742</v>
      </c>
      <c r="I82" s="295">
        <f>IF(I$46=0,0,I$46/TRE!I$5*1000)</f>
        <v>6.8973213953225727</v>
      </c>
      <c r="J82" s="295">
        <f>IF(J$46=0,0,J$46/TRE!J$5*1000)</f>
        <v>8.2763394721900845</v>
      </c>
      <c r="K82" s="295">
        <f>IF(K$46=0,0,K$46/TRE!K$5*1000)</f>
        <v>8.1904922118581567</v>
      </c>
      <c r="L82" s="295">
        <f>IF(L$46=0,0,L$46/TRE!L$5*1000)</f>
        <v>3.5700955854879148</v>
      </c>
      <c r="M82" s="295">
        <f>IF(M$46=0,0,M$46/TRE!M$5*1000)</f>
        <v>7.6704946902873488</v>
      </c>
      <c r="N82" s="295">
        <f>IF(N$46=0,0,N$46/TRE!N$5*1000)</f>
        <v>7.7980319514728205</v>
      </c>
      <c r="O82" s="295">
        <f>IF(O$46=0,0,O$46/TRE!O$5*1000)</f>
        <v>6.3449136311487955</v>
      </c>
      <c r="P82" s="295">
        <f>IF(P$46=0,0,P$46/TRE!P$5*1000)</f>
        <v>6.5795366474954697</v>
      </c>
      <c r="Q82" s="295">
        <f>IF(Q$46=0,0,Q$46/TRE!Q$5*1000)</f>
        <v>5.6472635173163281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38.817692160157229</v>
      </c>
      <c r="C5" s="96">
        <v>39.345254653055051</v>
      </c>
      <c r="D5" s="96">
        <v>29.839178001937519</v>
      </c>
      <c r="E5" s="96">
        <v>31.327968374494191</v>
      </c>
      <c r="F5" s="96">
        <v>32.378402586334886</v>
      </c>
      <c r="G5" s="96">
        <v>32.616630946419242</v>
      </c>
      <c r="H5" s="96">
        <v>31.883841070665383</v>
      </c>
      <c r="I5" s="96">
        <v>32.041307205738448</v>
      </c>
      <c r="J5" s="96">
        <v>29.241345562725076</v>
      </c>
      <c r="K5" s="96">
        <v>25.064230944282482</v>
      </c>
      <c r="L5" s="96">
        <v>35.57088661341799</v>
      </c>
      <c r="M5" s="96">
        <v>28.204923462810598</v>
      </c>
      <c r="N5" s="96">
        <v>24.209608749031965</v>
      </c>
      <c r="O5" s="96">
        <v>24.129809496536907</v>
      </c>
      <c r="P5" s="96">
        <v>24.596820243193413</v>
      </c>
      <c r="Q5" s="96">
        <v>28.159338414499473</v>
      </c>
    </row>
    <row r="6" spans="1:17" x14ac:dyDescent="0.25">
      <c r="A6" s="132" t="s">
        <v>83</v>
      </c>
      <c r="B6" s="160">
        <v>1.0218028277880005</v>
      </c>
      <c r="C6" s="160">
        <v>1.034174214969747</v>
      </c>
      <c r="D6" s="160">
        <v>0.78445980299076989</v>
      </c>
      <c r="E6" s="160">
        <v>0.82018074087540527</v>
      </c>
      <c r="F6" s="160">
        <v>0.84650812762142424</v>
      </c>
      <c r="G6" s="160">
        <v>0.84958827809256254</v>
      </c>
      <c r="H6" s="160">
        <v>0.8333578255946742</v>
      </c>
      <c r="I6" s="160">
        <v>0.84412948974209479</v>
      </c>
      <c r="J6" s="160">
        <v>0.77722668252680915</v>
      </c>
      <c r="K6" s="160">
        <v>0.66600593225952409</v>
      </c>
      <c r="L6" s="160">
        <v>0.93067374680470993</v>
      </c>
      <c r="M6" s="160">
        <v>0.74727662615605317</v>
      </c>
      <c r="N6" s="160">
        <v>0.64161718986669958</v>
      </c>
      <c r="O6" s="160">
        <v>0.63524420954073135</v>
      </c>
      <c r="P6" s="160">
        <v>0.64829457840532156</v>
      </c>
      <c r="Q6" s="160">
        <v>0.74009260248404896</v>
      </c>
    </row>
    <row r="7" spans="1:17" x14ac:dyDescent="0.25">
      <c r="A7" s="76" t="s">
        <v>82</v>
      </c>
      <c r="B7" s="159">
        <v>0.32365632156860807</v>
      </c>
      <c r="C7" s="159">
        <v>0.32757496179845863</v>
      </c>
      <c r="D7" s="159">
        <v>0.24847785438611519</v>
      </c>
      <c r="E7" s="159">
        <v>0.25979247110502734</v>
      </c>
      <c r="F7" s="159">
        <v>0.26813167796470783</v>
      </c>
      <c r="G7" s="159">
        <v>0.26910731645802116</v>
      </c>
      <c r="H7" s="159">
        <v>0.26396631624741063</v>
      </c>
      <c r="I7" s="159">
        <v>0.26737824377424452</v>
      </c>
      <c r="J7" s="159">
        <v>0.24618676152635471</v>
      </c>
      <c r="K7" s="159">
        <v>0.21095755885176706</v>
      </c>
      <c r="L7" s="159">
        <v>0.29479116056408294</v>
      </c>
      <c r="M7" s="159">
        <v>0.23670007308498886</v>
      </c>
      <c r="N7" s="159">
        <v>0.20323241811435688</v>
      </c>
      <c r="O7" s="159">
        <v>0.20121377487552658</v>
      </c>
      <c r="P7" s="159">
        <v>0.20534748273672965</v>
      </c>
      <c r="Q7" s="159">
        <v>0.23442453164733582</v>
      </c>
    </row>
    <row r="8" spans="1:17" x14ac:dyDescent="0.25">
      <c r="A8" s="76" t="s">
        <v>81</v>
      </c>
      <c r="B8" s="159">
        <v>2.4136504090241622</v>
      </c>
      <c r="C8" s="159">
        <v>2.4428734674453843</v>
      </c>
      <c r="D8" s="159">
        <v>1.8530108479446508</v>
      </c>
      <c r="E8" s="159">
        <v>1.9373890214936724</v>
      </c>
      <c r="F8" s="159">
        <v>1.9995782287066024</v>
      </c>
      <c r="G8" s="159">
        <v>2.0068540027036401</v>
      </c>
      <c r="H8" s="159">
        <v>1.9685152574537557</v>
      </c>
      <c r="I8" s="159">
        <v>1.9939595318952101</v>
      </c>
      <c r="J8" s="159">
        <v>1.8359251405150154</v>
      </c>
      <c r="K8" s="159">
        <v>1.5732051694265199</v>
      </c>
      <c r="L8" s="159">
        <v>2.1983899521065866</v>
      </c>
      <c r="M8" s="159">
        <v>1.7651786482919876</v>
      </c>
      <c r="N8" s="159">
        <v>1.5155953288083852</v>
      </c>
      <c r="O8" s="159">
        <v>1.5005414004455375</v>
      </c>
      <c r="P8" s="159">
        <v>1.531368314690944</v>
      </c>
      <c r="Q8" s="159">
        <v>1.7482089147946658</v>
      </c>
    </row>
    <row r="9" spans="1:17" x14ac:dyDescent="0.25">
      <c r="A9" s="76" t="s">
        <v>80</v>
      </c>
      <c r="B9" s="159">
        <v>1.1055714129487595</v>
      </c>
      <c r="C9" s="159">
        <v>1.1189570208514787</v>
      </c>
      <c r="D9" s="159">
        <v>0.84877073072061415</v>
      </c>
      <c r="E9" s="159">
        <v>0.88742011267081244</v>
      </c>
      <c r="F9" s="159">
        <v>0.91590584922632312</v>
      </c>
      <c r="G9" s="159">
        <v>0.91923851401826029</v>
      </c>
      <c r="H9" s="159">
        <v>0.90167747013298061</v>
      </c>
      <c r="I9" s="159">
        <v>0.91333220784500424</v>
      </c>
      <c r="J9" s="159">
        <v>0.84094463062194746</v>
      </c>
      <c r="K9" s="159">
        <v>0.72060587379112839</v>
      </c>
      <c r="L9" s="159">
        <v>1.0069714638357572</v>
      </c>
      <c r="M9" s="159">
        <v>0.80853923376921755</v>
      </c>
      <c r="N9" s="159">
        <v>0.69421771390939369</v>
      </c>
      <c r="O9" s="159">
        <v>0.68732226923840167</v>
      </c>
      <c r="P9" s="159">
        <v>0.70144252253263217</v>
      </c>
      <c r="Q9" s="159">
        <v>0.80076625547465874</v>
      </c>
    </row>
    <row r="10" spans="1:17" x14ac:dyDescent="0.25">
      <c r="A10" s="129" t="s">
        <v>79</v>
      </c>
      <c r="B10" s="158">
        <v>1.3002619472823351</v>
      </c>
      <c r="C10" s="158">
        <v>1.3160047535753501</v>
      </c>
      <c r="D10" s="158">
        <v>1.060603970773722</v>
      </c>
      <c r="E10" s="158">
        <v>1.108899330734507</v>
      </c>
      <c r="F10" s="158">
        <v>1.1444944381147277</v>
      </c>
      <c r="G10" s="158">
        <v>1.1486588577673535</v>
      </c>
      <c r="H10" s="158">
        <v>1.1267149897691648</v>
      </c>
      <c r="I10" s="158">
        <v>1.0741695210088253</v>
      </c>
      <c r="J10" s="158">
        <v>0.98903453016453469</v>
      </c>
      <c r="K10" s="158">
        <v>0.84750418263769589</v>
      </c>
      <c r="L10" s="158">
        <v>1.1842985998820406</v>
      </c>
      <c r="M10" s="158">
        <v>0.9509225602631024</v>
      </c>
      <c r="N10" s="158">
        <v>0.81646908191859635</v>
      </c>
      <c r="O10" s="158">
        <v>0.80835935313014295</v>
      </c>
      <c r="P10" s="158">
        <v>0.82496617547507534</v>
      </c>
      <c r="Q10" s="158">
        <v>0.94178076464945704</v>
      </c>
    </row>
    <row r="11" spans="1:17" x14ac:dyDescent="0.25">
      <c r="A11" s="92" t="s">
        <v>125</v>
      </c>
      <c r="B11" s="91">
        <v>0.21246121171915411</v>
      </c>
      <c r="C11" s="91">
        <v>0.21503356701099721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0.17551798581994768</v>
      </c>
      <c r="J11" s="91">
        <v>0.16160703245221864</v>
      </c>
      <c r="K11" s="91">
        <v>0.13848114678477019</v>
      </c>
      <c r="L11" s="91">
        <v>0.19351294259909654</v>
      </c>
      <c r="M11" s="91">
        <v>0.15537958318848652</v>
      </c>
      <c r="N11" s="91">
        <v>0.13341004928907907</v>
      </c>
      <c r="O11" s="91">
        <v>0.13208492952478104</v>
      </c>
      <c r="P11" s="91">
        <v>0.13479846398265202</v>
      </c>
      <c r="Q11" s="91">
        <v>0.15388582496736539</v>
      </c>
    </row>
    <row r="12" spans="1:17" x14ac:dyDescent="0.25">
      <c r="A12" s="92" t="s">
        <v>26</v>
      </c>
      <c r="B12" s="91">
        <v>0.35356239438786397</v>
      </c>
      <c r="C12" s="91">
        <v>0.35784311974399408</v>
      </c>
      <c r="D12" s="91">
        <v>0.27143738371410453</v>
      </c>
      <c r="E12" s="91">
        <v>0.28379747901312841</v>
      </c>
      <c r="F12" s="91">
        <v>0.2929072344794042</v>
      </c>
      <c r="G12" s="91">
        <v>0.29397302265891839</v>
      </c>
      <c r="H12" s="91">
        <v>0.28835699039604573</v>
      </c>
      <c r="I12" s="91">
        <v>0.29208418243734052</v>
      </c>
      <c r="J12" s="91">
        <v>0.26893459225513983</v>
      </c>
      <c r="K12" s="91">
        <v>0.23045018635929451</v>
      </c>
      <c r="L12" s="91">
        <v>0.32203007210943829</v>
      </c>
      <c r="M12" s="91">
        <v>0.25857132709818242</v>
      </c>
      <c r="N12" s="91">
        <v>0.22201123715890636</v>
      </c>
      <c r="O12" s="91">
        <v>0.2198060698583677</v>
      </c>
      <c r="P12" s="91">
        <v>0.22432173524696131</v>
      </c>
      <c r="Q12" s="91">
        <v>0.25608552402371693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0.73423834117531694</v>
      </c>
      <c r="C14" s="157">
        <v>0.7431280668203587</v>
      </c>
      <c r="D14" s="157">
        <v>0.78916658705961751</v>
      </c>
      <c r="E14" s="157">
        <v>0.82510185172137851</v>
      </c>
      <c r="F14" s="157">
        <v>0.85158720363532348</v>
      </c>
      <c r="G14" s="157">
        <v>0.8546858351084351</v>
      </c>
      <c r="H14" s="157">
        <v>0.83835799937311906</v>
      </c>
      <c r="I14" s="157">
        <v>0.60656735275153728</v>
      </c>
      <c r="J14" s="157">
        <v>0.55849290545717623</v>
      </c>
      <c r="K14" s="157">
        <v>0.47857284949363116</v>
      </c>
      <c r="L14" s="157">
        <v>0.66875558517350575</v>
      </c>
      <c r="M14" s="157">
        <v>0.53697164997643343</v>
      </c>
      <c r="N14" s="157">
        <v>0.46104779547061092</v>
      </c>
      <c r="O14" s="157">
        <v>0.45646835374699418</v>
      </c>
      <c r="P14" s="157">
        <v>0.46584597624546198</v>
      </c>
      <c r="Q14" s="157">
        <v>0.5318094156583747</v>
      </c>
    </row>
    <row r="15" spans="1:17" x14ac:dyDescent="0.25">
      <c r="A15" s="156" t="s">
        <v>283</v>
      </c>
      <c r="B15" s="204">
        <v>4.1250213725656373</v>
      </c>
      <c r="C15" s="204">
        <v>4.1766770005383993</v>
      </c>
      <c r="D15" s="204">
        <v>3.2482271466481833</v>
      </c>
      <c r="E15" s="204">
        <v>3.3965108234863859</v>
      </c>
      <c r="F15" s="204">
        <v>3.5057863586384754</v>
      </c>
      <c r="G15" s="204">
        <v>3.518402266932112</v>
      </c>
      <c r="H15" s="204">
        <v>3.4511883152614407</v>
      </c>
      <c r="I15" s="204">
        <v>3.458248991480851</v>
      </c>
      <c r="J15" s="204">
        <v>3.1695934761487976</v>
      </c>
      <c r="K15" s="204">
        <v>2.715780262785386</v>
      </c>
      <c r="L15" s="204">
        <v>3.7300583656309731</v>
      </c>
      <c r="M15" s="204">
        <v>3.064238531191382</v>
      </c>
      <c r="N15" s="204">
        <v>2.6336166389025699</v>
      </c>
      <c r="O15" s="204">
        <v>2.6025718978317909</v>
      </c>
      <c r="P15" s="204">
        <v>2.6564157572952158</v>
      </c>
      <c r="Q15" s="204">
        <v>3.0353215714442126</v>
      </c>
    </row>
    <row r="16" spans="1:17" x14ac:dyDescent="0.25">
      <c r="A16" s="152" t="s">
        <v>289</v>
      </c>
      <c r="B16" s="264">
        <v>2.2043361828109127</v>
      </c>
      <c r="C16" s="264">
        <v>2.2327372850664764</v>
      </c>
      <c r="D16" s="264">
        <v>1.7736762014095739</v>
      </c>
      <c r="E16" s="264">
        <v>1.8548151469029905</v>
      </c>
      <c r="F16" s="264">
        <v>1.9146030309810562</v>
      </c>
      <c r="G16" s="264">
        <v>1.9214291731561768</v>
      </c>
      <c r="H16" s="264">
        <v>1.8847236413958275</v>
      </c>
      <c r="I16" s="264">
        <v>1.8715367950655599</v>
      </c>
      <c r="J16" s="264">
        <v>1.7086386445370367</v>
      </c>
      <c r="K16" s="264">
        <v>1.4638873382484254</v>
      </c>
      <c r="L16" s="264">
        <v>1.9806687247244263</v>
      </c>
      <c r="M16" s="264">
        <v>1.6595808913070698</v>
      </c>
      <c r="N16" s="264">
        <v>1.4275672910682176</v>
      </c>
      <c r="O16" s="264">
        <v>1.4085018561745253</v>
      </c>
      <c r="P16" s="264">
        <v>1.4378149064471821</v>
      </c>
      <c r="Q16" s="264">
        <v>1.6441677578309009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1.2883214577056328</v>
      </c>
      <c r="C18" s="83">
        <v>1.2895891155078578</v>
      </c>
      <c r="D18" s="83">
        <v>9.7436225903360457E-2</v>
      </c>
      <c r="E18" s="83">
        <v>9.7367085734691203E-2</v>
      </c>
      <c r="F18" s="83">
        <v>9.7484092173977605E-2</v>
      </c>
      <c r="G18" s="83">
        <v>9.9533816014221912E-2</v>
      </c>
      <c r="H18" s="83">
        <v>9.7617054036803069E-2</v>
      </c>
      <c r="I18" s="83">
        <v>0.29720331455678234</v>
      </c>
      <c r="J18" s="83">
        <v>0.39617246749977736</v>
      </c>
      <c r="K18" s="83">
        <v>0.29767415812358039</v>
      </c>
      <c r="L18" s="83">
        <v>1.5810512631805089</v>
      </c>
      <c r="M18" s="83">
        <v>0.31612075493360081</v>
      </c>
      <c r="N18" s="83">
        <v>0.21074778691964666</v>
      </c>
      <c r="O18" s="83">
        <v>0.21085299040310024</v>
      </c>
      <c r="P18" s="83">
        <v>0.21074156371579791</v>
      </c>
      <c r="Q18" s="83">
        <v>0.22880279159920433</v>
      </c>
    </row>
    <row r="19" spans="1:17" x14ac:dyDescent="0.25">
      <c r="A19" s="154" t="s">
        <v>125</v>
      </c>
      <c r="B19" s="83">
        <v>0.11768837826456656</v>
      </c>
      <c r="C19" s="83">
        <v>0.11277710272340792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0.25486590131087589</v>
      </c>
      <c r="J19" s="83">
        <v>0.28795437138267205</v>
      </c>
      <c r="K19" s="83">
        <v>0.29152322388588708</v>
      </c>
      <c r="L19" s="83">
        <v>2.6344047328036437E-2</v>
      </c>
      <c r="M19" s="83">
        <v>0.13906951342951729</v>
      </c>
      <c r="N19" s="83">
        <v>0.14823057364764011</v>
      </c>
      <c r="O19" s="83">
        <v>0.20353018145892587</v>
      </c>
      <c r="P19" s="83">
        <v>0.20760459357810201</v>
      </c>
      <c r="Q19" s="83">
        <v>0.21547667246039889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0.79832634684071357</v>
      </c>
      <c r="C21" s="83">
        <v>0.83037106683521089</v>
      </c>
      <c r="D21" s="83">
        <v>1.6762399755062134</v>
      </c>
      <c r="E21" s="83">
        <v>1.7574480611682994</v>
      </c>
      <c r="F21" s="83">
        <v>1.8171189388070785</v>
      </c>
      <c r="G21" s="83">
        <v>1.8218953571419549</v>
      </c>
      <c r="H21" s="83">
        <v>1.7871065873590244</v>
      </c>
      <c r="I21" s="83">
        <v>1.3194675791979018</v>
      </c>
      <c r="J21" s="83">
        <v>1.0245118056545872</v>
      </c>
      <c r="K21" s="83">
        <v>0.87468995623895784</v>
      </c>
      <c r="L21" s="83">
        <v>0.37327341421588095</v>
      </c>
      <c r="M21" s="83">
        <v>1.2043906229439516</v>
      </c>
      <c r="N21" s="83">
        <v>1.0685889305009308</v>
      </c>
      <c r="O21" s="83">
        <v>0.99411868431249906</v>
      </c>
      <c r="P21" s="83">
        <v>1.0194687491532821</v>
      </c>
      <c r="Q21" s="83">
        <v>1.1998882937712976</v>
      </c>
    </row>
    <row r="22" spans="1:17" x14ac:dyDescent="0.25">
      <c r="A22" s="152" t="s">
        <v>288</v>
      </c>
      <c r="B22" s="264">
        <v>1.9206851897547244</v>
      </c>
      <c r="C22" s="264">
        <v>1.9439397154719229</v>
      </c>
      <c r="D22" s="264">
        <v>1.4745509452386096</v>
      </c>
      <c r="E22" s="264">
        <v>1.5416956765833951</v>
      </c>
      <c r="F22" s="264">
        <v>1.5911833276574192</v>
      </c>
      <c r="G22" s="264">
        <v>1.5969730937759354</v>
      </c>
      <c r="H22" s="264">
        <v>1.5664646738656132</v>
      </c>
      <c r="I22" s="264">
        <v>1.586712196415291</v>
      </c>
      <c r="J22" s="264">
        <v>1.4609548316117609</v>
      </c>
      <c r="K22" s="264">
        <v>1.2518929245369603</v>
      </c>
      <c r="L22" s="264">
        <v>1.7493896409065468</v>
      </c>
      <c r="M22" s="264">
        <v>1.4046576398843125</v>
      </c>
      <c r="N22" s="264">
        <v>1.2060493478343521</v>
      </c>
      <c r="O22" s="264">
        <v>1.1940700416572656</v>
      </c>
      <c r="P22" s="264">
        <v>1.2186008508480335</v>
      </c>
      <c r="Q22" s="264">
        <v>1.3911538136133119</v>
      </c>
    </row>
    <row r="23" spans="1:17" x14ac:dyDescent="0.25">
      <c r="A23" s="156" t="s">
        <v>282</v>
      </c>
      <c r="B23" s="204">
        <v>1.777777065517022</v>
      </c>
      <c r="C23" s="204">
        <v>1.7993013437850238</v>
      </c>
      <c r="D23" s="204">
        <v>1.3648373332416894</v>
      </c>
      <c r="E23" s="204">
        <v>1.4269861768376071</v>
      </c>
      <c r="F23" s="204">
        <v>1.4727917110162423</v>
      </c>
      <c r="G23" s="204">
        <v>1.4781506909652262</v>
      </c>
      <c r="H23" s="204">
        <v>1.4499122427744218</v>
      </c>
      <c r="I23" s="204">
        <v>1.4686532532296295</v>
      </c>
      <c r="J23" s="204">
        <v>1.3522528352120764</v>
      </c>
      <c r="K23" s="204">
        <v>1.158746129556532</v>
      </c>
      <c r="L23" s="204">
        <v>1.6192267211962381</v>
      </c>
      <c r="M23" s="204">
        <v>1.300144422631015</v>
      </c>
      <c r="N23" s="204">
        <v>1.1163135332633438</v>
      </c>
      <c r="O23" s="204">
        <v>1.1052255445101475</v>
      </c>
      <c r="P23" s="204">
        <v>1.1279311446837454</v>
      </c>
      <c r="Q23" s="204">
        <v>1.2876453453385119</v>
      </c>
    </row>
    <row r="24" spans="1:17" x14ac:dyDescent="0.25">
      <c r="A24" s="152" t="s">
        <v>287</v>
      </c>
      <c r="B24" s="151">
        <v>1.1604139688101462</v>
      </c>
      <c r="C24" s="151">
        <v>1.17446357809762</v>
      </c>
      <c r="D24" s="151">
        <v>0.89087452941499345</v>
      </c>
      <c r="E24" s="151">
        <v>0.93144113793580141</v>
      </c>
      <c r="F24" s="151">
        <v>0.96133992712635741</v>
      </c>
      <c r="G24" s="151">
        <v>0.96483791082296111</v>
      </c>
      <c r="H24" s="151">
        <v>0.94640574046047465</v>
      </c>
      <c r="I24" s="151">
        <v>0.95863861866757161</v>
      </c>
      <c r="J24" s="151">
        <v>0.88266021076543888</v>
      </c>
      <c r="K24" s="151">
        <v>0.75635197524108033</v>
      </c>
      <c r="L24" s="151">
        <v>1.0569229080477052</v>
      </c>
      <c r="M24" s="151">
        <v>0.8486473240967719</v>
      </c>
      <c r="N24" s="151">
        <v>0.72865481431658774</v>
      </c>
      <c r="O24" s="151">
        <v>0.72141731683459798</v>
      </c>
      <c r="P24" s="151">
        <v>0.73623801405402034</v>
      </c>
      <c r="Q24" s="151">
        <v>0.84048876239137604</v>
      </c>
    </row>
    <row r="25" spans="1:17" x14ac:dyDescent="0.25">
      <c r="A25" s="152" t="s">
        <v>286</v>
      </c>
      <c r="B25" s="151">
        <v>0.61736309670687572</v>
      </c>
      <c r="C25" s="151">
        <v>0.62483776568740379</v>
      </c>
      <c r="D25" s="151">
        <v>0.47396280382669592</v>
      </c>
      <c r="E25" s="151">
        <v>0.49554503890180573</v>
      </c>
      <c r="F25" s="151">
        <v>0.51145178388988477</v>
      </c>
      <c r="G25" s="151">
        <v>0.51331278014226511</v>
      </c>
      <c r="H25" s="151">
        <v>0.503506502313947</v>
      </c>
      <c r="I25" s="151">
        <v>0.51001463456205787</v>
      </c>
      <c r="J25" s="151">
        <v>0.46959262444663741</v>
      </c>
      <c r="K25" s="151">
        <v>0.40239415431545156</v>
      </c>
      <c r="L25" s="151">
        <v>0.56230381314853284</v>
      </c>
      <c r="M25" s="151">
        <v>0.45149709853424325</v>
      </c>
      <c r="N25" s="151">
        <v>0.38765871894675608</v>
      </c>
      <c r="O25" s="151">
        <v>0.38380822767554967</v>
      </c>
      <c r="P25" s="151">
        <v>0.39169313062972511</v>
      </c>
      <c r="Q25" s="151">
        <v>0.44715658294713601</v>
      </c>
    </row>
    <row r="26" spans="1:17" x14ac:dyDescent="0.25">
      <c r="A26" s="156" t="s">
        <v>281</v>
      </c>
      <c r="B26" s="204">
        <v>11.120607346637616</v>
      </c>
      <c r="C26" s="204">
        <v>11.260435932536385</v>
      </c>
      <c r="D26" s="204">
        <v>8.7540386184431238</v>
      </c>
      <c r="E26" s="204">
        <v>9.1538164177160066</v>
      </c>
      <c r="F26" s="204">
        <v>9.4484213631032965</v>
      </c>
      <c r="G26" s="204">
        <v>9.4823659013636181</v>
      </c>
      <c r="H26" s="204">
        <v>9.3012196187958054</v>
      </c>
      <c r="I26" s="204">
        <v>9.3398902415074225</v>
      </c>
      <c r="J26" s="204">
        <v>8.5555181662685253</v>
      </c>
      <c r="K26" s="204">
        <v>7.3304827081873691</v>
      </c>
      <c r="L26" s="204">
        <v>10.046807131150402</v>
      </c>
      <c r="M26" s="204">
        <v>8.2766762068136863</v>
      </c>
      <c r="N26" s="204">
        <v>7.1144087288640154</v>
      </c>
      <c r="O26" s="204">
        <v>7.028943517799517</v>
      </c>
      <c r="P26" s="204">
        <v>7.1744871005797517</v>
      </c>
      <c r="Q26" s="204">
        <v>8.1987475566156451</v>
      </c>
    </row>
    <row r="27" spans="1:17" x14ac:dyDescent="0.25">
      <c r="A27" s="152" t="s">
        <v>285</v>
      </c>
      <c r="B27" s="264">
        <v>6.6772812926115908</v>
      </c>
      <c r="C27" s="264">
        <v>6.763312702094149</v>
      </c>
      <c r="D27" s="264">
        <v>5.4939521878502218</v>
      </c>
      <c r="E27" s="264">
        <v>5.7452796210982688</v>
      </c>
      <c r="F27" s="264">
        <v>5.930472260136094</v>
      </c>
      <c r="G27" s="264">
        <v>5.9516161976303135</v>
      </c>
      <c r="H27" s="264">
        <v>5.8379210167620608</v>
      </c>
      <c r="I27" s="264">
        <v>5.6691795596214094</v>
      </c>
      <c r="J27" s="264">
        <v>5.1757354191100919</v>
      </c>
      <c r="K27" s="264">
        <v>4.4343451849130542</v>
      </c>
      <c r="L27" s="264">
        <v>5.9997573535260305</v>
      </c>
      <c r="M27" s="264">
        <v>5.0271317621659417</v>
      </c>
      <c r="N27" s="264">
        <v>4.3243260446955567</v>
      </c>
      <c r="O27" s="264">
        <v>4.2665738412232077</v>
      </c>
      <c r="P27" s="264">
        <v>4.3553676848035447</v>
      </c>
      <c r="Q27" s="264">
        <v>4.980442954613129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3.9025284961018278</v>
      </c>
      <c r="C29" s="83">
        <v>3.9063684311327167</v>
      </c>
      <c r="D29" s="83">
        <v>0.30180816884852751</v>
      </c>
      <c r="E29" s="83">
        <v>0.3015940075598848</v>
      </c>
      <c r="F29" s="83">
        <v>0.30195643435604941</v>
      </c>
      <c r="G29" s="83">
        <v>0.30830544257279707</v>
      </c>
      <c r="H29" s="83">
        <v>0.30236828298805463</v>
      </c>
      <c r="I29" s="83">
        <v>0.90027562395748706</v>
      </c>
      <c r="J29" s="83">
        <v>1.2000687674194725</v>
      </c>
      <c r="K29" s="83">
        <v>0.90170188323900946</v>
      </c>
      <c r="L29" s="83">
        <v>4.789253156854218</v>
      </c>
      <c r="M29" s="83">
        <v>0.9575795287417157</v>
      </c>
      <c r="N29" s="83">
        <v>0.63838822137528828</v>
      </c>
      <c r="O29" s="83">
        <v>0.63870689928724189</v>
      </c>
      <c r="P29" s="83">
        <v>0.638369370311206</v>
      </c>
      <c r="Q29" s="83">
        <v>0.69307967267247228</v>
      </c>
    </row>
    <row r="30" spans="1:17" x14ac:dyDescent="0.25">
      <c r="A30" s="154" t="s">
        <v>125</v>
      </c>
      <c r="B30" s="83">
        <v>0.35649662364191009</v>
      </c>
      <c r="C30" s="83">
        <v>0.34161959692086735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0.77202893470523015</v>
      </c>
      <c r="J30" s="83">
        <v>0.87225911916366705</v>
      </c>
      <c r="K30" s="83">
        <v>0.88306973518568466</v>
      </c>
      <c r="L30" s="83">
        <v>7.9800266296432387E-2</v>
      </c>
      <c r="M30" s="83">
        <v>0.42126344776112046</v>
      </c>
      <c r="N30" s="83">
        <v>0.44901374124718763</v>
      </c>
      <c r="O30" s="83">
        <v>0.61652495827770282</v>
      </c>
      <c r="P30" s="83">
        <v>0.62886699395897139</v>
      </c>
      <c r="Q30" s="83">
        <v>0.65271276007423562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2.4182561728678524</v>
      </c>
      <c r="C32" s="83">
        <v>2.5153246740405648</v>
      </c>
      <c r="D32" s="83">
        <v>5.1921440190016943</v>
      </c>
      <c r="E32" s="83">
        <v>5.443685613538384</v>
      </c>
      <c r="F32" s="83">
        <v>5.6285158257800445</v>
      </c>
      <c r="G32" s="83">
        <v>5.6433107550575166</v>
      </c>
      <c r="H32" s="83">
        <v>5.535552733774006</v>
      </c>
      <c r="I32" s="83">
        <v>3.996875000958692</v>
      </c>
      <c r="J32" s="83">
        <v>3.1034075325269526</v>
      </c>
      <c r="K32" s="83">
        <v>2.64957356648836</v>
      </c>
      <c r="L32" s="83">
        <v>1.1307039303753794</v>
      </c>
      <c r="M32" s="83">
        <v>3.6482887856631052</v>
      </c>
      <c r="N32" s="83">
        <v>3.2369240820730809</v>
      </c>
      <c r="O32" s="83">
        <v>3.0113419836582636</v>
      </c>
      <c r="P32" s="83">
        <v>3.0881313205333676</v>
      </c>
      <c r="Q32" s="83">
        <v>3.6346505218664209</v>
      </c>
    </row>
    <row r="33" spans="1:17" x14ac:dyDescent="0.25">
      <c r="A33" s="152" t="s">
        <v>284</v>
      </c>
      <c r="B33" s="264">
        <v>4.4433260540260244</v>
      </c>
      <c r="C33" s="264">
        <v>4.4971232304422353</v>
      </c>
      <c r="D33" s="264">
        <v>3.260086430592902</v>
      </c>
      <c r="E33" s="264">
        <v>3.4085367966177382</v>
      </c>
      <c r="F33" s="264">
        <v>3.5179491029672025</v>
      </c>
      <c r="G33" s="264">
        <v>3.5307497037333042</v>
      </c>
      <c r="H33" s="264">
        <v>3.4632986020337437</v>
      </c>
      <c r="I33" s="264">
        <v>3.6707106818860122</v>
      </c>
      <c r="J33" s="264">
        <v>3.3797827471584334</v>
      </c>
      <c r="K33" s="264">
        <v>2.896137523274315</v>
      </c>
      <c r="L33" s="264">
        <v>4.0470497776243723</v>
      </c>
      <c r="M33" s="264">
        <v>3.2495444446477451</v>
      </c>
      <c r="N33" s="264">
        <v>2.7900826841684583</v>
      </c>
      <c r="O33" s="264">
        <v>2.7623696765763097</v>
      </c>
      <c r="P33" s="264">
        <v>2.8191194157762074</v>
      </c>
      <c r="Q33" s="264">
        <v>3.2183046020025166</v>
      </c>
    </row>
    <row r="34" spans="1:17" x14ac:dyDescent="0.25">
      <c r="A34" s="156" t="s">
        <v>280</v>
      </c>
      <c r="B34" s="204">
        <v>8.3659853118087852</v>
      </c>
      <c r="C34" s="204">
        <v>7.9037943352557729</v>
      </c>
      <c r="D34" s="204">
        <v>1.9214289396555368</v>
      </c>
      <c r="E34" s="204">
        <v>2.8111967649866187</v>
      </c>
      <c r="F34" s="204">
        <v>4.0282585387919401</v>
      </c>
      <c r="G34" s="204">
        <v>3.941740423341801</v>
      </c>
      <c r="H34" s="204">
        <v>3.1816667934523575</v>
      </c>
      <c r="I34" s="204">
        <v>2.9547589922366004</v>
      </c>
      <c r="J34" s="204">
        <v>1.4153345528833543</v>
      </c>
      <c r="K34" s="204">
        <v>1.2809927777432133</v>
      </c>
      <c r="L34" s="204">
        <v>6.9468168918498288</v>
      </c>
      <c r="M34" s="204">
        <v>1.4593720106433148</v>
      </c>
      <c r="N34" s="204">
        <v>1.1427372136753591</v>
      </c>
      <c r="O34" s="204">
        <v>2.3413781559056659</v>
      </c>
      <c r="P34" s="204">
        <v>2.189054168854569</v>
      </c>
      <c r="Q34" s="204">
        <v>2.936154731336857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2.6565821234614361E-16</v>
      </c>
      <c r="Q37" s="87">
        <v>0</v>
      </c>
    </row>
    <row r="38" spans="1:17" x14ac:dyDescent="0.25">
      <c r="A38" s="88" t="s">
        <v>125</v>
      </c>
      <c r="B38" s="87">
        <v>0.75754538997091037</v>
      </c>
      <c r="C38" s="87">
        <v>0.78179208300128178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0.50542887480229459</v>
      </c>
      <c r="J38" s="87">
        <v>0.32084818673945559</v>
      </c>
      <c r="K38" s="87">
        <v>0.326949093927145</v>
      </c>
      <c r="L38" s="87">
        <v>0.81469206020159746</v>
      </c>
      <c r="M38" s="87">
        <v>0.17049155534261073</v>
      </c>
      <c r="N38" s="87">
        <v>0.15255361112513355</v>
      </c>
      <c r="O38" s="87">
        <v>0.41794182630575577</v>
      </c>
      <c r="P38" s="87">
        <v>0.38932571618811668</v>
      </c>
      <c r="Q38" s="87">
        <v>0.4744330596908502</v>
      </c>
    </row>
    <row r="39" spans="1:17" x14ac:dyDescent="0.25">
      <c r="A39" s="88" t="s">
        <v>29</v>
      </c>
      <c r="B39" s="87">
        <v>3.3121727738667932</v>
      </c>
      <c r="C39" s="87">
        <v>2.3770061876982154</v>
      </c>
      <c r="D39" s="87">
        <v>0</v>
      </c>
      <c r="E39" s="87">
        <v>0</v>
      </c>
      <c r="F39" s="87">
        <v>0.94082667432322642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4.2962671479710828</v>
      </c>
      <c r="C41" s="87">
        <v>4.7449960645562754</v>
      </c>
      <c r="D41" s="87">
        <v>1.9214289396555368</v>
      </c>
      <c r="E41" s="87">
        <v>2.8111967649866187</v>
      </c>
      <c r="F41" s="87">
        <v>3.0874318644687135</v>
      </c>
      <c r="G41" s="87">
        <v>3.941740423341801</v>
      </c>
      <c r="H41" s="87">
        <v>3.1816667934523575</v>
      </c>
      <c r="I41" s="87">
        <v>2.4493301174343056</v>
      </c>
      <c r="J41" s="87">
        <v>1.0944863661438988</v>
      </c>
      <c r="K41" s="87">
        <v>0.95404368381606819</v>
      </c>
      <c r="L41" s="87">
        <v>6.1321248316482313</v>
      </c>
      <c r="M41" s="87">
        <v>1.2888804553007041</v>
      </c>
      <c r="N41" s="87">
        <v>0.99018360255022542</v>
      </c>
      <c r="O41" s="87">
        <v>1.9234363295999102</v>
      </c>
      <c r="P41" s="87">
        <v>1.7997284526664519</v>
      </c>
      <c r="Q41" s="87">
        <v>2.4617216716460066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4.1123192407894127</v>
      </c>
      <c r="C45" s="204">
        <v>4.1621087815493327</v>
      </c>
      <c r="D45" s="204">
        <v>3.1571151045337702</v>
      </c>
      <c r="E45" s="204">
        <v>3.3008765976195056</v>
      </c>
      <c r="F45" s="204">
        <v>3.4068330660604209</v>
      </c>
      <c r="G45" s="204">
        <v>3.4192293539767595</v>
      </c>
      <c r="H45" s="204">
        <v>3.3539087262796583</v>
      </c>
      <c r="I45" s="204">
        <v>3.3972600662095473</v>
      </c>
      <c r="J45" s="204">
        <v>3.1280048890930034</v>
      </c>
      <c r="K45" s="204">
        <v>2.6803889510070649</v>
      </c>
      <c r="L45" s="204">
        <v>3.7455636760839339</v>
      </c>
      <c r="M45" s="204">
        <v>3.0074687252395393</v>
      </c>
      <c r="N45" s="204">
        <v>2.5822346967095053</v>
      </c>
      <c r="O45" s="204">
        <v>2.5565861773445846</v>
      </c>
      <c r="P45" s="204">
        <v>2.6091083289004109</v>
      </c>
      <c r="Q45" s="204">
        <v>2.9785561033821262</v>
      </c>
    </row>
    <row r="46" spans="1:17" x14ac:dyDescent="0.25">
      <c r="A46" s="72" t="s">
        <v>278</v>
      </c>
      <c r="B46" s="306">
        <v>3.1510389042268891</v>
      </c>
      <c r="C46" s="306">
        <v>3.8033528407497079</v>
      </c>
      <c r="D46" s="306">
        <v>6.5982076525993456</v>
      </c>
      <c r="E46" s="306">
        <v>6.2248999169686421</v>
      </c>
      <c r="F46" s="306">
        <v>5.3416932270907269</v>
      </c>
      <c r="G46" s="306">
        <v>5.5832953407998875</v>
      </c>
      <c r="H46" s="306">
        <v>6.0517135149037129</v>
      </c>
      <c r="I46" s="306">
        <v>6.3295266668090244</v>
      </c>
      <c r="J46" s="306">
        <v>6.9313238977646607</v>
      </c>
      <c r="K46" s="306">
        <v>5.879561398036282</v>
      </c>
      <c r="L46" s="306">
        <v>3.867288904313428</v>
      </c>
      <c r="M46" s="306">
        <v>6.5884064247263128</v>
      </c>
      <c r="N46" s="306">
        <v>5.749166204999737</v>
      </c>
      <c r="O46" s="306">
        <v>4.6624231959148625</v>
      </c>
      <c r="P46" s="306">
        <v>4.9284046690390175</v>
      </c>
      <c r="Q46" s="306">
        <v>5.2576400373319547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0.99999999999999989</v>
      </c>
      <c r="C50" s="77">
        <f t="shared" si="0"/>
        <v>0.99999999999999956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1.0000000000000002</v>
      </c>
      <c r="J50" s="77">
        <f t="shared" si="0"/>
        <v>1</v>
      </c>
      <c r="K50" s="77">
        <f t="shared" si="0"/>
        <v>1</v>
      </c>
      <c r="L50" s="77">
        <f t="shared" si="0"/>
        <v>0.99999999999999978</v>
      </c>
      <c r="M50" s="77">
        <f t="shared" si="0"/>
        <v>0.99999999999999989</v>
      </c>
      <c r="N50" s="77">
        <f t="shared" si="0"/>
        <v>0.99999999999999978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2.6323121518202635E-2</v>
      </c>
      <c r="C51" s="203">
        <f t="shared" si="1"/>
        <v>2.628459833565841E-2</v>
      </c>
      <c r="D51" s="203">
        <f t="shared" si="1"/>
        <v>2.6289591587939632E-2</v>
      </c>
      <c r="E51" s="203">
        <f t="shared" si="1"/>
        <v>2.6180463765507346E-2</v>
      </c>
      <c r="F51" s="203">
        <f t="shared" si="1"/>
        <v>2.6144221456394147E-2</v>
      </c>
      <c r="G51" s="203">
        <f t="shared" si="1"/>
        <v>2.6047701845362821E-2</v>
      </c>
      <c r="H51" s="203">
        <f t="shared" si="1"/>
        <v>2.6137309609205215E-2</v>
      </c>
      <c r="I51" s="203">
        <f t="shared" si="1"/>
        <v>2.6345039056050595E-2</v>
      </c>
      <c r="J51" s="203">
        <f t="shared" si="1"/>
        <v>2.6579716752760038E-2</v>
      </c>
      <c r="K51" s="203">
        <f t="shared" si="1"/>
        <v>2.6571967587597171E-2</v>
      </c>
      <c r="L51" s="203">
        <f t="shared" si="1"/>
        <v>2.6163917613839929E-2</v>
      </c>
      <c r="M51" s="203">
        <f t="shared" si="1"/>
        <v>2.6494545434288076E-2</v>
      </c>
      <c r="N51" s="203">
        <f t="shared" si="1"/>
        <v>2.6502584016040946E-2</v>
      </c>
      <c r="O51" s="203">
        <f t="shared" si="1"/>
        <v>2.6326117892969736E-2</v>
      </c>
      <c r="P51" s="203">
        <f t="shared" si="1"/>
        <v>2.6356844990348773E-2</v>
      </c>
      <c r="Q51" s="203">
        <f t="shared" si="1"/>
        <v>2.6282315002932356E-2</v>
      </c>
    </row>
    <row r="52" spans="1:17" x14ac:dyDescent="0.25">
      <c r="A52" s="76" t="s">
        <v>82</v>
      </c>
      <c r="B52" s="202">
        <f t="shared" ref="B52:Q52" si="2">IF(B$7=0,0,B$7/B$5)</f>
        <v>8.3378558476181475E-3</v>
      </c>
      <c r="C52" s="202">
        <f t="shared" si="2"/>
        <v>8.3256536191467587E-3</v>
      </c>
      <c r="D52" s="202">
        <f t="shared" si="2"/>
        <v>8.3272352331549161E-3</v>
      </c>
      <c r="E52" s="202">
        <f t="shared" si="2"/>
        <v>8.2926689659371146E-3</v>
      </c>
      <c r="F52" s="202">
        <f t="shared" si="2"/>
        <v>8.2811892047407933E-3</v>
      </c>
      <c r="G52" s="202">
        <f t="shared" si="2"/>
        <v>8.2506165918882126E-3</v>
      </c>
      <c r="H52" s="202">
        <f t="shared" si="2"/>
        <v>8.2789998752776338E-3</v>
      </c>
      <c r="I52" s="202">
        <f t="shared" si="2"/>
        <v>8.3447982336487918E-3</v>
      </c>
      <c r="J52" s="202">
        <f t="shared" si="2"/>
        <v>8.4191324574398943E-3</v>
      </c>
      <c r="K52" s="202">
        <f t="shared" si="2"/>
        <v>8.4166779072824324E-3</v>
      </c>
      <c r="L52" s="202">
        <f t="shared" si="2"/>
        <v>8.2874279679293218E-3</v>
      </c>
      <c r="M52" s="202">
        <f t="shared" si="2"/>
        <v>8.3921544193193108E-3</v>
      </c>
      <c r="N52" s="202">
        <f t="shared" si="2"/>
        <v>8.3947006422597902E-3</v>
      </c>
      <c r="O52" s="202">
        <f t="shared" si="2"/>
        <v>8.3388049501345891E-3</v>
      </c>
      <c r="P52" s="202">
        <f t="shared" si="2"/>
        <v>8.3485377665251138E-3</v>
      </c>
      <c r="Q52" s="202">
        <f t="shared" si="2"/>
        <v>8.3249303728893265E-3</v>
      </c>
    </row>
    <row r="53" spans="1:17" x14ac:dyDescent="0.25">
      <c r="A53" s="76" t="s">
        <v>81</v>
      </c>
      <c r="B53" s="202">
        <f t="shared" ref="B53:Q53" si="3">IF(B$8=0,0,B$8/B$5)</f>
        <v>6.2179132109805101E-2</v>
      </c>
      <c r="C53" s="202">
        <f t="shared" si="3"/>
        <v>6.2088134617161561E-2</v>
      </c>
      <c r="D53" s="202">
        <f t="shared" si="3"/>
        <v>6.209992942246368E-2</v>
      </c>
      <c r="E53" s="202">
        <f t="shared" si="3"/>
        <v>6.184215325852431E-2</v>
      </c>
      <c r="F53" s="202">
        <f t="shared" si="3"/>
        <v>6.1756543528509733E-2</v>
      </c>
      <c r="G53" s="202">
        <f t="shared" si="3"/>
        <v>6.1528549837056634E-2</v>
      </c>
      <c r="H53" s="202">
        <f t="shared" si="3"/>
        <v>6.1740216716388081E-2</v>
      </c>
      <c r="I53" s="202">
        <f t="shared" si="3"/>
        <v>6.2230904597366153E-2</v>
      </c>
      <c r="J53" s="202">
        <f t="shared" si="3"/>
        <v>6.2785248256678403E-2</v>
      </c>
      <c r="K53" s="202">
        <f t="shared" si="3"/>
        <v>6.2766943574839307E-2</v>
      </c>
      <c r="L53" s="202">
        <f t="shared" si="3"/>
        <v>6.1803068784833541E-2</v>
      </c>
      <c r="M53" s="202">
        <f t="shared" si="3"/>
        <v>6.2584060921826334E-2</v>
      </c>
      <c r="N53" s="202">
        <f t="shared" si="3"/>
        <v>6.2603049248740425E-2</v>
      </c>
      <c r="O53" s="202">
        <f t="shared" si="3"/>
        <v>6.2186209993116359E-2</v>
      </c>
      <c r="P53" s="202">
        <f t="shared" si="3"/>
        <v>6.2258791971889695E-2</v>
      </c>
      <c r="Q53" s="202">
        <f t="shared" si="3"/>
        <v>6.2082741045311592E-2</v>
      </c>
    </row>
    <row r="54" spans="1:17" x14ac:dyDescent="0.25">
      <c r="A54" s="76" t="s">
        <v>80</v>
      </c>
      <c r="B54" s="202">
        <f t="shared" ref="B54:Q54" si="4">IF(B$9=0,0,B$9/B$5)</f>
        <v>2.8481121659353213E-2</v>
      </c>
      <c r="C54" s="202">
        <f t="shared" si="4"/>
        <v>2.8439440301464534E-2</v>
      </c>
      <c r="D54" s="202">
        <f t="shared" si="4"/>
        <v>2.8444842906379719E-2</v>
      </c>
      <c r="E54" s="202">
        <f t="shared" si="4"/>
        <v>2.8326768658043896E-2</v>
      </c>
      <c r="F54" s="202">
        <f t="shared" si="4"/>
        <v>2.8287555162244966E-2</v>
      </c>
      <c r="G54" s="202">
        <f t="shared" si="4"/>
        <v>2.8183122761156212E-2</v>
      </c>
      <c r="H54" s="202">
        <f t="shared" si="4"/>
        <v>2.8280076673778361E-2</v>
      </c>
      <c r="I54" s="202">
        <f t="shared" si="4"/>
        <v>2.8504836022465112E-2</v>
      </c>
      <c r="J54" s="202">
        <f t="shared" si="4"/>
        <v>2.87587528699065E-2</v>
      </c>
      <c r="K54" s="202">
        <f t="shared" si="4"/>
        <v>2.8750368419163851E-2</v>
      </c>
      <c r="L54" s="202">
        <f t="shared" si="4"/>
        <v>2.8308866033603702E-2</v>
      </c>
      <c r="M54" s="202">
        <f t="shared" si="4"/>
        <v>2.8666599107610102E-2</v>
      </c>
      <c r="N54" s="202">
        <f t="shared" si="4"/>
        <v>2.867529670165167E-2</v>
      </c>
      <c r="O54" s="202">
        <f t="shared" si="4"/>
        <v>2.8484363680411389E-2</v>
      </c>
      <c r="P54" s="202">
        <f t="shared" si="4"/>
        <v>2.8517609820998702E-2</v>
      </c>
      <c r="Q54" s="202">
        <f t="shared" si="4"/>
        <v>2.843696977846389E-2</v>
      </c>
    </row>
    <row r="55" spans="1:17" x14ac:dyDescent="0.25">
      <c r="A55" s="129" t="s">
        <v>79</v>
      </c>
      <c r="B55" s="201">
        <f t="shared" ref="B55:Q55" si="5">IF(B$10=0,0,B$10/B$5)</f>
        <v>3.3496631946010789E-2</v>
      </c>
      <c r="C55" s="201">
        <f t="shared" si="5"/>
        <v>3.3447610523297651E-2</v>
      </c>
      <c r="D55" s="201">
        <f t="shared" si="5"/>
        <v>3.554400763670014E-2</v>
      </c>
      <c r="E55" s="201">
        <f t="shared" si="5"/>
        <v>3.5396464829086156E-2</v>
      </c>
      <c r="F55" s="201">
        <f t="shared" si="5"/>
        <v>3.5347464565708836E-2</v>
      </c>
      <c r="G55" s="201">
        <f t="shared" si="5"/>
        <v>3.5216968290020675E-2</v>
      </c>
      <c r="H55" s="201">
        <f t="shared" si="5"/>
        <v>3.5338119622161678E-2</v>
      </c>
      <c r="I55" s="201">
        <f t="shared" si="5"/>
        <v>3.3524522395779362E-2</v>
      </c>
      <c r="J55" s="201">
        <f t="shared" si="5"/>
        <v>3.382315386420829E-2</v>
      </c>
      <c r="K55" s="201">
        <f t="shared" si="5"/>
        <v>3.3813292916175589E-2</v>
      </c>
      <c r="L55" s="201">
        <f t="shared" si="5"/>
        <v>3.329404219672448E-2</v>
      </c>
      <c r="M55" s="201">
        <f t="shared" si="5"/>
        <v>3.3714771873674276E-2</v>
      </c>
      <c r="N55" s="201">
        <f t="shared" si="5"/>
        <v>3.3725001109373293E-2</v>
      </c>
      <c r="O55" s="201">
        <f t="shared" si="5"/>
        <v>3.35004448852428E-2</v>
      </c>
      <c r="P55" s="201">
        <f t="shared" si="5"/>
        <v>3.3539545653400671E-2</v>
      </c>
      <c r="Q55" s="201">
        <f t="shared" si="5"/>
        <v>3.344470494251834E-2</v>
      </c>
    </row>
    <row r="56" spans="1:17" x14ac:dyDescent="0.25">
      <c r="A56" s="127" t="s">
        <v>283</v>
      </c>
      <c r="B56" s="200">
        <f t="shared" ref="B56:Q56" si="6">IF(B$15=0,0,B$15/B$5)</f>
        <v>0.10626652804464223</v>
      </c>
      <c r="C56" s="200">
        <f t="shared" si="6"/>
        <v>0.10615452962163233</v>
      </c>
      <c r="D56" s="200">
        <f t="shared" si="6"/>
        <v>0.10885779582927081</v>
      </c>
      <c r="E56" s="200">
        <f t="shared" si="6"/>
        <v>0.10841784513073216</v>
      </c>
      <c r="F56" s="200">
        <f t="shared" si="6"/>
        <v>0.10827545766936852</v>
      </c>
      <c r="G56" s="200">
        <f t="shared" si="6"/>
        <v>0.10787141911474378</v>
      </c>
      <c r="H56" s="200">
        <f t="shared" si="6"/>
        <v>0.10824255169295441</v>
      </c>
      <c r="I56" s="200">
        <f t="shared" si="6"/>
        <v>0.10793095828691704</v>
      </c>
      <c r="J56" s="200">
        <f t="shared" si="6"/>
        <v>0.10839424161756717</v>
      </c>
      <c r="K56" s="200">
        <f t="shared" si="6"/>
        <v>0.10835282633736246</v>
      </c>
      <c r="L56" s="200">
        <f t="shared" si="6"/>
        <v>0.10486267621521492</v>
      </c>
      <c r="M56" s="200">
        <f t="shared" si="6"/>
        <v>0.10864197292475238</v>
      </c>
      <c r="N56" s="200">
        <f t="shared" si="6"/>
        <v>0.10878394055037657</v>
      </c>
      <c r="O56" s="200">
        <f t="shared" si="6"/>
        <v>0.10785712577653421</v>
      </c>
      <c r="P56" s="200">
        <f t="shared" si="6"/>
        <v>0.10799834007122591</v>
      </c>
      <c r="Q56" s="200">
        <f t="shared" si="6"/>
        <v>0.10779094049600614</v>
      </c>
    </row>
    <row r="57" spans="1:17" x14ac:dyDescent="0.25">
      <c r="A57" s="142" t="s">
        <v>289</v>
      </c>
      <c r="B57" s="199">
        <f t="shared" ref="B57:Q57" si="7">IF(B$16=0,0,B$16/B$5)</f>
        <v>5.6786894329422806E-2</v>
      </c>
      <c r="C57" s="199">
        <f t="shared" si="7"/>
        <v>5.674730802366558E-2</v>
      </c>
      <c r="D57" s="199">
        <f t="shared" si="7"/>
        <v>5.9441188403192791E-2</v>
      </c>
      <c r="E57" s="199">
        <f t="shared" si="7"/>
        <v>5.9206365530332213E-2</v>
      </c>
      <c r="F57" s="199">
        <f t="shared" si="7"/>
        <v>5.9132102823043625E-2</v>
      </c>
      <c r="G57" s="199">
        <f t="shared" si="7"/>
        <v>5.8909492409335351E-2</v>
      </c>
      <c r="H57" s="199">
        <f t="shared" si="7"/>
        <v>5.9112189062122157E-2</v>
      </c>
      <c r="I57" s="199">
        <f t="shared" si="7"/>
        <v>5.8410126124017074E-2</v>
      </c>
      <c r="J57" s="199">
        <f t="shared" si="7"/>
        <v>5.843228523365545E-2</v>
      </c>
      <c r="K57" s="199">
        <f t="shared" si="7"/>
        <v>5.8405436077517456E-2</v>
      </c>
      <c r="L57" s="199">
        <f t="shared" si="7"/>
        <v>5.5682298455200209E-2</v>
      </c>
      <c r="M57" s="199">
        <f t="shared" si="7"/>
        <v>5.8840113269419021E-2</v>
      </c>
      <c r="N57" s="199">
        <f t="shared" si="7"/>
        <v>5.8966970753928427E-2</v>
      </c>
      <c r="O57" s="199">
        <f t="shared" si="7"/>
        <v>5.8371859768585097E-2</v>
      </c>
      <c r="P57" s="199">
        <f t="shared" si="7"/>
        <v>5.8455316265730049E-2</v>
      </c>
      <c r="Q57" s="199">
        <f t="shared" si="7"/>
        <v>5.8388010883959743E-2</v>
      </c>
    </row>
    <row r="58" spans="1:17" x14ac:dyDescent="0.25">
      <c r="A58" s="142" t="s">
        <v>288</v>
      </c>
      <c r="B58" s="199">
        <f t="shared" ref="B58:Q58" si="8">IF(B$22=0,0,B$22/B$5)</f>
        <v>4.9479633715219427E-2</v>
      </c>
      <c r="C58" s="199">
        <f t="shared" si="8"/>
        <v>4.940722159796674E-2</v>
      </c>
      <c r="D58" s="199">
        <f t="shared" si="8"/>
        <v>4.9416607426078021E-2</v>
      </c>
      <c r="E58" s="199">
        <f t="shared" si="8"/>
        <v>4.9211479600399934E-2</v>
      </c>
      <c r="F58" s="199">
        <f t="shared" si="8"/>
        <v>4.9143354846324899E-2</v>
      </c>
      <c r="G58" s="199">
        <f t="shared" si="8"/>
        <v>4.8961926705408436E-2</v>
      </c>
      <c r="H58" s="199">
        <f t="shared" si="8"/>
        <v>4.9130362630832251E-2</v>
      </c>
      <c r="I58" s="199">
        <f t="shared" si="8"/>
        <v>4.9520832162899965E-2</v>
      </c>
      <c r="J58" s="199">
        <f t="shared" si="8"/>
        <v>4.9961956383911724E-2</v>
      </c>
      <c r="K58" s="199">
        <f t="shared" si="8"/>
        <v>4.9947390259844994E-2</v>
      </c>
      <c r="L58" s="199">
        <f t="shared" si="8"/>
        <v>4.9180377760014701E-2</v>
      </c>
      <c r="M58" s="199">
        <f t="shared" si="8"/>
        <v>4.9801859655333361E-2</v>
      </c>
      <c r="N58" s="199">
        <f t="shared" si="8"/>
        <v>4.9816969796448146E-2</v>
      </c>
      <c r="O58" s="199">
        <f t="shared" si="8"/>
        <v>4.9485266007949114E-2</v>
      </c>
      <c r="P58" s="199">
        <f t="shared" si="8"/>
        <v>4.9543023805495849E-2</v>
      </c>
      <c r="Q58" s="199">
        <f t="shared" si="8"/>
        <v>4.9402929612046405E-2</v>
      </c>
    </row>
    <row r="59" spans="1:17" x14ac:dyDescent="0.25">
      <c r="A59" s="127" t="s">
        <v>282</v>
      </c>
      <c r="B59" s="200">
        <f t="shared" ref="B59:Q59" si="9">IF(B$23=0,0,B$23/B$5)</f>
        <v>4.5798113349503705E-2</v>
      </c>
      <c r="C59" s="200">
        <f t="shared" si="9"/>
        <v>4.5731089038594214E-2</v>
      </c>
      <c r="D59" s="200">
        <f t="shared" si="9"/>
        <v>4.5739776516399606E-2</v>
      </c>
      <c r="E59" s="200">
        <f t="shared" si="9"/>
        <v>4.5549911177751139E-2</v>
      </c>
      <c r="F59" s="200">
        <f t="shared" si="9"/>
        <v>4.5486855229782873E-2</v>
      </c>
      <c r="G59" s="200">
        <f t="shared" si="9"/>
        <v>4.5318926206494123E-2</v>
      </c>
      <c r="H59" s="200">
        <f t="shared" si="9"/>
        <v>4.5474829696990571E-2</v>
      </c>
      <c r="I59" s="200">
        <f t="shared" si="9"/>
        <v>4.583624643649372E-2</v>
      </c>
      <c r="J59" s="200">
        <f t="shared" si="9"/>
        <v>4.6244548914870676E-2</v>
      </c>
      <c r="K59" s="200">
        <f t="shared" si="9"/>
        <v>4.6231066579797017E-2</v>
      </c>
      <c r="L59" s="200">
        <f t="shared" si="9"/>
        <v>4.5521123462394557E-2</v>
      </c>
      <c r="M59" s="200">
        <f t="shared" si="9"/>
        <v>4.6096364145263906E-2</v>
      </c>
      <c r="N59" s="200">
        <f t="shared" si="9"/>
        <v>4.6110350019926707E-2</v>
      </c>
      <c r="O59" s="200">
        <f t="shared" si="9"/>
        <v>4.5803326572833848E-2</v>
      </c>
      <c r="P59" s="200">
        <f t="shared" si="9"/>
        <v>4.5856786915205984E-2</v>
      </c>
      <c r="Q59" s="200">
        <f t="shared" si="9"/>
        <v>4.572711639686438E-2</v>
      </c>
    </row>
    <row r="60" spans="1:17" x14ac:dyDescent="0.25">
      <c r="A60" s="142" t="s">
        <v>287</v>
      </c>
      <c r="B60" s="199">
        <f t="shared" ref="B60:Q60" si="10">IF(B$24=0,0,B$24/B$5)</f>
        <v>2.9893945369611742E-2</v>
      </c>
      <c r="C60" s="199">
        <f t="shared" si="10"/>
        <v>2.9850196382104906E-2</v>
      </c>
      <c r="D60" s="199">
        <f t="shared" si="10"/>
        <v>2.9855866986588812E-2</v>
      </c>
      <c r="E60" s="199">
        <f t="shared" si="10"/>
        <v>2.9731935591908298E-2</v>
      </c>
      <c r="F60" s="199">
        <f t="shared" si="10"/>
        <v>2.9690776886321293E-2</v>
      </c>
      <c r="G60" s="199">
        <f t="shared" si="10"/>
        <v>2.9581164051184265E-2</v>
      </c>
      <c r="H60" s="199">
        <f t="shared" si="10"/>
        <v>2.9682927422794488E-2</v>
      </c>
      <c r="I60" s="199">
        <f t="shared" si="10"/>
        <v>2.9918836098418729E-2</v>
      </c>
      <c r="J60" s="199">
        <f t="shared" si="10"/>
        <v>3.0185348648613334E-2</v>
      </c>
      <c r="K60" s="199">
        <f t="shared" si="10"/>
        <v>3.0176548281989689E-2</v>
      </c>
      <c r="L60" s="199">
        <f t="shared" si="10"/>
        <v>2.9713144896675543E-2</v>
      </c>
      <c r="M60" s="199">
        <f t="shared" si="10"/>
        <v>3.0088623541763899E-2</v>
      </c>
      <c r="N60" s="199">
        <f t="shared" si="10"/>
        <v>3.0097752585354087E-2</v>
      </c>
      <c r="O60" s="199">
        <f t="shared" si="10"/>
        <v>2.9897348213135926E-2</v>
      </c>
      <c r="P60" s="199">
        <f t="shared" si="10"/>
        <v>2.9932243549153748E-2</v>
      </c>
      <c r="Q60" s="199">
        <f t="shared" si="10"/>
        <v>2.984760330727804E-2</v>
      </c>
    </row>
    <row r="61" spans="1:17" x14ac:dyDescent="0.25">
      <c r="A61" s="142" t="s">
        <v>286</v>
      </c>
      <c r="B61" s="199">
        <f t="shared" ref="B61:Q61" si="11">IF(B$25=0,0,B$25/B$5)</f>
        <v>1.590416797989196E-2</v>
      </c>
      <c r="C61" s="199">
        <f t="shared" si="11"/>
        <v>1.5880892656489308E-2</v>
      </c>
      <c r="D61" s="199">
        <f t="shared" si="11"/>
        <v>1.5883909529810794E-2</v>
      </c>
      <c r="E61" s="199">
        <f t="shared" si="11"/>
        <v>1.5817975585842841E-2</v>
      </c>
      <c r="F61" s="199">
        <f t="shared" si="11"/>
        <v>1.5796078343461577E-2</v>
      </c>
      <c r="G61" s="199">
        <f t="shared" si="11"/>
        <v>1.5737762155309858E-2</v>
      </c>
      <c r="H61" s="199">
        <f t="shared" si="11"/>
        <v>1.5791902274196079E-2</v>
      </c>
      <c r="I61" s="199">
        <f t="shared" si="11"/>
        <v>1.5917410338074992E-2</v>
      </c>
      <c r="J61" s="199">
        <f t="shared" si="11"/>
        <v>1.6059200266257338E-2</v>
      </c>
      <c r="K61" s="199">
        <f t="shared" si="11"/>
        <v>1.6054518297807321E-2</v>
      </c>
      <c r="L61" s="199">
        <f t="shared" si="11"/>
        <v>1.580797856571901E-2</v>
      </c>
      <c r="M61" s="199">
        <f t="shared" si="11"/>
        <v>1.6007740603500006E-2</v>
      </c>
      <c r="N61" s="199">
        <f t="shared" si="11"/>
        <v>1.6012597434572621E-2</v>
      </c>
      <c r="O61" s="199">
        <f t="shared" si="11"/>
        <v>1.5905978359697932E-2</v>
      </c>
      <c r="P61" s="199">
        <f t="shared" si="11"/>
        <v>1.592454336605224E-2</v>
      </c>
      <c r="Q61" s="199">
        <f t="shared" si="11"/>
        <v>1.5879513089586347E-2</v>
      </c>
    </row>
    <row r="62" spans="1:17" x14ac:dyDescent="0.25">
      <c r="A62" s="127" t="s">
        <v>281</v>
      </c>
      <c r="B62" s="200">
        <f t="shared" ref="B62:Q62" si="12">IF(B$26=0,0,B$26/B$5)</f>
        <v>0.28648295990280154</v>
      </c>
      <c r="C62" s="200">
        <f t="shared" si="12"/>
        <v>0.28619552807144033</v>
      </c>
      <c r="D62" s="200">
        <f t="shared" si="12"/>
        <v>0.29337398697359246</v>
      </c>
      <c r="E62" s="200">
        <f t="shared" si="12"/>
        <v>0.29219310707580476</v>
      </c>
      <c r="F62" s="200">
        <f t="shared" si="12"/>
        <v>0.2918124616527854</v>
      </c>
      <c r="G62" s="200">
        <f t="shared" si="12"/>
        <v>0.29072180744052667</v>
      </c>
      <c r="H62" s="200">
        <f t="shared" si="12"/>
        <v>0.29172205438426174</v>
      </c>
      <c r="I62" s="200">
        <f t="shared" si="12"/>
        <v>0.29149529329548363</v>
      </c>
      <c r="J62" s="200">
        <f t="shared" si="12"/>
        <v>0.29258291647066104</v>
      </c>
      <c r="K62" s="200">
        <f t="shared" si="12"/>
        <v>0.29246788878074714</v>
      </c>
      <c r="L62" s="200">
        <f t="shared" si="12"/>
        <v>0.28244466437787813</v>
      </c>
      <c r="M62" s="200">
        <f t="shared" si="12"/>
        <v>0.29344792293894501</v>
      </c>
      <c r="N62" s="200">
        <f t="shared" si="12"/>
        <v>0.29386715013097803</v>
      </c>
      <c r="O62" s="200">
        <f t="shared" si="12"/>
        <v>0.29129709949878824</v>
      </c>
      <c r="P62" s="200">
        <f t="shared" si="12"/>
        <v>0.29168351964376865</v>
      </c>
      <c r="Q62" s="200">
        <f t="shared" si="12"/>
        <v>0.29115554619685396</v>
      </c>
    </row>
    <row r="63" spans="1:17" x14ac:dyDescent="0.25">
      <c r="A63" s="142" t="s">
        <v>285</v>
      </c>
      <c r="B63" s="199">
        <f t="shared" ref="B63:Q63" si="13">IF(B$27=0,0,B$27/B$5)</f>
        <v>0.17201644201468533</v>
      </c>
      <c r="C63" s="199">
        <f t="shared" si="13"/>
        <v>0.17189652886308099</v>
      </c>
      <c r="D63" s="199">
        <f t="shared" si="13"/>
        <v>0.18411875110948056</v>
      </c>
      <c r="E63" s="199">
        <f t="shared" si="13"/>
        <v>0.18339138856434159</v>
      </c>
      <c r="F63" s="199">
        <f t="shared" si="13"/>
        <v>0.18316136024076168</v>
      </c>
      <c r="G63" s="199">
        <f t="shared" si="13"/>
        <v>0.18247182572005344</v>
      </c>
      <c r="H63" s="199">
        <f t="shared" si="13"/>
        <v>0.18309967747685268</v>
      </c>
      <c r="I63" s="199">
        <f t="shared" si="13"/>
        <v>0.1769334666410266</v>
      </c>
      <c r="J63" s="199">
        <f t="shared" si="13"/>
        <v>0.17700059007229049</v>
      </c>
      <c r="K63" s="199">
        <f t="shared" si="13"/>
        <v>0.17691925975189729</v>
      </c>
      <c r="L63" s="199">
        <f t="shared" si="13"/>
        <v>0.16867044723205782</v>
      </c>
      <c r="M63" s="199">
        <f t="shared" si="13"/>
        <v>0.17823596539073863</v>
      </c>
      <c r="N63" s="199">
        <f t="shared" si="13"/>
        <v>0.17862023668054808</v>
      </c>
      <c r="O63" s="199">
        <f t="shared" si="13"/>
        <v>0.17681755182673711</v>
      </c>
      <c r="P63" s="199">
        <f t="shared" si="13"/>
        <v>0.17707035469386698</v>
      </c>
      <c r="Q63" s="199">
        <f t="shared" si="13"/>
        <v>0.17686647609762943</v>
      </c>
    </row>
    <row r="64" spans="1:17" x14ac:dyDescent="0.25">
      <c r="A64" s="142" t="s">
        <v>284</v>
      </c>
      <c r="B64" s="199">
        <f t="shared" ref="B64:Q64" si="14">IF(B$33=0,0,B$33/B$5)</f>
        <v>0.11446651788811617</v>
      </c>
      <c r="C64" s="199">
        <f t="shared" si="14"/>
        <v>0.11429899920835933</v>
      </c>
      <c r="D64" s="199">
        <f t="shared" si="14"/>
        <v>0.10925523586411187</v>
      </c>
      <c r="E64" s="199">
        <f t="shared" si="14"/>
        <v>0.1088017185114632</v>
      </c>
      <c r="F64" s="199">
        <f t="shared" si="14"/>
        <v>0.10865110141202371</v>
      </c>
      <c r="G64" s="199">
        <f t="shared" si="14"/>
        <v>0.10824998172047322</v>
      </c>
      <c r="H64" s="199">
        <f t="shared" si="14"/>
        <v>0.10862237690740904</v>
      </c>
      <c r="I64" s="199">
        <f t="shared" si="14"/>
        <v>0.11456182665445701</v>
      </c>
      <c r="J64" s="199">
        <f t="shared" si="14"/>
        <v>0.11558232639837053</v>
      </c>
      <c r="K64" s="199">
        <f t="shared" si="14"/>
        <v>0.11554862902884983</v>
      </c>
      <c r="L64" s="199">
        <f t="shared" si="14"/>
        <v>0.11377421714582034</v>
      </c>
      <c r="M64" s="199">
        <f t="shared" si="14"/>
        <v>0.11521195754820639</v>
      </c>
      <c r="N64" s="199">
        <f t="shared" si="14"/>
        <v>0.11524691345042994</v>
      </c>
      <c r="O64" s="199">
        <f t="shared" si="14"/>
        <v>0.11447954767205117</v>
      </c>
      <c r="P64" s="199">
        <f t="shared" si="14"/>
        <v>0.11461316494990167</v>
      </c>
      <c r="Q64" s="199">
        <f t="shared" si="14"/>
        <v>0.11428907009922454</v>
      </c>
    </row>
    <row r="65" spans="1:17" x14ac:dyDescent="0.25">
      <c r="A65" s="127" t="s">
        <v>280</v>
      </c>
      <c r="B65" s="200">
        <f t="shared" ref="B65:Q65" si="15">IF(B$34=0,0,B$34/B$5)</f>
        <v>0.21551990461699047</v>
      </c>
      <c r="C65" s="200">
        <f t="shared" si="15"/>
        <v>0.20088303926232348</v>
      </c>
      <c r="D65" s="200">
        <f t="shared" si="15"/>
        <v>6.4392824076144939E-2</v>
      </c>
      <c r="E65" s="200">
        <f t="shared" si="15"/>
        <v>8.9734410204377238E-2</v>
      </c>
      <c r="F65" s="200">
        <f t="shared" si="15"/>
        <v>0.12441189858118705</v>
      </c>
      <c r="G65" s="200">
        <f t="shared" si="15"/>
        <v>0.12085063076615943</v>
      </c>
      <c r="H65" s="200">
        <f t="shared" si="15"/>
        <v>9.9789319185248318E-2</v>
      </c>
      <c r="I65" s="200">
        <f t="shared" si="15"/>
        <v>9.2217179944125899E-2</v>
      </c>
      <c r="J65" s="200">
        <f t="shared" si="15"/>
        <v>4.8401827126844967E-2</v>
      </c>
      <c r="K65" s="200">
        <f t="shared" si="15"/>
        <v>5.1108401474230215E-2</v>
      </c>
      <c r="L65" s="200">
        <f t="shared" si="15"/>
        <v>0.19529501660578127</v>
      </c>
      <c r="M65" s="200">
        <f t="shared" si="15"/>
        <v>5.17417468821555E-2</v>
      </c>
      <c r="N65" s="200">
        <f t="shared" si="15"/>
        <v>4.7201804272076563E-2</v>
      </c>
      <c r="O65" s="200">
        <f t="shared" si="15"/>
        <v>9.7032600122338247E-2</v>
      </c>
      <c r="P65" s="200">
        <f t="shared" si="15"/>
        <v>8.8997445491367441E-2</v>
      </c>
      <c r="Q65" s="200">
        <f t="shared" si="15"/>
        <v>0.10426930803974453</v>
      </c>
    </row>
    <row r="66" spans="1:17" x14ac:dyDescent="0.25">
      <c r="A66" s="127" t="s">
        <v>279</v>
      </c>
      <c r="B66" s="200">
        <f t="shared" ref="B66:Q66" si="16">IF(B$45=0,0,B$45/B$5)</f>
        <v>0.10593930272367733</v>
      </c>
      <c r="C66" s="200">
        <f t="shared" si="16"/>
        <v>0.10578426339467488</v>
      </c>
      <c r="D66" s="200">
        <f t="shared" si="16"/>
        <v>0.10580435909892599</v>
      </c>
      <c r="E66" s="200">
        <f t="shared" si="16"/>
        <v>0.10536516629999312</v>
      </c>
      <c r="F66" s="200">
        <f t="shared" si="16"/>
        <v>0.10521930651076204</v>
      </c>
      <c r="G66" s="200">
        <f t="shared" si="16"/>
        <v>0.10483085636875483</v>
      </c>
      <c r="H66" s="200">
        <f t="shared" si="16"/>
        <v>0.10519148928280822</v>
      </c>
      <c r="I66" s="200">
        <f t="shared" si="16"/>
        <v>0.1060275114368965</v>
      </c>
      <c r="J66" s="200">
        <f t="shared" si="16"/>
        <v>0.10697198876786218</v>
      </c>
      <c r="K66" s="200">
        <f t="shared" si="16"/>
        <v>0.1069408016932792</v>
      </c>
      <c r="L66" s="200">
        <f t="shared" si="16"/>
        <v>0.10529857511819901</v>
      </c>
      <c r="M66" s="200">
        <f t="shared" si="16"/>
        <v>0.10662921064845349</v>
      </c>
      <c r="N66" s="200">
        <f t="shared" si="16"/>
        <v>0.10666156250099487</v>
      </c>
      <c r="O66" s="200">
        <f t="shared" si="16"/>
        <v>0.1059513618502253</v>
      </c>
      <c r="P66" s="200">
        <f t="shared" si="16"/>
        <v>0.10607502527170844</v>
      </c>
      <c r="Q66" s="200">
        <f t="shared" si="16"/>
        <v>0.10577507395729309</v>
      </c>
    </row>
    <row r="67" spans="1:17" x14ac:dyDescent="0.25">
      <c r="A67" s="72" t="s">
        <v>278</v>
      </c>
      <c r="B67" s="71">
        <f t="shared" ref="B67:Q67" si="17">IF(B$46=0,0,B$46/B$5)</f>
        <v>8.1175328281394815E-2</v>
      </c>
      <c r="C67" s="71">
        <f t="shared" si="17"/>
        <v>9.6666113214605609E-2</v>
      </c>
      <c r="D67" s="71">
        <f t="shared" si="17"/>
        <v>0.22112565071902821</v>
      </c>
      <c r="E67" s="71">
        <f t="shared" si="17"/>
        <v>0.19870104063424276</v>
      </c>
      <c r="F67" s="71">
        <f t="shared" si="17"/>
        <v>0.16497704643851568</v>
      </c>
      <c r="G67" s="71">
        <f t="shared" si="17"/>
        <v>0.17117940077783661</v>
      </c>
      <c r="H67" s="71">
        <f t="shared" si="17"/>
        <v>0.18980503326092574</v>
      </c>
      <c r="I67" s="71">
        <f t="shared" si="17"/>
        <v>0.19754271029477335</v>
      </c>
      <c r="J67" s="71">
        <f t="shared" si="17"/>
        <v>0.23703847290120095</v>
      </c>
      <c r="K67" s="71">
        <f t="shared" si="17"/>
        <v>0.23457976472952569</v>
      </c>
      <c r="L67" s="71">
        <f t="shared" si="17"/>
        <v>0.10872062162360091</v>
      </c>
      <c r="M67" s="71">
        <f t="shared" si="17"/>
        <v>0.23359065070371168</v>
      </c>
      <c r="N67" s="71">
        <f t="shared" si="17"/>
        <v>0.23747456080758103</v>
      </c>
      <c r="O67" s="71">
        <f t="shared" si="17"/>
        <v>0.1932225447774053</v>
      </c>
      <c r="P67" s="71">
        <f t="shared" si="17"/>
        <v>0.20036755240356063</v>
      </c>
      <c r="Q67" s="71">
        <f t="shared" si="17"/>
        <v>0.18671035377112244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0.4542226936090395</v>
      </c>
      <c r="C71" s="253">
        <f>IF(C$5=0,0,C$5/TRE_fec!C$5)</f>
        <v>0.4548884106011038</v>
      </c>
      <c r="D71" s="253">
        <f>IF(D$5=0,0,D$5/TRE_fec!D$5)</f>
        <v>0.45480201243145801</v>
      </c>
      <c r="E71" s="253">
        <f>IF(E$5=0,0,E$5/TRE_fec!E$5)</f>
        <v>0.4566977601041885</v>
      </c>
      <c r="F71" s="253">
        <f>IF(F$5=0,0,F$5/TRE_fec!F$5)</f>
        <v>0.45733085531494505</v>
      </c>
      <c r="G71" s="253">
        <f>IF(G$5=0,0,G$5/TRE_fec!G$5)</f>
        <v>0.45902549219806349</v>
      </c>
      <c r="H71" s="253">
        <f>IF(H$5=0,0,H$5/TRE_fec!H$5)</f>
        <v>0.45745179358418481</v>
      </c>
      <c r="I71" s="253">
        <f>IF(I$5=0,0,I$5/TRE_fec!I$5)</f>
        <v>0.45384480678725908</v>
      </c>
      <c r="J71" s="253">
        <f>IF(J$5=0,0,J$5/TRE_fec!J$5)</f>
        <v>0.4498377191681136</v>
      </c>
      <c r="K71" s="253">
        <f>IF(K$5=0,0,K$5/TRE_fec!K$5)</f>
        <v>0.44996890504175402</v>
      </c>
      <c r="L71" s="253">
        <f>IF(L$5=0,0,L$5/TRE_fec!L$5)</f>
        <v>0.48590904377557187</v>
      </c>
      <c r="M71" s="253">
        <f>IF(M$5=0,0,M$5/TRE_fec!M$5)</f>
        <v>0.4798453410229423</v>
      </c>
      <c r="N71" s="253">
        <f>IF(N$5=0,0,N$5/TRE_fec!N$5)</f>
        <v>0.47969979762988252</v>
      </c>
      <c r="O71" s="253">
        <f>IF(O$5=0,0,O$5/TRE_fec!O$5)</f>
        <v>0.48291526463758716</v>
      </c>
      <c r="P71" s="253">
        <f>IF(P$5=0,0,P$5/TRE_fec!P$5)</f>
        <v>0.48235227675463777</v>
      </c>
      <c r="Q71" s="253">
        <f>IF(Q$5=0,0,Q$5/TRE_fec!Q$5)</f>
        <v>0.52516092476718701</v>
      </c>
    </row>
    <row r="72" spans="1:17" x14ac:dyDescent="0.25">
      <c r="A72" s="132" t="s">
        <v>83</v>
      </c>
      <c r="B72" s="282">
        <f>IF(B$6=0,0,B$6/TRE_fec!B$6)</f>
        <v>0.41268976567376459</v>
      </c>
      <c r="C72" s="282">
        <f>IF(C$6=0,0,C$6/TRE_fec!C$6)</f>
        <v>0.41268976567376453</v>
      </c>
      <c r="D72" s="282">
        <f>IF(D$6=0,0,D$6/TRE_fec!D$6)</f>
        <v>0.41268976567376464</v>
      </c>
      <c r="E72" s="282">
        <f>IF(E$6=0,0,E$6/TRE_fec!E$6)</f>
        <v>0.41268976567376459</v>
      </c>
      <c r="F72" s="282">
        <f>IF(F$6=0,0,F$6/TRE_fec!F$6)</f>
        <v>0.41268976567376459</v>
      </c>
      <c r="G72" s="282">
        <f>IF(G$6=0,0,G$6/TRE_fec!G$6)</f>
        <v>0.41268976567376459</v>
      </c>
      <c r="H72" s="282">
        <f>IF(H$6=0,0,H$6/TRE_fec!H$6)</f>
        <v>0.41268976567376464</v>
      </c>
      <c r="I72" s="282">
        <f>IF(I$6=0,0,I$6/TRE_fec!I$6)</f>
        <v>0.41268976567376459</v>
      </c>
      <c r="J72" s="282">
        <f>IF(J$6=0,0,J$6/TRE_fec!J$6)</f>
        <v>0.41268976567376459</v>
      </c>
      <c r="K72" s="282">
        <f>IF(K$6=0,0,K$6/TRE_fec!K$6)</f>
        <v>0.41268976567376459</v>
      </c>
      <c r="L72" s="282">
        <f>IF(L$6=0,0,L$6/TRE_fec!L$6)</f>
        <v>0.43880870764528102</v>
      </c>
      <c r="M72" s="282">
        <f>IF(M$6=0,0,M$6/TRE_fec!M$6)</f>
        <v>0.43880870764528096</v>
      </c>
      <c r="N72" s="282">
        <f>IF(N$6=0,0,N$6/TRE_fec!N$6)</f>
        <v>0.43880870764528096</v>
      </c>
      <c r="O72" s="282">
        <f>IF(O$6=0,0,O$6/TRE_fec!O$6)</f>
        <v>0.43880870764528096</v>
      </c>
      <c r="P72" s="282">
        <f>IF(P$6=0,0,P$6/TRE_fec!P$6)</f>
        <v>0.43880870764528096</v>
      </c>
      <c r="Q72" s="282">
        <f>IF(Q$6=0,0,Q$6/TRE_fec!Q$6)</f>
        <v>0.47640191926153114</v>
      </c>
    </row>
    <row r="73" spans="1:17" x14ac:dyDescent="0.25">
      <c r="A73" s="76" t="s">
        <v>82</v>
      </c>
      <c r="B73" s="281">
        <f>IF(B$7=0,0,B$7/TRE_fec!B$7)</f>
        <v>0.1045756757562577</v>
      </c>
      <c r="C73" s="281">
        <f>IF(C$7=0,0,C$7/TRE_fec!C$7)</f>
        <v>0.1045756757562577</v>
      </c>
      <c r="D73" s="281">
        <f>IF(D$7=0,0,D$7/TRE_fec!D$7)</f>
        <v>0.1045756757562577</v>
      </c>
      <c r="E73" s="281">
        <f>IF(E$7=0,0,E$7/TRE_fec!E$7)</f>
        <v>0.1045756757562577</v>
      </c>
      <c r="F73" s="281">
        <f>IF(F$7=0,0,F$7/TRE_fec!F$7)</f>
        <v>0.1045756757562577</v>
      </c>
      <c r="G73" s="281">
        <f>IF(G$7=0,0,G$7/TRE_fec!G$7)</f>
        <v>0.10457567575625769</v>
      </c>
      <c r="H73" s="281">
        <f>IF(H$7=0,0,H$7/TRE_fec!H$7)</f>
        <v>0.1045756757562577</v>
      </c>
      <c r="I73" s="281">
        <f>IF(I$7=0,0,I$7/TRE_fec!I$7)</f>
        <v>0.1045756757562577</v>
      </c>
      <c r="J73" s="281">
        <f>IF(J$7=0,0,J$7/TRE_fec!J$7)</f>
        <v>0.1045756757562577</v>
      </c>
      <c r="K73" s="281">
        <f>IF(K$7=0,0,K$7/TRE_fec!K$7)</f>
        <v>0.10457567575625772</v>
      </c>
      <c r="L73" s="281">
        <f>IF(L$7=0,0,L$7/TRE_fec!L$7)</f>
        <v>0.11119422129312234</v>
      </c>
      <c r="M73" s="281">
        <f>IF(M$7=0,0,M$7/TRE_fec!M$7)</f>
        <v>0.11119422129312233</v>
      </c>
      <c r="N73" s="281">
        <f>IF(N$7=0,0,N$7/TRE_fec!N$7)</f>
        <v>0.11119422129312233</v>
      </c>
      <c r="O73" s="281">
        <f>IF(O$7=0,0,O$7/TRE_fec!O$7)</f>
        <v>0.11119422129312234</v>
      </c>
      <c r="P73" s="281">
        <f>IF(P$7=0,0,P$7/TRE_fec!P$7)</f>
        <v>0.11119422129312234</v>
      </c>
      <c r="Q73" s="281">
        <f>IF(Q$7=0,0,Q$7/TRE_fec!Q$7)</f>
        <v>0.12072034923622504</v>
      </c>
    </row>
    <row r="74" spans="1:17" x14ac:dyDescent="0.25">
      <c r="A74" s="76" t="s">
        <v>81</v>
      </c>
      <c r="B74" s="281">
        <f>IF(B$8=0,0,B$8/TRE_fec!B$8)</f>
        <v>0.56717653486662023</v>
      </c>
      <c r="C74" s="281">
        <f>IF(C$8=0,0,C$8/TRE_fec!C$8)</f>
        <v>0.56717653486662023</v>
      </c>
      <c r="D74" s="281">
        <f>IF(D$8=0,0,D$8/TRE_fec!D$8)</f>
        <v>0.56717653486662012</v>
      </c>
      <c r="E74" s="281">
        <f>IF(E$8=0,0,E$8/TRE_fec!E$8)</f>
        <v>0.56717653486662012</v>
      </c>
      <c r="F74" s="281">
        <f>IF(F$8=0,0,F$8/TRE_fec!F$8)</f>
        <v>0.56717653486662012</v>
      </c>
      <c r="G74" s="281">
        <f>IF(G$8=0,0,G$8/TRE_fec!G$8)</f>
        <v>0.56717653486662023</v>
      </c>
      <c r="H74" s="281">
        <f>IF(H$8=0,0,H$8/TRE_fec!H$8)</f>
        <v>0.56717653486662023</v>
      </c>
      <c r="I74" s="281">
        <f>IF(I$8=0,0,I$8/TRE_fec!I$8)</f>
        <v>0.56717653486662012</v>
      </c>
      <c r="J74" s="281">
        <f>IF(J$8=0,0,J$8/TRE_fec!J$8)</f>
        <v>0.56717653486662012</v>
      </c>
      <c r="K74" s="281">
        <f>IF(K$8=0,0,K$8/TRE_fec!K$8)</f>
        <v>0.56717653486662012</v>
      </c>
      <c r="L74" s="281">
        <f>IF(L$8=0,0,L$8/TRE_fec!L$8)</f>
        <v>0.60307287210096217</v>
      </c>
      <c r="M74" s="281">
        <f>IF(M$8=0,0,M$8/TRE_fec!M$8)</f>
        <v>0.60307287210096205</v>
      </c>
      <c r="N74" s="281">
        <f>IF(N$8=0,0,N$8/TRE_fec!N$8)</f>
        <v>0.60307287210096205</v>
      </c>
      <c r="O74" s="281">
        <f>IF(O$8=0,0,O$8/TRE_fec!O$8)</f>
        <v>0.60307287210096205</v>
      </c>
      <c r="P74" s="281">
        <f>IF(P$8=0,0,P$8/TRE_fec!P$8)</f>
        <v>0.60307287210096217</v>
      </c>
      <c r="Q74" s="281">
        <f>IF(Q$8=0,0,Q$8/TRE_fec!Q$8)</f>
        <v>0.65473877048882667</v>
      </c>
    </row>
    <row r="75" spans="1:17" x14ac:dyDescent="0.25">
      <c r="A75" s="76" t="s">
        <v>80</v>
      </c>
      <c r="B75" s="281">
        <f>IF(B$9=0,0,B$9/TRE_fec!B$9)</f>
        <v>0.40824919133121407</v>
      </c>
      <c r="C75" s="281">
        <f>IF(C$9=0,0,C$9/TRE_fec!C$9)</f>
        <v>0.40824919133121407</v>
      </c>
      <c r="D75" s="281">
        <f>IF(D$9=0,0,D$9/TRE_fec!D$9)</f>
        <v>0.40824919133121412</v>
      </c>
      <c r="E75" s="281">
        <f>IF(E$9=0,0,E$9/TRE_fec!E$9)</f>
        <v>0.40824919133121407</v>
      </c>
      <c r="F75" s="281">
        <f>IF(F$9=0,0,F$9/TRE_fec!F$9)</f>
        <v>0.40824919133121412</v>
      </c>
      <c r="G75" s="281">
        <f>IF(G$9=0,0,G$9/TRE_fec!G$9)</f>
        <v>0.40824919133121407</v>
      </c>
      <c r="H75" s="281">
        <f>IF(H$9=0,0,H$9/TRE_fec!H$9)</f>
        <v>0.40824919133121407</v>
      </c>
      <c r="I75" s="281">
        <f>IF(I$9=0,0,I$9/TRE_fec!I$9)</f>
        <v>0.40824919133121412</v>
      </c>
      <c r="J75" s="281">
        <f>IF(J$9=0,0,J$9/TRE_fec!J$9)</f>
        <v>0.40824919133121412</v>
      </c>
      <c r="K75" s="281">
        <f>IF(K$9=0,0,K$9/TRE_fec!K$9)</f>
        <v>0.40824919133121412</v>
      </c>
      <c r="L75" s="281">
        <f>IF(L$9=0,0,L$9/TRE_fec!L$9)</f>
        <v>0.43408709143249186</v>
      </c>
      <c r="M75" s="281">
        <f>IF(M$9=0,0,M$9/TRE_fec!M$9)</f>
        <v>0.43408709143249186</v>
      </c>
      <c r="N75" s="281">
        <f>IF(N$9=0,0,N$9/TRE_fec!N$9)</f>
        <v>0.43408709143249186</v>
      </c>
      <c r="O75" s="281">
        <f>IF(O$9=0,0,O$9/TRE_fec!O$9)</f>
        <v>0.43408709143249186</v>
      </c>
      <c r="P75" s="281">
        <f>IF(P$9=0,0,P$9/TRE_fec!P$9)</f>
        <v>0.43408709143249186</v>
      </c>
      <c r="Q75" s="281">
        <f>IF(Q$9=0,0,Q$9/TRE_fec!Q$9)</f>
        <v>0.47127579713451212</v>
      </c>
    </row>
    <row r="76" spans="1:17" x14ac:dyDescent="0.25">
      <c r="A76" s="129" t="s">
        <v>79</v>
      </c>
      <c r="B76" s="280">
        <f>IF(B$10=0,0,B$10/TRE_fec!B$10)</f>
        <v>0.62240584973403101</v>
      </c>
      <c r="C76" s="280">
        <f>IF(C$10=0,0,C$10/TRE_fec!C$10)</f>
        <v>0.62240584973403101</v>
      </c>
      <c r="D76" s="280">
        <f>IF(D$10=0,0,D$10/TRE_fec!D$10)</f>
        <v>0.66129077945815751</v>
      </c>
      <c r="E76" s="280">
        <f>IF(E$10=0,0,E$10/TRE_fec!E$10)</f>
        <v>0.66129077945815751</v>
      </c>
      <c r="F76" s="280">
        <f>IF(F$10=0,0,F$10/TRE_fec!F$10)</f>
        <v>0.66129077945815751</v>
      </c>
      <c r="G76" s="280">
        <f>IF(G$10=0,0,G$10/TRE_fec!G$10)</f>
        <v>0.66129077945815751</v>
      </c>
      <c r="H76" s="280">
        <f>IF(H$10=0,0,H$10/TRE_fec!H$10)</f>
        <v>0.66129077945815762</v>
      </c>
      <c r="I76" s="280">
        <f>IF(I$10=0,0,I$10/TRE_fec!I$10)</f>
        <v>0.62240584973403101</v>
      </c>
      <c r="J76" s="280">
        <f>IF(J$10=0,0,J$10/TRE_fec!J$10)</f>
        <v>0.62240584973403101</v>
      </c>
      <c r="K76" s="280">
        <f>IF(K$10=0,0,K$10/TRE_fec!K$10)</f>
        <v>0.62240584973403101</v>
      </c>
      <c r="L76" s="280">
        <f>IF(L$10=0,0,L$10/TRE_fec!L$10)</f>
        <v>0.66179762443771128</v>
      </c>
      <c r="M76" s="280">
        <f>IF(M$10=0,0,M$10/TRE_fec!M$10)</f>
        <v>0.66179762443771128</v>
      </c>
      <c r="N76" s="280">
        <f>IF(N$10=0,0,N$10/TRE_fec!N$10)</f>
        <v>0.66179762443771117</v>
      </c>
      <c r="O76" s="280">
        <f>IF(O$10=0,0,O$10/TRE_fec!O$10)</f>
        <v>0.66179762443771117</v>
      </c>
      <c r="P76" s="280">
        <f>IF(P$10=0,0,P$10/TRE_fec!P$10)</f>
        <v>0.66179762443771117</v>
      </c>
      <c r="Q76" s="280">
        <f>IF(Q$10=0,0,Q$10/TRE_fec!Q$10)</f>
        <v>0.7184945352080645</v>
      </c>
    </row>
    <row r="77" spans="1:17" x14ac:dyDescent="0.25">
      <c r="A77" s="127" t="s">
        <v>283</v>
      </c>
      <c r="B77" s="305">
        <f>IF(B$15=0,0,B$15/TRE_fec!B$15)</f>
        <v>0.47227307494178472</v>
      </c>
      <c r="C77" s="305">
        <f>IF(C$15=0,0,C$15/TRE_fec!C$15)</f>
        <v>0.47246677044778412</v>
      </c>
      <c r="D77" s="305">
        <f>IF(D$15=0,0,D$15/TRE_fec!D$15)</f>
        <v>0.48440629767234306</v>
      </c>
      <c r="E77" s="305">
        <f>IF(E$15=0,0,E$15/TRE_fec!E$15)</f>
        <v>0.48445954765656624</v>
      </c>
      <c r="F77" s="305">
        <f>IF(F$15=0,0,F$15/TRE_fec!F$15)</f>
        <v>0.4844939944947379</v>
      </c>
      <c r="G77" s="305">
        <f>IF(G$15=0,0,G$15/TRE_fec!G$15)</f>
        <v>0.4844746567681868</v>
      </c>
      <c r="H77" s="305">
        <f>IF(H$15=0,0,H$15/TRE_fec!H$15)</f>
        <v>0.48447483445834238</v>
      </c>
      <c r="I77" s="305">
        <f>IF(I$15=0,0,I$15/TRE_fec!I$15)</f>
        <v>0.47927113096858609</v>
      </c>
      <c r="J77" s="305">
        <f>IF(J$15=0,0,J$15/TRE_fec!J$15)</f>
        <v>0.47707861108599497</v>
      </c>
      <c r="K77" s="305">
        <f>IF(K$15=0,0,K$15/TRE_fec!K$15)</f>
        <v>0.47703540581135645</v>
      </c>
      <c r="L77" s="305">
        <f>IF(L$15=0,0,L$15/TRE_fec!L$15)</f>
        <v>0.49854433539924192</v>
      </c>
      <c r="M77" s="305">
        <f>IF(M$15=0,0,M$15/TRE_fec!M$15)</f>
        <v>0.51006649033076346</v>
      </c>
      <c r="N77" s="305">
        <f>IF(N$15=0,0,N$15/TRE_fec!N$15)</f>
        <v>0.51057810640643342</v>
      </c>
      <c r="O77" s="305">
        <f>IF(O$15=0,0,O$15/TRE_fec!O$15)</f>
        <v>0.50962138381918753</v>
      </c>
      <c r="P77" s="305">
        <f>IF(P$15=0,0,P$15/TRE_fec!P$15)</f>
        <v>0.50969371669730934</v>
      </c>
      <c r="Q77" s="305">
        <f>IF(Q$15=0,0,Q$15/TRE_fec!Q$15)</f>
        <v>0.55386322766356</v>
      </c>
    </row>
    <row r="78" spans="1:17" x14ac:dyDescent="0.25">
      <c r="A78" s="127" t="s">
        <v>282</v>
      </c>
      <c r="B78" s="305">
        <f>IF(B$23=0,0,B$23/TRE_fec!B$23)</f>
        <v>0.40707485632759449</v>
      </c>
      <c r="C78" s="305">
        <f>IF(C$23=0,0,C$23/TRE_fec!C$23)</f>
        <v>0.40707485632759438</v>
      </c>
      <c r="D78" s="305">
        <f>IF(D$23=0,0,D$23/TRE_fec!D$23)</f>
        <v>0.40707485632759449</v>
      </c>
      <c r="E78" s="305">
        <f>IF(E$23=0,0,E$23/TRE_fec!E$23)</f>
        <v>0.40707485632759444</v>
      </c>
      <c r="F78" s="305">
        <f>IF(F$23=0,0,F$23/TRE_fec!F$23)</f>
        <v>0.40707485632759444</v>
      </c>
      <c r="G78" s="305">
        <f>IF(G$23=0,0,G$23/TRE_fec!G$23)</f>
        <v>0.40707485632759444</v>
      </c>
      <c r="H78" s="305">
        <f>IF(H$23=0,0,H$23/TRE_fec!H$23)</f>
        <v>0.40707485632759449</v>
      </c>
      <c r="I78" s="305">
        <f>IF(I$23=0,0,I$23/TRE_fec!I$23)</f>
        <v>0.40707485632759438</v>
      </c>
      <c r="J78" s="305">
        <f>IF(J$23=0,0,J$23/TRE_fec!J$23)</f>
        <v>0.40707485632759444</v>
      </c>
      <c r="K78" s="305">
        <f>IF(K$23=0,0,K$23/TRE_fec!K$23)</f>
        <v>0.40707485632759449</v>
      </c>
      <c r="L78" s="305">
        <f>IF(L$23=0,0,L$23/TRE_fec!L$23)</f>
        <v>0.43283843331653477</v>
      </c>
      <c r="M78" s="305">
        <f>IF(M$23=0,0,M$23/TRE_fec!M$23)</f>
        <v>0.43283843331653471</v>
      </c>
      <c r="N78" s="305">
        <f>IF(N$23=0,0,N$23/TRE_fec!N$23)</f>
        <v>0.43283843331653482</v>
      </c>
      <c r="O78" s="305">
        <f>IF(O$23=0,0,O$23/TRE_fec!O$23)</f>
        <v>0.43283843331653477</v>
      </c>
      <c r="P78" s="305">
        <f>IF(P$23=0,0,P$23/TRE_fec!P$23)</f>
        <v>0.43283843331653482</v>
      </c>
      <c r="Q78" s="305">
        <f>IF(Q$23=0,0,Q$23/TRE_fec!Q$23)</f>
        <v>0.4699201651413924</v>
      </c>
    </row>
    <row r="79" spans="1:17" x14ac:dyDescent="0.25">
      <c r="A79" s="127" t="s">
        <v>281</v>
      </c>
      <c r="B79" s="305">
        <f>IF(B$26=0,0,B$26/TRE_fec!B$26)</f>
        <v>0.39787395570739414</v>
      </c>
      <c r="C79" s="305">
        <f>IF(C$26=0,0,C$26/TRE_fec!C$26)</f>
        <v>0.39805731013807799</v>
      </c>
      <c r="D79" s="305">
        <f>IF(D$26=0,0,D$26/TRE_fec!D$26)</f>
        <v>0.4079640259703371</v>
      </c>
      <c r="E79" s="305">
        <f>IF(E$26=0,0,E$26/TRE_fec!E$26)</f>
        <v>0.40801557019862772</v>
      </c>
      <c r="F79" s="305">
        <f>IF(F$26=0,0,F$26/TRE_fec!F$26)</f>
        <v>0.40804891360175766</v>
      </c>
      <c r="G79" s="305">
        <f>IF(G$26=0,0,G$26/TRE_fec!G$26)</f>
        <v>0.40803019532030621</v>
      </c>
      <c r="H79" s="305">
        <f>IF(H$26=0,0,H$26/TRE_fec!H$26)</f>
        <v>0.40803036731851583</v>
      </c>
      <c r="I79" s="305">
        <f>IF(I$26=0,0,I$26/TRE_fec!I$26)</f>
        <v>0.4044983973642502</v>
      </c>
      <c r="J79" s="305">
        <f>IF(J$26=0,0,J$26/TRE_fec!J$26)</f>
        <v>0.40242293240825427</v>
      </c>
      <c r="K79" s="305">
        <f>IF(K$26=0,0,K$26/TRE_fec!K$26)</f>
        <v>0.4023820337901215</v>
      </c>
      <c r="L79" s="305">
        <f>IF(L$26=0,0,L$26/TRE_fec!L$26)</f>
        <v>0.41962972602478155</v>
      </c>
      <c r="M79" s="305">
        <f>IF(M$26=0,0,M$26/TRE_fec!M$26)</f>
        <v>0.43053673260100761</v>
      </c>
      <c r="N79" s="305">
        <f>IF(N$26=0,0,N$26/TRE_fec!N$26)</f>
        <v>0.43102103436009692</v>
      </c>
      <c r="O79" s="305">
        <f>IF(O$26=0,0,O$26/TRE_fec!O$26)</f>
        <v>0.43011538957292522</v>
      </c>
      <c r="P79" s="305">
        <f>IF(P$26=0,0,P$26/TRE_fec!P$26)</f>
        <v>0.43018386072107789</v>
      </c>
      <c r="Q79" s="305">
        <f>IF(Q$26=0,0,Q$26/TRE_fec!Q$26)</f>
        <v>0.4675147959637414</v>
      </c>
    </row>
    <row r="80" spans="1:17" x14ac:dyDescent="0.25">
      <c r="A80" s="127" t="s">
        <v>280</v>
      </c>
      <c r="B80" s="305">
        <f>IF(B$34=0,0,B$34/TRE_fec!B$34)</f>
        <v>0.54096355442130617</v>
      </c>
      <c r="C80" s="305">
        <f>IF(C$34=0,0,C$34/TRE_fec!C$34)</f>
        <v>0.54912543827555438</v>
      </c>
      <c r="D80" s="305">
        <f>IF(D$34=0,0,D$34/TRE_fec!D$34)</f>
        <v>0.58096130849507155</v>
      </c>
      <c r="E80" s="305">
        <f>IF(E$34=0,0,E$34/TRE_fec!E$34)</f>
        <v>0.58096130849507155</v>
      </c>
      <c r="F80" s="305">
        <f>IF(F$34=0,0,F$34/TRE_fec!F$34)</f>
        <v>0.55839766360699328</v>
      </c>
      <c r="G80" s="305">
        <f>IF(G$34=0,0,G$34/TRE_fec!G$34)</f>
        <v>0.58096130849507155</v>
      </c>
      <c r="H80" s="305">
        <f>IF(H$34=0,0,H$34/TRE_fec!H$34)</f>
        <v>0.58096130849507144</v>
      </c>
      <c r="I80" s="305">
        <f>IF(I$34=0,0,I$34/TRE_fec!I$34)</f>
        <v>0.57505034254902709</v>
      </c>
      <c r="J80" s="305">
        <f>IF(J$34=0,0,J$34/TRE_fec!J$34)</f>
        <v>0.57315355532665857</v>
      </c>
      <c r="K80" s="305">
        <f>IF(K$34=0,0,K$34/TRE_fec!K$34)</f>
        <v>0.57218554434130209</v>
      </c>
      <c r="L80" s="305">
        <f>IF(L$34=0,0,L$34/TRE_fec!L$34)</f>
        <v>0.61340721811161747</v>
      </c>
      <c r="M80" s="305">
        <f>IF(M$34=0,0,M$34/TRE_fec!M$34)</f>
        <v>0.61342370090074727</v>
      </c>
      <c r="N80" s="305">
        <f>IF(N$34=0,0,N$34/TRE_fec!N$34)</f>
        <v>0.61281399241356438</v>
      </c>
      <c r="O80" s="305">
        <f>IF(O$34=0,0,O$34/TRE_fec!O$34)</f>
        <v>0.61117430372555859</v>
      </c>
      <c r="P80" s="305">
        <f>IF(P$34=0,0,P$34/TRE_fec!P$34)</f>
        <v>0.61119797356098837</v>
      </c>
      <c r="Q80" s="305">
        <f>IF(Q$34=0,0,Q$34/TRE_fec!Q$34)</f>
        <v>0.66420239719268792</v>
      </c>
    </row>
    <row r="81" spans="1:17" x14ac:dyDescent="0.25">
      <c r="A81" s="127" t="s">
        <v>279</v>
      </c>
      <c r="B81" s="305">
        <f>IF(B$45=0,0,B$45/TRE_fec!B$45)</f>
        <v>0.52313201087783612</v>
      </c>
      <c r="C81" s="305">
        <f>IF(C$45=0,0,C$45/TRE_fec!C$45)</f>
        <v>0.52313201087783601</v>
      </c>
      <c r="D81" s="305">
        <f>IF(D$45=0,0,D$45/TRE_fec!D$45)</f>
        <v>0.52313201087783612</v>
      </c>
      <c r="E81" s="305">
        <f>IF(E$45=0,0,E$45/TRE_fec!E$45)</f>
        <v>0.52313201087783612</v>
      </c>
      <c r="F81" s="305">
        <f>IF(F$45=0,0,F$45/TRE_fec!F$45)</f>
        <v>0.52313201087783612</v>
      </c>
      <c r="G81" s="305">
        <f>IF(G$45=0,0,G$45/TRE_fec!G$45)</f>
        <v>0.52313201087783612</v>
      </c>
      <c r="H81" s="305">
        <f>IF(H$45=0,0,H$45/TRE_fec!H$45)</f>
        <v>0.52313201087783601</v>
      </c>
      <c r="I81" s="305">
        <f>IF(I$45=0,0,I$45/TRE_fec!I$45)</f>
        <v>0.52313201087783612</v>
      </c>
      <c r="J81" s="305">
        <f>IF(J$45=0,0,J$45/TRE_fec!J$45)</f>
        <v>0.52313201087783612</v>
      </c>
      <c r="K81" s="305">
        <f>IF(K$45=0,0,K$45/TRE_fec!K$45)</f>
        <v>0.52313201087783612</v>
      </c>
      <c r="L81" s="305">
        <f>IF(L$45=0,0,L$45/TRE_fec!L$45)</f>
        <v>0.55624079081875211</v>
      </c>
      <c r="M81" s="305">
        <f>IF(M$45=0,0,M$45/TRE_fec!M$45)</f>
        <v>0.55624079081875211</v>
      </c>
      <c r="N81" s="305">
        <f>IF(N$45=0,0,N$45/TRE_fec!N$45)</f>
        <v>0.55624079081875211</v>
      </c>
      <c r="O81" s="305">
        <f>IF(O$45=0,0,O$45/TRE_fec!O$45)</f>
        <v>0.55624079081875211</v>
      </c>
      <c r="P81" s="305">
        <f>IF(P$45=0,0,P$45/TRE_fec!P$45)</f>
        <v>0.55624079081875211</v>
      </c>
      <c r="Q81" s="305">
        <f>IF(Q$45=0,0,Q$45/TRE_fec!Q$45)</f>
        <v>0.60389453468142718</v>
      </c>
    </row>
    <row r="82" spans="1:17" x14ac:dyDescent="0.25">
      <c r="A82" s="72" t="s">
        <v>278</v>
      </c>
      <c r="B82" s="304">
        <f>IF(B$46=0,0,B$46/TRE_fec!B$46)</f>
        <v>0.48789997998543455</v>
      </c>
      <c r="C82" s="304">
        <f>IF(C$46=0,0,C$46/TRE_fec!C$46)</f>
        <v>0.48789997998543444</v>
      </c>
      <c r="D82" s="304">
        <f>IF(D$46=0,0,D$46/TRE_fec!D$46)</f>
        <v>0.4878999799854345</v>
      </c>
      <c r="E82" s="304">
        <f>IF(E$46=0,0,E$46/TRE_fec!E$46)</f>
        <v>0.48789997998543438</v>
      </c>
      <c r="F82" s="304">
        <f>IF(F$46=0,0,F$46/TRE_fec!F$46)</f>
        <v>0.4878999799854345</v>
      </c>
      <c r="G82" s="304">
        <f>IF(G$46=0,0,G$46/TRE_fec!G$46)</f>
        <v>0.48789997998543444</v>
      </c>
      <c r="H82" s="304">
        <f>IF(H$46=0,0,H$46/TRE_fec!H$46)</f>
        <v>0.48789997998543444</v>
      </c>
      <c r="I82" s="304">
        <f>IF(I$46=0,0,I$46/TRE_fec!I$46)</f>
        <v>0.48789997998543444</v>
      </c>
      <c r="J82" s="304">
        <f>IF(J$46=0,0,J$46/TRE_fec!J$46)</f>
        <v>0.48789997998543444</v>
      </c>
      <c r="K82" s="304">
        <f>IF(K$46=0,0,K$46/TRE_fec!K$46)</f>
        <v>0.48789997998543438</v>
      </c>
      <c r="L82" s="304">
        <f>IF(L$46=0,0,L$46/TRE_fec!L$46)</f>
        <v>0.51877894119334911</v>
      </c>
      <c r="M82" s="304">
        <f>IF(M$46=0,0,M$46/TRE_fec!M$46)</f>
        <v>0.51877894119334911</v>
      </c>
      <c r="N82" s="304">
        <f>IF(N$46=0,0,N$46/TRE_fec!N$46)</f>
        <v>0.51877894119334911</v>
      </c>
      <c r="O82" s="304">
        <f>IF(O$46=0,0,O$46/TRE_fec!O$46)</f>
        <v>0.51877894119334911</v>
      </c>
      <c r="P82" s="304">
        <f>IF(P$46=0,0,P$46/TRE_fec!P$46)</f>
        <v>0.518778941193349</v>
      </c>
      <c r="Q82" s="304">
        <f>IF(Q$46=0,0,Q$46/TRE_fec!Q$46)</f>
        <v>0.56322328830530533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114.25767345256033</v>
      </c>
      <c r="C5" s="96">
        <v>110.84956414927203</v>
      </c>
      <c r="D5" s="96">
        <v>58.333017802392007</v>
      </c>
      <c r="E5" s="96">
        <v>64.217905966044015</v>
      </c>
      <c r="F5" s="96">
        <v>73.177141817340001</v>
      </c>
      <c r="G5" s="96">
        <v>70.679273093005278</v>
      </c>
      <c r="H5" s="96">
        <v>66.560480855964016</v>
      </c>
      <c r="I5" s="96">
        <v>70.183293063408016</v>
      </c>
      <c r="J5" s="96">
        <v>59.953269292848006</v>
      </c>
      <c r="K5" s="96">
        <v>51.972107267808006</v>
      </c>
      <c r="L5" s="96">
        <v>89.021037140892645</v>
      </c>
      <c r="M5" s="96">
        <v>53.09609607146583</v>
      </c>
      <c r="N5" s="96">
        <v>45.219810212050319</v>
      </c>
      <c r="O5" s="96">
        <v>50.230392761738955</v>
      </c>
      <c r="P5" s="96">
        <v>50.429212232638221</v>
      </c>
      <c r="Q5" s="96">
        <v>54.411093064289545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2.7682997723998479</v>
      </c>
      <c r="C10" s="158">
        <v>2.8018167165578891</v>
      </c>
      <c r="D10" s="158">
        <v>1.1301266411670698</v>
      </c>
      <c r="E10" s="158">
        <v>1.1815877656211107</v>
      </c>
      <c r="F10" s="158">
        <v>1.2195161349786607</v>
      </c>
      <c r="G10" s="158">
        <v>1.2239535326540618</v>
      </c>
      <c r="H10" s="158">
        <v>1.2005712424511359</v>
      </c>
      <c r="I10" s="158">
        <v>2.2869416787461376</v>
      </c>
      <c r="J10" s="158">
        <v>2.1056865276051662</v>
      </c>
      <c r="K10" s="158">
        <v>1.8043638366926826</v>
      </c>
      <c r="L10" s="158">
        <v>2.3713297059142233</v>
      </c>
      <c r="M10" s="158">
        <v>1.9040391632654994</v>
      </c>
      <c r="N10" s="158">
        <v>1.6348219850187475</v>
      </c>
      <c r="O10" s="158">
        <v>1.618583816042712</v>
      </c>
      <c r="P10" s="158">
        <v>1.6518357772890568</v>
      </c>
      <c r="Q10" s="158">
        <v>1.7369298409605542</v>
      </c>
    </row>
    <row r="11" spans="1:17" x14ac:dyDescent="0.25">
      <c r="A11" s="92" t="s">
        <v>125</v>
      </c>
      <c r="B11" s="91">
        <v>1.2962465284981279</v>
      </c>
      <c r="C11" s="91">
        <v>1.3119407184640732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1.0708523121332625</v>
      </c>
      <c r="J11" s="91">
        <v>0.98598023188336703</v>
      </c>
      <c r="K11" s="91">
        <v>0.84488695291581528</v>
      </c>
      <c r="L11" s="91">
        <v>1.1103667058972762</v>
      </c>
      <c r="M11" s="91">
        <v>0.89155957028735233</v>
      </c>
      <c r="N11" s="91">
        <v>0.76549958350640879</v>
      </c>
      <c r="O11" s="91">
        <v>0.75789611860199024</v>
      </c>
      <c r="P11" s="91">
        <v>0.77346623126141612</v>
      </c>
      <c r="Q11" s="91">
        <v>0.81331122410854384</v>
      </c>
    </row>
    <row r="12" spans="1:17" x14ac:dyDescent="0.25">
      <c r="A12" s="92" t="s">
        <v>26</v>
      </c>
      <c r="B12" s="91">
        <v>1.4720532439017202</v>
      </c>
      <c r="C12" s="91">
        <v>1.4898759980938161</v>
      </c>
      <c r="D12" s="91">
        <v>1.1301266411670698</v>
      </c>
      <c r="E12" s="91">
        <v>1.1815877656211107</v>
      </c>
      <c r="F12" s="91">
        <v>1.2195161349786607</v>
      </c>
      <c r="G12" s="91">
        <v>1.2239535326540618</v>
      </c>
      <c r="H12" s="91">
        <v>1.2005712424511359</v>
      </c>
      <c r="I12" s="91">
        <v>1.2160893666128751</v>
      </c>
      <c r="J12" s="91">
        <v>1.1197062957217991</v>
      </c>
      <c r="K12" s="91">
        <v>0.95947688377686724</v>
      </c>
      <c r="L12" s="91">
        <v>1.2609630000169472</v>
      </c>
      <c r="M12" s="91">
        <v>1.0124795929781472</v>
      </c>
      <c r="N12" s="91">
        <v>0.86932240151233875</v>
      </c>
      <c r="O12" s="91">
        <v>0.86068769744072171</v>
      </c>
      <c r="P12" s="91">
        <v>0.87836954602764061</v>
      </c>
      <c r="Q12" s="91">
        <v>0.92361861685201041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13.449297321601465</v>
      </c>
      <c r="C15" s="204">
        <v>13.590187904123731</v>
      </c>
      <c r="D15" s="204">
        <v>9.5198496558880841</v>
      </c>
      <c r="E15" s="204">
        <v>9.9501137327490916</v>
      </c>
      <c r="F15" s="204">
        <v>10.26735143884742</v>
      </c>
      <c r="G15" s="204">
        <v>10.305925467602274</v>
      </c>
      <c r="H15" s="204">
        <v>10.109031113510763</v>
      </c>
      <c r="I15" s="204">
        <v>10.851473632851963</v>
      </c>
      <c r="J15" s="204">
        <v>10.177423694461208</v>
      </c>
      <c r="K15" s="204">
        <v>8.7735890315727474</v>
      </c>
      <c r="L15" s="204">
        <v>11.655301479490213</v>
      </c>
      <c r="M15" s="204">
        <v>8.9203411184507431</v>
      </c>
      <c r="N15" s="204">
        <v>7.6681312842434846</v>
      </c>
      <c r="O15" s="204">
        <v>7.6918371190669266</v>
      </c>
      <c r="P15" s="204">
        <v>7.8466773675985664</v>
      </c>
      <c r="Q15" s="204">
        <v>8.2092253560248096</v>
      </c>
    </row>
    <row r="16" spans="1:17" x14ac:dyDescent="0.25">
      <c r="A16" s="152" t="s">
        <v>289</v>
      </c>
      <c r="B16" s="264">
        <v>13.449297321601465</v>
      </c>
      <c r="C16" s="264">
        <v>13.590187904123731</v>
      </c>
      <c r="D16" s="264">
        <v>9.5198496558880841</v>
      </c>
      <c r="E16" s="264">
        <v>9.9501137327490916</v>
      </c>
      <c r="F16" s="264">
        <v>10.26735143884742</v>
      </c>
      <c r="G16" s="264">
        <v>10.305925467602274</v>
      </c>
      <c r="H16" s="264">
        <v>10.109031113510763</v>
      </c>
      <c r="I16" s="264">
        <v>10.851473632851963</v>
      </c>
      <c r="J16" s="264">
        <v>10.177423694461208</v>
      </c>
      <c r="K16" s="264">
        <v>8.7735890315727474</v>
      </c>
      <c r="L16" s="264">
        <v>11.655301479490213</v>
      </c>
      <c r="M16" s="264">
        <v>8.9203411184507431</v>
      </c>
      <c r="N16" s="264">
        <v>7.6681312842434846</v>
      </c>
      <c r="O16" s="264">
        <v>7.6918371190669266</v>
      </c>
      <c r="P16" s="264">
        <v>7.8466773675985664</v>
      </c>
      <c r="Q16" s="264">
        <v>8.2092253560248096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8.3223606959311223</v>
      </c>
      <c r="C18" s="83">
        <v>8.3305495725550642</v>
      </c>
      <c r="D18" s="83">
        <v>0.62942320176993782</v>
      </c>
      <c r="E18" s="83">
        <v>0.6289765667947913</v>
      </c>
      <c r="F18" s="83">
        <v>0.62973241059888529</v>
      </c>
      <c r="G18" s="83">
        <v>0.64297331489612608</v>
      </c>
      <c r="H18" s="83">
        <v>0.6305913240126283</v>
      </c>
      <c r="I18" s="83">
        <v>1.9198882149900289</v>
      </c>
      <c r="J18" s="83">
        <v>2.5592138923168863</v>
      </c>
      <c r="K18" s="83">
        <v>1.9229297928282423</v>
      </c>
      <c r="L18" s="83">
        <v>9.6054277023234427</v>
      </c>
      <c r="M18" s="83">
        <v>1.9205418112821393</v>
      </c>
      <c r="N18" s="83">
        <v>1.2803649557884162</v>
      </c>
      <c r="O18" s="83">
        <v>1.2810041029671821</v>
      </c>
      <c r="P18" s="83">
        <v>1.2803271476944991</v>
      </c>
      <c r="Q18" s="83">
        <v>1.2803650465692684</v>
      </c>
    </row>
    <row r="19" spans="1:17" x14ac:dyDescent="0.25">
      <c r="A19" s="154" t="s">
        <v>125</v>
      </c>
      <c r="B19" s="83">
        <v>0.89278055214704488</v>
      </c>
      <c r="C19" s="83">
        <v>0.85552376134035213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1.933405179432957</v>
      </c>
      <c r="J19" s="83">
        <v>2.1844133334750735</v>
      </c>
      <c r="K19" s="83">
        <v>2.211486542872088</v>
      </c>
      <c r="L19" s="83">
        <v>0.18794990160596173</v>
      </c>
      <c r="M19" s="83">
        <v>0.9921824478978023</v>
      </c>
      <c r="N19" s="83">
        <v>1.0575414394438749</v>
      </c>
      <c r="O19" s="83">
        <v>1.4520729143368072</v>
      </c>
      <c r="P19" s="83">
        <v>1.4811415440490805</v>
      </c>
      <c r="Q19" s="83">
        <v>1.4159946080969767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4.2341560735232981</v>
      </c>
      <c r="C21" s="83">
        <v>4.4041145702283133</v>
      </c>
      <c r="D21" s="83">
        <v>8.8904264541181455</v>
      </c>
      <c r="E21" s="83">
        <v>9.3211371659543012</v>
      </c>
      <c r="F21" s="83">
        <v>9.637619028248535</v>
      </c>
      <c r="G21" s="83">
        <v>9.662952152706147</v>
      </c>
      <c r="H21" s="83">
        <v>9.4784397894981343</v>
      </c>
      <c r="I21" s="83">
        <v>6.9981802384289775</v>
      </c>
      <c r="J21" s="83">
        <v>5.4337964686692475</v>
      </c>
      <c r="K21" s="83">
        <v>4.6391726958724169</v>
      </c>
      <c r="L21" s="83">
        <v>1.8619238755608094</v>
      </c>
      <c r="M21" s="83">
        <v>6.0076168592708017</v>
      </c>
      <c r="N21" s="83">
        <v>5.330224889011193</v>
      </c>
      <c r="O21" s="83">
        <v>4.9587601017629375</v>
      </c>
      <c r="P21" s="83">
        <v>5.0852086758549868</v>
      </c>
      <c r="Q21" s="83">
        <v>5.5128657013585647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7.1803586576216905</v>
      </c>
      <c r="C23" s="204">
        <v>7.2672942137206551</v>
      </c>
      <c r="D23" s="204">
        <v>5.5125143371883771</v>
      </c>
      <c r="E23" s="204">
        <v>5.7635306180432231</v>
      </c>
      <c r="F23" s="204">
        <v>5.9485370343628627</v>
      </c>
      <c r="G23" s="204">
        <v>5.970181704450626</v>
      </c>
      <c r="H23" s="204">
        <v>5.8561279291614969</v>
      </c>
      <c r="I23" s="204">
        <v>5.931821996367554</v>
      </c>
      <c r="J23" s="204">
        <v>5.4616861365486784</v>
      </c>
      <c r="K23" s="204">
        <v>4.6801215769577631</v>
      </c>
      <c r="L23" s="204">
        <v>6.1507059147629564</v>
      </c>
      <c r="M23" s="204">
        <v>4.9386573761670904</v>
      </c>
      <c r="N23" s="204">
        <v>4.2403674308810153</v>
      </c>
      <c r="O23" s="204">
        <v>4.1982492042519954</v>
      </c>
      <c r="P23" s="204">
        <v>4.28449745315862</v>
      </c>
      <c r="Q23" s="204">
        <v>4.5052126744246186</v>
      </c>
    </row>
    <row r="24" spans="1:17" x14ac:dyDescent="0.25">
      <c r="A24" s="152" t="s">
        <v>287</v>
      </c>
      <c r="B24" s="151">
        <v>7.1803586576216905</v>
      </c>
      <c r="C24" s="151">
        <v>7.2672942137206551</v>
      </c>
      <c r="D24" s="151">
        <v>5.5125143371883771</v>
      </c>
      <c r="E24" s="151">
        <v>5.7635306180432231</v>
      </c>
      <c r="F24" s="151">
        <v>5.9485370343628627</v>
      </c>
      <c r="G24" s="151">
        <v>5.970181704450626</v>
      </c>
      <c r="H24" s="151">
        <v>5.8561279291614969</v>
      </c>
      <c r="I24" s="151">
        <v>5.931821996367554</v>
      </c>
      <c r="J24" s="151">
        <v>5.4616861365486784</v>
      </c>
      <c r="K24" s="151">
        <v>4.6801215769577631</v>
      </c>
      <c r="L24" s="151">
        <v>6.1507059147629564</v>
      </c>
      <c r="M24" s="151">
        <v>4.9386573761670904</v>
      </c>
      <c r="N24" s="151">
        <v>4.2403674308810153</v>
      </c>
      <c r="O24" s="151">
        <v>4.1982492042519954</v>
      </c>
      <c r="P24" s="151">
        <v>4.28449745315862</v>
      </c>
      <c r="Q24" s="151">
        <v>4.5052126744246186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47.530045154643602</v>
      </c>
      <c r="C26" s="204">
        <v>48.02795486613401</v>
      </c>
      <c r="D26" s="204">
        <v>34.402295039707653</v>
      </c>
      <c r="E26" s="204">
        <v>35.957159060906214</v>
      </c>
      <c r="F26" s="204">
        <v>37.103574766763984</v>
      </c>
      <c r="G26" s="204">
        <v>37.242971413356408</v>
      </c>
      <c r="H26" s="204">
        <v>36.531445716422809</v>
      </c>
      <c r="I26" s="204">
        <v>38.349292117698752</v>
      </c>
      <c r="J26" s="204">
        <v>35.967188187500099</v>
      </c>
      <c r="K26" s="204">
        <v>31.006012646412646</v>
      </c>
      <c r="L26" s="204">
        <v>41.190033379765453</v>
      </c>
      <c r="M26" s="204">
        <v>31.524637013846789</v>
      </c>
      <c r="N26" s="204">
        <v>27.099306192483638</v>
      </c>
      <c r="O26" s="204">
        <v>27.183083015364716</v>
      </c>
      <c r="P26" s="204">
        <v>27.730291083450492</v>
      </c>
      <c r="Q26" s="204">
        <v>29.011541831989419</v>
      </c>
    </row>
    <row r="27" spans="1:17" x14ac:dyDescent="0.25">
      <c r="A27" s="152" t="s">
        <v>285</v>
      </c>
      <c r="B27" s="264">
        <v>47.530045154643602</v>
      </c>
      <c r="C27" s="264">
        <v>48.02795486613401</v>
      </c>
      <c r="D27" s="264">
        <v>34.402295039707653</v>
      </c>
      <c r="E27" s="264">
        <v>35.957159060906214</v>
      </c>
      <c r="F27" s="264">
        <v>37.103574766763984</v>
      </c>
      <c r="G27" s="264">
        <v>37.242971413356408</v>
      </c>
      <c r="H27" s="264">
        <v>36.531445716422809</v>
      </c>
      <c r="I27" s="264">
        <v>38.349292117698752</v>
      </c>
      <c r="J27" s="264">
        <v>35.967188187500099</v>
      </c>
      <c r="K27" s="264">
        <v>31.006012646412646</v>
      </c>
      <c r="L27" s="264">
        <v>41.190033379765453</v>
      </c>
      <c r="M27" s="264">
        <v>31.524637013846789</v>
      </c>
      <c r="N27" s="264">
        <v>27.099306192483638</v>
      </c>
      <c r="O27" s="264">
        <v>27.183083015364716</v>
      </c>
      <c r="P27" s="264">
        <v>27.730291083450492</v>
      </c>
      <c r="Q27" s="264">
        <v>29.011541831989419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29.411364044685726</v>
      </c>
      <c r="C29" s="83">
        <v>29.44030367375294</v>
      </c>
      <c r="D29" s="83">
        <v>2.2745740190060628</v>
      </c>
      <c r="E29" s="83">
        <v>2.2729599947572092</v>
      </c>
      <c r="F29" s="83">
        <v>2.2756914204091157</v>
      </c>
      <c r="G29" s="83">
        <v>2.3235406525600122</v>
      </c>
      <c r="H29" s="83">
        <v>2.278795313195372</v>
      </c>
      <c r="I29" s="83">
        <v>6.7849175587619719</v>
      </c>
      <c r="J29" s="83">
        <v>9.0443053606111157</v>
      </c>
      <c r="K29" s="83">
        <v>6.795666546499759</v>
      </c>
      <c r="L29" s="83">
        <v>33.94574463662277</v>
      </c>
      <c r="M29" s="83">
        <v>6.7872273791588409</v>
      </c>
      <c r="N29" s="83">
        <v>4.5248314992117633</v>
      </c>
      <c r="O29" s="83">
        <v>4.5270902561966668</v>
      </c>
      <c r="P29" s="83">
        <v>4.5246978847657306</v>
      </c>
      <c r="Q29" s="83">
        <v>4.5248318200328317</v>
      </c>
    </row>
    <row r="30" spans="1:17" x14ac:dyDescent="0.25">
      <c r="A30" s="154" t="s">
        <v>125</v>
      </c>
      <c r="B30" s="83">
        <v>3.1551016340892302</v>
      </c>
      <c r="C30" s="83">
        <v>3.0234355026166937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6.832686740672627</v>
      </c>
      <c r="J30" s="83">
        <v>7.7197538201284175</v>
      </c>
      <c r="K30" s="83">
        <v>7.8154310019433009</v>
      </c>
      <c r="L30" s="83">
        <v>0.66421814437800408</v>
      </c>
      <c r="M30" s="83">
        <v>3.5063896218937947</v>
      </c>
      <c r="N30" s="83">
        <v>3.7373694080613076</v>
      </c>
      <c r="O30" s="83">
        <v>5.1316503409744865</v>
      </c>
      <c r="P30" s="83">
        <v>5.2343793720732945</v>
      </c>
      <c r="Q30" s="83">
        <v>5.0041489939763757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14.963579475868645</v>
      </c>
      <c r="C32" s="83">
        <v>15.564215689764378</v>
      </c>
      <c r="D32" s="83">
        <v>32.127721020701593</v>
      </c>
      <c r="E32" s="83">
        <v>33.684199066149006</v>
      </c>
      <c r="F32" s="83">
        <v>34.827883346354866</v>
      </c>
      <c r="G32" s="83">
        <v>34.919430760796395</v>
      </c>
      <c r="H32" s="83">
        <v>34.252650403227435</v>
      </c>
      <c r="I32" s="83">
        <v>24.731687818264156</v>
      </c>
      <c r="J32" s="83">
        <v>19.20312900676057</v>
      </c>
      <c r="K32" s="83">
        <v>16.394915097969587</v>
      </c>
      <c r="L32" s="83">
        <v>6.580070598764677</v>
      </c>
      <c r="M32" s="83">
        <v>21.231020012794154</v>
      </c>
      <c r="N32" s="83">
        <v>18.837105285210566</v>
      </c>
      <c r="O32" s="83">
        <v>17.524342418193562</v>
      </c>
      <c r="P32" s="83">
        <v>17.971213826611468</v>
      </c>
      <c r="Q32" s="83">
        <v>19.48256101798021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43.329672546293708</v>
      </c>
      <c r="C34" s="204">
        <v>39.162310448735724</v>
      </c>
      <c r="D34" s="204">
        <v>7.7682321284408307</v>
      </c>
      <c r="E34" s="204">
        <v>11.365514788724363</v>
      </c>
      <c r="F34" s="204">
        <v>18.638162442387078</v>
      </c>
      <c r="G34" s="204">
        <v>15.936240974941901</v>
      </c>
      <c r="H34" s="204">
        <v>12.863304854417805</v>
      </c>
      <c r="I34" s="204">
        <v>12.763763637743599</v>
      </c>
      <c r="J34" s="204">
        <v>6.2412847467328501</v>
      </c>
      <c r="K34" s="204">
        <v>5.7080201761721625</v>
      </c>
      <c r="L34" s="204">
        <v>27.6536666609598</v>
      </c>
      <c r="M34" s="204">
        <v>5.8084213997357033</v>
      </c>
      <c r="N34" s="204">
        <v>4.5771833194234297</v>
      </c>
      <c r="O34" s="204">
        <v>9.5386396070126018</v>
      </c>
      <c r="P34" s="204">
        <v>8.9159105511414882</v>
      </c>
      <c r="Q34" s="204">
        <v>10.948183360890139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1.173226316097953E-15</v>
      </c>
      <c r="Q37" s="87">
        <v>0</v>
      </c>
    </row>
    <row r="38" spans="1:17" x14ac:dyDescent="0.25">
      <c r="A38" s="88" t="s">
        <v>125</v>
      </c>
      <c r="B38" s="87">
        <v>4.2884990092082393</v>
      </c>
      <c r="C38" s="87">
        <v>4.4257606445028816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2.8612559161611544</v>
      </c>
      <c r="J38" s="87">
        <v>1.8163362211091432</v>
      </c>
      <c r="K38" s="87">
        <v>1.8508737350007958</v>
      </c>
      <c r="L38" s="87">
        <v>4.3374911339662763</v>
      </c>
      <c r="M38" s="87">
        <v>0.90771181632935305</v>
      </c>
      <c r="N38" s="87">
        <v>0.81220864671992321</v>
      </c>
      <c r="O38" s="87">
        <v>2.2251585042651603</v>
      </c>
      <c r="P38" s="87">
        <v>2.0728038539778506</v>
      </c>
      <c r="Q38" s="87">
        <v>2.3266003818859295</v>
      </c>
    </row>
    <row r="39" spans="1:17" x14ac:dyDescent="0.25">
      <c r="A39" s="88" t="s">
        <v>29</v>
      </c>
      <c r="B39" s="87">
        <v>21.671600401991029</v>
      </c>
      <c r="C39" s="87">
        <v>15.552790198416004</v>
      </c>
      <c r="D39" s="87">
        <v>0</v>
      </c>
      <c r="E39" s="87">
        <v>0</v>
      </c>
      <c r="F39" s="87">
        <v>6.1558442525520007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17.369573135094445</v>
      </c>
      <c r="C41" s="87">
        <v>19.183759605816835</v>
      </c>
      <c r="D41" s="87">
        <v>7.7682321284408307</v>
      </c>
      <c r="E41" s="87">
        <v>11.365514788724363</v>
      </c>
      <c r="F41" s="87">
        <v>12.482318189835079</v>
      </c>
      <c r="G41" s="87">
        <v>15.936240974941901</v>
      </c>
      <c r="H41" s="87">
        <v>12.863304854417805</v>
      </c>
      <c r="I41" s="87">
        <v>9.9025077215824453</v>
      </c>
      <c r="J41" s="87">
        <v>4.4249485256237069</v>
      </c>
      <c r="K41" s="87">
        <v>3.8571464411713667</v>
      </c>
      <c r="L41" s="87">
        <v>23.316175526993522</v>
      </c>
      <c r="M41" s="87">
        <v>4.9007095834063499</v>
      </c>
      <c r="N41" s="87">
        <v>3.7649746727035063</v>
      </c>
      <c r="O41" s="87">
        <v>7.3134811027474411</v>
      </c>
      <c r="P41" s="87">
        <v>6.8431066971636358</v>
      </c>
      <c r="Q41" s="87">
        <v>8.6215829790042093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0.99999999999999989</v>
      </c>
      <c r="C50" s="77">
        <f t="shared" si="0"/>
        <v>0.99999999999999989</v>
      </c>
      <c r="D50" s="77">
        <f t="shared" si="0"/>
        <v>1.0000000000000002</v>
      </c>
      <c r="E50" s="77">
        <f t="shared" si="0"/>
        <v>0.99999999999999989</v>
      </c>
      <c r="F50" s="77">
        <f t="shared" si="0"/>
        <v>1</v>
      </c>
      <c r="G50" s="77">
        <f t="shared" si="0"/>
        <v>0.99999999999999989</v>
      </c>
      <c r="H50" s="77">
        <f t="shared" si="0"/>
        <v>0.99999999999999989</v>
      </c>
      <c r="I50" s="77">
        <f t="shared" si="0"/>
        <v>0.99999999999999989</v>
      </c>
      <c r="J50" s="77">
        <f t="shared" si="0"/>
        <v>0.99999999999999989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0.99999999999999989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2.4228567664203695E-2</v>
      </c>
      <c r="C55" s="201">
        <f t="shared" si="5"/>
        <v>2.5275847839914933E-2</v>
      </c>
      <c r="D55" s="201">
        <f t="shared" si="5"/>
        <v>1.9373704357204161E-2</v>
      </c>
      <c r="E55" s="201">
        <f t="shared" si="5"/>
        <v>1.8399662023328656E-2</v>
      </c>
      <c r="F55" s="201">
        <f t="shared" si="5"/>
        <v>1.6665260553940974E-2</v>
      </c>
      <c r="G55" s="201">
        <f t="shared" si="5"/>
        <v>1.7317007930224306E-2</v>
      </c>
      <c r="H55" s="201">
        <f t="shared" si="5"/>
        <v>1.8037298213772764E-2</v>
      </c>
      <c r="I55" s="201">
        <f t="shared" si="5"/>
        <v>3.2585271777999504E-2</v>
      </c>
      <c r="J55" s="201">
        <f t="shared" si="5"/>
        <v>3.512213015973692E-2</v>
      </c>
      <c r="K55" s="201">
        <f t="shared" si="5"/>
        <v>3.4717927202661682E-2</v>
      </c>
      <c r="L55" s="201">
        <f t="shared" si="5"/>
        <v>2.6637857545527638E-2</v>
      </c>
      <c r="M55" s="201">
        <f t="shared" si="5"/>
        <v>3.5860247817517829E-2</v>
      </c>
      <c r="N55" s="201">
        <f t="shared" si="5"/>
        <v>3.6152782980568433E-2</v>
      </c>
      <c r="O55" s="201">
        <f t="shared" si="5"/>
        <v>3.2223196496197919E-2</v>
      </c>
      <c r="P55" s="201">
        <f t="shared" si="5"/>
        <v>3.2755534027953233E-2</v>
      </c>
      <c r="Q55" s="201">
        <f t="shared" si="5"/>
        <v>3.1922347873222859E-2</v>
      </c>
    </row>
    <row r="56" spans="1:17" x14ac:dyDescent="0.25">
      <c r="A56" s="127" t="s">
        <v>283</v>
      </c>
      <c r="B56" s="200">
        <f t="shared" ref="B56:Q56" si="6">IF(B$15=0,0,B$15/B$5)</f>
        <v>0.11771023262770706</v>
      </c>
      <c r="C56" s="200">
        <f t="shared" si="6"/>
        <v>0.12260028272030857</v>
      </c>
      <c r="D56" s="200">
        <f t="shared" si="6"/>
        <v>0.16319830542862318</v>
      </c>
      <c r="E56" s="200">
        <f t="shared" si="6"/>
        <v>0.15494298020259853</v>
      </c>
      <c r="F56" s="200">
        <f t="shared" si="6"/>
        <v>0.14030817798918838</v>
      </c>
      <c r="G56" s="200">
        <f t="shared" si="6"/>
        <v>0.14581255602389878</v>
      </c>
      <c r="H56" s="200">
        <f t="shared" si="6"/>
        <v>0.15187737503559462</v>
      </c>
      <c r="I56" s="200">
        <f t="shared" si="6"/>
        <v>0.154616193672304</v>
      </c>
      <c r="J56" s="200">
        <f t="shared" si="6"/>
        <v>0.16975594182776788</v>
      </c>
      <c r="K56" s="200">
        <f t="shared" si="6"/>
        <v>0.16881341728868454</v>
      </c>
      <c r="L56" s="200">
        <f t="shared" si="6"/>
        <v>0.1309274959473174</v>
      </c>
      <c r="M56" s="200">
        <f t="shared" si="6"/>
        <v>0.16800370984797486</v>
      </c>
      <c r="N56" s="200">
        <f t="shared" si="6"/>
        <v>0.16957460122643453</v>
      </c>
      <c r="O56" s="200">
        <f t="shared" si="6"/>
        <v>0.15313113627345323</v>
      </c>
      <c r="P56" s="200">
        <f t="shared" si="6"/>
        <v>0.15559785727765402</v>
      </c>
      <c r="Q56" s="200">
        <f t="shared" si="6"/>
        <v>0.15087411212866431</v>
      </c>
    </row>
    <row r="57" spans="1:17" x14ac:dyDescent="0.25">
      <c r="A57" s="142" t="s">
        <v>289</v>
      </c>
      <c r="B57" s="199">
        <f t="shared" ref="B57:Q57" si="7">IF(B$16=0,0,B$16/B$5)</f>
        <v>0.11771023262770706</v>
      </c>
      <c r="C57" s="199">
        <f t="shared" si="7"/>
        <v>0.12260028272030857</v>
      </c>
      <c r="D57" s="199">
        <f t="shared" si="7"/>
        <v>0.16319830542862318</v>
      </c>
      <c r="E57" s="199">
        <f t="shared" si="7"/>
        <v>0.15494298020259853</v>
      </c>
      <c r="F57" s="199">
        <f t="shared" si="7"/>
        <v>0.14030817798918838</v>
      </c>
      <c r="G57" s="199">
        <f t="shared" si="7"/>
        <v>0.14581255602389878</v>
      </c>
      <c r="H57" s="199">
        <f t="shared" si="7"/>
        <v>0.15187737503559462</v>
      </c>
      <c r="I57" s="199">
        <f t="shared" si="7"/>
        <v>0.154616193672304</v>
      </c>
      <c r="J57" s="199">
        <f t="shared" si="7"/>
        <v>0.16975594182776788</v>
      </c>
      <c r="K57" s="199">
        <f t="shared" si="7"/>
        <v>0.16881341728868454</v>
      </c>
      <c r="L57" s="199">
        <f t="shared" si="7"/>
        <v>0.1309274959473174</v>
      </c>
      <c r="M57" s="199">
        <f t="shared" si="7"/>
        <v>0.16800370984797486</v>
      </c>
      <c r="N57" s="199">
        <f t="shared" si="7"/>
        <v>0.16957460122643453</v>
      </c>
      <c r="O57" s="199">
        <f t="shared" si="7"/>
        <v>0.15313113627345323</v>
      </c>
      <c r="P57" s="199">
        <f t="shared" si="7"/>
        <v>0.15559785727765402</v>
      </c>
      <c r="Q57" s="199">
        <f t="shared" si="7"/>
        <v>0.15087411212866431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6.2843557379128404E-2</v>
      </c>
      <c r="C59" s="200">
        <f t="shared" si="9"/>
        <v>6.5559971024643685E-2</v>
      </c>
      <c r="D59" s="200">
        <f t="shared" si="9"/>
        <v>9.4500756944591521E-2</v>
      </c>
      <c r="E59" s="200">
        <f t="shared" si="9"/>
        <v>8.9749588239310688E-2</v>
      </c>
      <c r="F59" s="200">
        <f t="shared" si="9"/>
        <v>8.1289551445056604E-2</v>
      </c>
      <c r="G59" s="200">
        <f t="shared" si="9"/>
        <v>8.4468634766441314E-2</v>
      </c>
      <c r="H59" s="200">
        <f t="shared" si="9"/>
        <v>8.7982055625981409E-2</v>
      </c>
      <c r="I59" s="200">
        <f t="shared" si="9"/>
        <v>8.4519003561265946E-2</v>
      </c>
      <c r="J59" s="200">
        <f t="shared" si="9"/>
        <v>9.1099054329639675E-2</v>
      </c>
      <c r="K59" s="200">
        <f t="shared" si="9"/>
        <v>9.005064106485966E-2</v>
      </c>
      <c r="L59" s="200">
        <f t="shared" si="9"/>
        <v>6.9092723611254944E-2</v>
      </c>
      <c r="M59" s="200">
        <f t="shared" si="9"/>
        <v>9.3013568634496183E-2</v>
      </c>
      <c r="N59" s="200">
        <f t="shared" si="9"/>
        <v>9.3772340286183434E-2</v>
      </c>
      <c r="O59" s="200">
        <f t="shared" si="9"/>
        <v>8.3579860188747079E-2</v>
      </c>
      <c r="P59" s="200">
        <f t="shared" si="9"/>
        <v>8.4960626261491673E-2</v>
      </c>
      <c r="Q59" s="200">
        <f t="shared" si="9"/>
        <v>8.2799525256761056E-2</v>
      </c>
    </row>
    <row r="60" spans="1:17" x14ac:dyDescent="0.25">
      <c r="A60" s="142" t="s">
        <v>287</v>
      </c>
      <c r="B60" s="199">
        <f t="shared" ref="B60:Q60" si="10">IF(B$24=0,0,B$24/B$5)</f>
        <v>6.2843557379128404E-2</v>
      </c>
      <c r="C60" s="199">
        <f t="shared" si="10"/>
        <v>6.5559971024643685E-2</v>
      </c>
      <c r="D60" s="199">
        <f t="shared" si="10"/>
        <v>9.4500756944591521E-2</v>
      </c>
      <c r="E60" s="199">
        <f t="shared" si="10"/>
        <v>8.9749588239310688E-2</v>
      </c>
      <c r="F60" s="199">
        <f t="shared" si="10"/>
        <v>8.1289551445056604E-2</v>
      </c>
      <c r="G60" s="199">
        <f t="shared" si="10"/>
        <v>8.4468634766441314E-2</v>
      </c>
      <c r="H60" s="199">
        <f t="shared" si="10"/>
        <v>8.7982055625981409E-2</v>
      </c>
      <c r="I60" s="199">
        <f t="shared" si="10"/>
        <v>8.4519003561265946E-2</v>
      </c>
      <c r="J60" s="199">
        <f t="shared" si="10"/>
        <v>9.1099054329639675E-2</v>
      </c>
      <c r="K60" s="199">
        <f t="shared" si="10"/>
        <v>9.005064106485966E-2</v>
      </c>
      <c r="L60" s="199">
        <f t="shared" si="10"/>
        <v>6.9092723611254944E-2</v>
      </c>
      <c r="M60" s="199">
        <f t="shared" si="10"/>
        <v>9.3013568634496183E-2</v>
      </c>
      <c r="N60" s="199">
        <f t="shared" si="10"/>
        <v>9.3772340286183434E-2</v>
      </c>
      <c r="O60" s="199">
        <f t="shared" si="10"/>
        <v>8.3579860188747079E-2</v>
      </c>
      <c r="P60" s="199">
        <f t="shared" si="10"/>
        <v>8.4960626261491673E-2</v>
      </c>
      <c r="Q60" s="199">
        <f t="shared" si="10"/>
        <v>8.2799525256761056E-2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0.41598996127273702</v>
      </c>
      <c r="C62" s="200">
        <f t="shared" si="12"/>
        <v>0.43327148135159738</v>
      </c>
      <c r="D62" s="200">
        <f t="shared" si="12"/>
        <v>0.58975681930683432</v>
      </c>
      <c r="E62" s="200">
        <f t="shared" si="12"/>
        <v>0.55992419123599257</v>
      </c>
      <c r="F62" s="200">
        <f t="shared" si="12"/>
        <v>0.50703776951796642</v>
      </c>
      <c r="G62" s="200">
        <f t="shared" si="12"/>
        <v>0.5269291799924033</v>
      </c>
      <c r="H62" s="200">
        <f t="shared" si="12"/>
        <v>0.5488458804177867</v>
      </c>
      <c r="I62" s="200">
        <f t="shared" si="12"/>
        <v>0.54641625440760644</v>
      </c>
      <c r="J62" s="200">
        <f t="shared" si="12"/>
        <v>0.59992038151938987</v>
      </c>
      <c r="K62" s="200">
        <f t="shared" si="12"/>
        <v>0.59658948379062648</v>
      </c>
      <c r="L62" s="200">
        <f t="shared" si="12"/>
        <v>0.46269999432352632</v>
      </c>
      <c r="M62" s="200">
        <f t="shared" si="12"/>
        <v>0.59372796394325356</v>
      </c>
      <c r="N62" s="200">
        <f t="shared" si="12"/>
        <v>0.59927952075442659</v>
      </c>
      <c r="O62" s="200">
        <f t="shared" si="12"/>
        <v>0.54116803633815835</v>
      </c>
      <c r="P62" s="200">
        <f t="shared" si="12"/>
        <v>0.54988547026128654</v>
      </c>
      <c r="Q62" s="200">
        <f t="shared" si="12"/>
        <v>0.53319167467763917</v>
      </c>
    </row>
    <row r="63" spans="1:17" x14ac:dyDescent="0.25">
      <c r="A63" s="142" t="s">
        <v>285</v>
      </c>
      <c r="B63" s="199">
        <f t="shared" ref="B63:Q63" si="13">IF(B$27=0,0,B$27/B$5)</f>
        <v>0.41598996127273702</v>
      </c>
      <c r="C63" s="199">
        <f t="shared" si="13"/>
        <v>0.43327148135159738</v>
      </c>
      <c r="D63" s="199">
        <f t="shared" si="13"/>
        <v>0.58975681930683432</v>
      </c>
      <c r="E63" s="199">
        <f t="shared" si="13"/>
        <v>0.55992419123599257</v>
      </c>
      <c r="F63" s="199">
        <f t="shared" si="13"/>
        <v>0.50703776951796642</v>
      </c>
      <c r="G63" s="199">
        <f t="shared" si="13"/>
        <v>0.5269291799924033</v>
      </c>
      <c r="H63" s="199">
        <f t="shared" si="13"/>
        <v>0.5488458804177867</v>
      </c>
      <c r="I63" s="199">
        <f t="shared" si="13"/>
        <v>0.54641625440760644</v>
      </c>
      <c r="J63" s="199">
        <f t="shared" si="13"/>
        <v>0.59992038151938987</v>
      </c>
      <c r="K63" s="199">
        <f t="shared" si="13"/>
        <v>0.59658948379062648</v>
      </c>
      <c r="L63" s="199">
        <f t="shared" si="13"/>
        <v>0.46269999432352632</v>
      </c>
      <c r="M63" s="199">
        <f t="shared" si="13"/>
        <v>0.59372796394325356</v>
      </c>
      <c r="N63" s="199">
        <f t="shared" si="13"/>
        <v>0.59927952075442659</v>
      </c>
      <c r="O63" s="199">
        <f t="shared" si="13"/>
        <v>0.54116803633815835</v>
      </c>
      <c r="P63" s="199">
        <f t="shared" si="13"/>
        <v>0.54988547026128654</v>
      </c>
      <c r="Q63" s="199">
        <f t="shared" si="13"/>
        <v>0.53319167467763917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0.37922768105622373</v>
      </c>
      <c r="C65" s="200">
        <f t="shared" si="15"/>
        <v>0.35329241706353531</v>
      </c>
      <c r="D65" s="200">
        <f t="shared" si="15"/>
        <v>0.13317041396274695</v>
      </c>
      <c r="E65" s="200">
        <f t="shared" si="15"/>
        <v>0.17698357829876943</v>
      </c>
      <c r="F65" s="200">
        <f t="shared" si="15"/>
        <v>0.25469924049384768</v>
      </c>
      <c r="G65" s="200">
        <f t="shared" si="15"/>
        <v>0.22547262128703216</v>
      </c>
      <c r="H65" s="200">
        <f t="shared" si="15"/>
        <v>0.1932573907068644</v>
      </c>
      <c r="I65" s="200">
        <f t="shared" si="15"/>
        <v>0.18186327658082402</v>
      </c>
      <c r="J65" s="200">
        <f t="shared" si="15"/>
        <v>0.10410249216346557</v>
      </c>
      <c r="K65" s="200">
        <f t="shared" si="15"/>
        <v>0.10982853065316753</v>
      </c>
      <c r="L65" s="200">
        <f t="shared" si="15"/>
        <v>0.31064192857237372</v>
      </c>
      <c r="M65" s="200">
        <f t="shared" si="15"/>
        <v>0.10939450975675752</v>
      </c>
      <c r="N65" s="200">
        <f t="shared" si="15"/>
        <v>0.10122075475238698</v>
      </c>
      <c r="O65" s="200">
        <f t="shared" si="15"/>
        <v>0.1898977707034433</v>
      </c>
      <c r="P65" s="200">
        <f t="shared" si="15"/>
        <v>0.17680051217161458</v>
      </c>
      <c r="Q65" s="200">
        <f t="shared" si="15"/>
        <v>0.20121234006371255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1.3369787154526649</v>
      </c>
      <c r="C71" s="230">
        <f>IF(C$5=0,0,C$5/TRE_fec!C$5)</f>
        <v>1.2815823025248141</v>
      </c>
      <c r="D71" s="230">
        <f>IF(D$5=0,0,D$5/TRE_fec!D$5)</f>
        <v>0.88909868381780843</v>
      </c>
      <c r="E71" s="230">
        <f>IF(E$5=0,0,E$5/TRE_fec!E$5)</f>
        <v>0.93616583950433796</v>
      </c>
      <c r="F71" s="230">
        <f>IF(F$5=0,0,F$5/TRE_fec!F$5)</f>
        <v>1.0335953037705243</v>
      </c>
      <c r="G71" s="230">
        <f>IF(G$5=0,0,G$5/TRE_fec!G$5)</f>
        <v>0.99469464436761068</v>
      </c>
      <c r="H71" s="230">
        <f>IF(H$5=0,0,H$5/TRE_fec!H$5)</f>
        <v>0.9549731251608925</v>
      </c>
      <c r="I71" s="230">
        <f>IF(I$5=0,0,I$5/TRE_fec!I$5)</f>
        <v>0.99410185968790277</v>
      </c>
      <c r="J71" s="230">
        <f>IF(J$5=0,0,J$5/TRE_fec!J$5)</f>
        <v>0.92229825257237985</v>
      </c>
      <c r="K71" s="230">
        <f>IF(K$5=0,0,K$5/TRE_fec!K$5)</f>
        <v>0.93303609641941976</v>
      </c>
      <c r="L71" s="230">
        <f>IF(L$5=0,0,L$5/TRE_fec!L$5)</f>
        <v>1.2160542272433492</v>
      </c>
      <c r="M71" s="230">
        <f>IF(M$5=0,0,M$5/TRE_fec!M$5)</f>
        <v>0.90331442877315904</v>
      </c>
      <c r="N71" s="230">
        <f>IF(N$5=0,0,N$5/TRE_fec!N$5)</f>
        <v>0.89600513715239605</v>
      </c>
      <c r="O71" s="230">
        <f>IF(O$5=0,0,O$5/TRE_fec!O$5)</f>
        <v>1.0052720646993281</v>
      </c>
      <c r="P71" s="230">
        <f>IF(P$5=0,0,P$5/TRE_fec!P$5)</f>
        <v>0.98893454905363809</v>
      </c>
      <c r="Q71" s="230">
        <f>IF(Q$5=0,0,Q$5/TRE_fec!Q$5)</f>
        <v>1.0147461396508695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</v>
      </c>
      <c r="C76" s="273">
        <f>IF(C$10=0,0,C$10/TRE_fec!C$10)</f>
        <v>1.3251222</v>
      </c>
      <c r="D76" s="273">
        <f>IF(D$10=0,0,D$10/TRE_fec!D$10)</f>
        <v>0.70463844000000009</v>
      </c>
      <c r="E76" s="273">
        <f>IF(E$10=0,0,E$10/TRE_fec!E$10)</f>
        <v>0.70463843999999998</v>
      </c>
      <c r="F76" s="273">
        <f>IF(F$10=0,0,F$10/TRE_fec!F$10)</f>
        <v>0.70463843999999998</v>
      </c>
      <c r="G76" s="273">
        <f>IF(G$10=0,0,G$10/TRE_fec!G$10)</f>
        <v>0.70463844000000009</v>
      </c>
      <c r="H76" s="273">
        <f>IF(H$10=0,0,H$10/TRE_fec!H$10)</f>
        <v>0.70463844000000009</v>
      </c>
      <c r="I76" s="273">
        <f>IF(I$10=0,0,I$10/TRE_fec!I$10)</f>
        <v>1.3251222000000002</v>
      </c>
      <c r="J76" s="273">
        <f>IF(J$10=0,0,J$10/TRE_fec!J$10)</f>
        <v>1.3251222</v>
      </c>
      <c r="K76" s="273">
        <f>IF(K$10=0,0,K$10/TRE_fec!K$10)</f>
        <v>1.3251222000000002</v>
      </c>
      <c r="L76" s="273">
        <f>IF(L$10=0,0,L$10/TRE_fec!L$10)</f>
        <v>1.3251222</v>
      </c>
      <c r="M76" s="273">
        <f>IF(M$10=0,0,M$10/TRE_fec!M$10)</f>
        <v>1.3251222000000002</v>
      </c>
      <c r="N76" s="273">
        <f>IF(N$10=0,0,N$10/TRE_fec!N$10)</f>
        <v>1.3251222</v>
      </c>
      <c r="O76" s="273">
        <f>IF(O$10=0,0,O$10/TRE_fec!O$10)</f>
        <v>1.3251222000000002</v>
      </c>
      <c r="P76" s="273">
        <f>IF(P$10=0,0,P$10/TRE_fec!P$10)</f>
        <v>1.3251222</v>
      </c>
      <c r="Q76" s="273">
        <f>IF(Q$10=0,0,Q$10/TRE_fec!Q$10)</f>
        <v>1.3251222</v>
      </c>
    </row>
    <row r="77" spans="1:17" x14ac:dyDescent="0.25">
      <c r="A77" s="127" t="s">
        <v>283</v>
      </c>
      <c r="B77" s="296">
        <f>IF(B$15=0,0,B$15/TRE_fec!B$15)</f>
        <v>1.539808022359032</v>
      </c>
      <c r="C77" s="296">
        <f>IF(C$15=0,0,C$15/TRE_fec!C$15)</f>
        <v>1.5373255312805334</v>
      </c>
      <c r="D77" s="296">
        <f>IF(D$15=0,0,D$15/TRE_fec!D$15)</f>
        <v>1.4196898548072958</v>
      </c>
      <c r="E77" s="296">
        <f>IF(E$15=0,0,E$15/TRE_fec!E$15)</f>
        <v>1.4192292763404275</v>
      </c>
      <c r="F77" s="296">
        <f>IF(F$15=0,0,F$15/TRE_fec!F$15)</f>
        <v>1.4189313331176265</v>
      </c>
      <c r="G77" s="296">
        <f>IF(G$15=0,0,G$15/TRE_fec!G$15)</f>
        <v>1.4190985921427233</v>
      </c>
      <c r="H77" s="296">
        <f>IF(H$15=0,0,H$15/TRE_fec!H$15)</f>
        <v>1.4190970552359876</v>
      </c>
      <c r="I77" s="296">
        <f>IF(I$15=0,0,I$15/TRE_fec!I$15)</f>
        <v>1.503881893265796</v>
      </c>
      <c r="J77" s="296">
        <f>IF(J$15=0,0,J$15/TRE_fec!J$15)</f>
        <v>1.5318782036637775</v>
      </c>
      <c r="K77" s="296">
        <f>IF(K$15=0,0,K$15/TRE_fec!K$15)</f>
        <v>1.5411087050930214</v>
      </c>
      <c r="L77" s="296">
        <f>IF(L$15=0,0,L$15/TRE_fec!L$15)</f>
        <v>1.5577998949052152</v>
      </c>
      <c r="M77" s="296">
        <f>IF(M$15=0,0,M$15/TRE_fec!M$15)</f>
        <v>1.4848606074646322</v>
      </c>
      <c r="N77" s="296">
        <f>IF(N$15=0,0,N$15/TRE_fec!N$15)</f>
        <v>1.4866172596845491</v>
      </c>
      <c r="O77" s="296">
        <f>IF(O$15=0,0,O$15/TRE_fec!O$15)</f>
        <v>1.5061734432760068</v>
      </c>
      <c r="P77" s="296">
        <f>IF(P$15=0,0,P$15/TRE_fec!P$15)</f>
        <v>1.5055633291711072</v>
      </c>
      <c r="Q77" s="296">
        <f>IF(Q$15=0,0,Q$15/TRE_fec!Q$15)</f>
        <v>1.4979592591048161</v>
      </c>
    </row>
    <row r="78" spans="1:17" x14ac:dyDescent="0.25">
      <c r="A78" s="127" t="s">
        <v>282</v>
      </c>
      <c r="B78" s="296">
        <f>IF(B$23=0,0,B$23/TRE_fec!B$23)</f>
        <v>1.6441563600000002</v>
      </c>
      <c r="C78" s="296">
        <f>IF(C$23=0,0,C$23/TRE_fec!C$23)</f>
        <v>1.6441563600000002</v>
      </c>
      <c r="D78" s="296">
        <f>IF(D$23=0,0,D$23/TRE_fec!D$23)</f>
        <v>1.6441563600000002</v>
      </c>
      <c r="E78" s="296">
        <f>IF(E$23=0,0,E$23/TRE_fec!E$23)</f>
        <v>1.64415636</v>
      </c>
      <c r="F78" s="296">
        <f>IF(F$23=0,0,F$23/TRE_fec!F$23)</f>
        <v>1.6441563600000002</v>
      </c>
      <c r="G78" s="296">
        <f>IF(G$23=0,0,G$23/TRE_fec!G$23)</f>
        <v>1.6441563600000002</v>
      </c>
      <c r="H78" s="296">
        <f>IF(H$23=0,0,H$23/TRE_fec!H$23)</f>
        <v>1.6441563600000002</v>
      </c>
      <c r="I78" s="296">
        <f>IF(I$23=0,0,I$23/TRE_fec!I$23)</f>
        <v>1.6441563600000002</v>
      </c>
      <c r="J78" s="296">
        <f>IF(J$23=0,0,J$23/TRE_fec!J$23)</f>
        <v>1.6441563600000002</v>
      </c>
      <c r="K78" s="296">
        <f>IF(K$23=0,0,K$23/TRE_fec!K$23)</f>
        <v>1.6441563600000002</v>
      </c>
      <c r="L78" s="296">
        <f>IF(L$23=0,0,L$23/TRE_fec!L$23)</f>
        <v>1.64415636</v>
      </c>
      <c r="M78" s="296">
        <f>IF(M$23=0,0,M$23/TRE_fec!M$23)</f>
        <v>1.6441563600000002</v>
      </c>
      <c r="N78" s="296">
        <f>IF(N$23=0,0,N$23/TRE_fec!N$23)</f>
        <v>1.64415636</v>
      </c>
      <c r="O78" s="296">
        <f>IF(O$23=0,0,O$23/TRE_fec!O$23)</f>
        <v>1.6441563600000004</v>
      </c>
      <c r="P78" s="296">
        <f>IF(P$23=0,0,P$23/TRE_fec!P$23)</f>
        <v>1.6441563600000004</v>
      </c>
      <c r="Q78" s="296">
        <f>IF(Q$23=0,0,Q$23/TRE_fec!Q$23)</f>
        <v>1.64415636</v>
      </c>
    </row>
    <row r="79" spans="1:17" x14ac:dyDescent="0.25">
      <c r="A79" s="127" t="s">
        <v>281</v>
      </c>
      <c r="B79" s="296">
        <f>IF(B$26=0,0,B$26/TRE_fec!B$26)</f>
        <v>1.7005336571250274</v>
      </c>
      <c r="C79" s="296">
        <f>IF(C$26=0,0,C$26/TRE_fec!C$26)</f>
        <v>1.6977920428645485</v>
      </c>
      <c r="D79" s="296">
        <f>IF(D$26=0,0,D$26/TRE_fec!D$26)</f>
        <v>1.6032484432327707</v>
      </c>
      <c r="E79" s="296">
        <f>IF(E$26=0,0,E$26/TRE_fec!E$26)</f>
        <v>1.602728314341596</v>
      </c>
      <c r="F79" s="296">
        <f>IF(F$26=0,0,F$26/TRE_fec!F$26)</f>
        <v>1.6023918485941586</v>
      </c>
      <c r="G79" s="296">
        <f>IF(G$26=0,0,G$26/TRE_fec!G$26)</f>
        <v>1.6025807333500059</v>
      </c>
      <c r="H79" s="296">
        <f>IF(H$26=0,0,H$26/TRE_fec!H$26)</f>
        <v>1.6025789977291427</v>
      </c>
      <c r="I79" s="296">
        <f>IF(I$26=0,0,I$26/TRE_fec!I$26)</f>
        <v>1.6608575476320591</v>
      </c>
      <c r="J79" s="296">
        <f>IF(J$26=0,0,J$26/TRE_fec!J$26)</f>
        <v>1.6917761215164522</v>
      </c>
      <c r="K79" s="296">
        <f>IF(K$26=0,0,K$26/TRE_fec!K$26)</f>
        <v>1.7019701055226679</v>
      </c>
      <c r="L79" s="296">
        <f>IF(L$26=0,0,L$26/TRE_fec!L$26)</f>
        <v>1.7204035268589284</v>
      </c>
      <c r="M79" s="296">
        <f>IF(M$26=0,0,M$26/TRE_fec!M$26)</f>
        <v>1.6398508141711468</v>
      </c>
      <c r="N79" s="296">
        <f>IF(N$26=0,0,N$26/TRE_fec!N$26)</f>
        <v>1.6417908262898366</v>
      </c>
      <c r="O79" s="296">
        <f>IF(O$26=0,0,O$26/TRE_fec!O$26)</f>
        <v>1.6633882903368413</v>
      </c>
      <c r="P79" s="296">
        <f>IF(P$26=0,0,P$26/TRE_fec!P$26)</f>
        <v>1.6627144923341004</v>
      </c>
      <c r="Q79" s="296">
        <f>IF(Q$26=0,0,Q$26/TRE_fec!Q$26)</f>
        <v>1.6543167070965259</v>
      </c>
    </row>
    <row r="80" spans="1:17" x14ac:dyDescent="0.25">
      <c r="A80" s="127" t="s">
        <v>280</v>
      </c>
      <c r="B80" s="296">
        <f>IF(B$34=0,0,B$34/TRE_fec!B$34)</f>
        <v>2.801794743706822</v>
      </c>
      <c r="C80" s="296">
        <f>IF(C$34=0,0,C$34/TRE_fec!C$34)</f>
        <v>2.7208477317178836</v>
      </c>
      <c r="D80" s="296">
        <f>IF(D$34=0,0,D$34/TRE_fec!D$34)</f>
        <v>2.3487948000000003</v>
      </c>
      <c r="E80" s="296">
        <f>IF(E$34=0,0,E$34/TRE_fec!E$34)</f>
        <v>2.3487948000000003</v>
      </c>
      <c r="F80" s="296">
        <f>IF(F$34=0,0,F$34/TRE_fec!F$34)</f>
        <v>2.5836242290639393</v>
      </c>
      <c r="G80" s="296">
        <f>IF(G$34=0,0,G$34/TRE_fec!G$34)</f>
        <v>2.3487948000000003</v>
      </c>
      <c r="H80" s="296">
        <f>IF(H$34=0,0,H$34/TRE_fec!H$34)</f>
        <v>2.3487948000000003</v>
      </c>
      <c r="I80" s="296">
        <f>IF(I$34=0,0,I$34/TRE_fec!I$34)</f>
        <v>2.4840627175969492</v>
      </c>
      <c r="J80" s="296">
        <f>IF(J$34=0,0,J$34/TRE_fec!J$34)</f>
        <v>2.5274692369435816</v>
      </c>
      <c r="K80" s="296">
        <f>IF(K$34=0,0,K$34/TRE_fec!K$34)</f>
        <v>2.5496214251638132</v>
      </c>
      <c r="L80" s="296">
        <f>IF(L$34=0,0,L$34/TRE_fec!L$34)</f>
        <v>2.4418318492008448</v>
      </c>
      <c r="M80" s="296">
        <f>IF(M$34=0,0,M$34/TRE_fec!M$34)</f>
        <v>2.4414771048310948</v>
      </c>
      <c r="N80" s="296">
        <f>IF(N$34=0,0,N$34/TRE_fec!N$34)</f>
        <v>2.454599316813276</v>
      </c>
      <c r="O80" s="296">
        <f>IF(O$34=0,0,O$34/TRE_fec!O$34)</f>
        <v>2.4898888740379297</v>
      </c>
      <c r="P80" s="296">
        <f>IF(P$34=0,0,P$34/TRE_fec!P$34)</f>
        <v>2.4893794492806567</v>
      </c>
      <c r="Q80" s="296">
        <f>IF(Q$34=0,0,Q$34/TRE_fec!Q$34)</f>
        <v>2.4766438756098559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4650.3537202053776</v>
      </c>
      <c r="C3" s="46">
        <v>4596.1476003697499</v>
      </c>
      <c r="D3" s="46">
        <v>4372.365592689107</v>
      </c>
      <c r="E3" s="46">
        <v>4114.2405284089591</v>
      </c>
      <c r="F3" s="46">
        <v>4168.6894580431481</v>
      </c>
      <c r="G3" s="46">
        <v>4110.8743887226919</v>
      </c>
      <c r="H3" s="46">
        <v>4239.6536163995024</v>
      </c>
      <c r="I3" s="46">
        <v>4477.9168794888101</v>
      </c>
      <c r="J3" s="46">
        <v>4493.8708325239495</v>
      </c>
      <c r="K3" s="46">
        <v>3668.9295247997916</v>
      </c>
      <c r="L3" s="46">
        <v>3941.5</v>
      </c>
      <c r="M3" s="46">
        <v>3634.1312443555998</v>
      </c>
      <c r="N3" s="46">
        <v>3589.3350875209426</v>
      </c>
      <c r="O3" s="46">
        <v>3597.1056962787525</v>
      </c>
      <c r="P3" s="46">
        <v>3782.188092151192</v>
      </c>
      <c r="Q3" s="46">
        <v>3755.8212342973429</v>
      </c>
    </row>
    <row r="5" spans="1:17" x14ac:dyDescent="0.25">
      <c r="A5" s="31" t="s">
        <v>257</v>
      </c>
      <c r="B5" s="46">
        <v>2497.4982460880224</v>
      </c>
      <c r="C5" s="46">
        <v>2663.474118630294</v>
      </c>
      <c r="D5" s="46">
        <v>2750.9216410979557</v>
      </c>
      <c r="E5" s="46">
        <v>3609.5361069960272</v>
      </c>
      <c r="F5" s="46">
        <v>3657.0098109981423</v>
      </c>
      <c r="G5" s="46">
        <v>3731.6852776210194</v>
      </c>
      <c r="H5" s="46">
        <v>3953.0522790750865</v>
      </c>
      <c r="I5" s="46">
        <v>4028.4366501230434</v>
      </c>
      <c r="J5" s="46">
        <v>4049.6129291649795</v>
      </c>
      <c r="K5" s="46">
        <v>3950.2973003744587</v>
      </c>
      <c r="L5" s="46">
        <v>3683.8514547635777</v>
      </c>
      <c r="M5" s="46">
        <v>3914.0096245873178</v>
      </c>
      <c r="N5" s="46">
        <v>3819.13133847271</v>
      </c>
      <c r="O5" s="46">
        <v>3843.119321831789</v>
      </c>
      <c r="P5" s="46">
        <v>4017.0227969892967</v>
      </c>
      <c r="Q5" s="46">
        <v>4360.0866548869672</v>
      </c>
    </row>
    <row r="6" spans="1:17" x14ac:dyDescent="0.25">
      <c r="A6" s="294" t="s">
        <v>256</v>
      </c>
      <c r="B6" s="293">
        <v>3121.8728076100278</v>
      </c>
      <c r="C6" s="293">
        <v>3127.5381996096312</v>
      </c>
      <c r="D6" s="293">
        <v>3288.1657527670432</v>
      </c>
      <c r="E6" s="293">
        <v>3849.9868789656011</v>
      </c>
      <c r="F6" s="293">
        <v>4045.9280541704056</v>
      </c>
      <c r="G6" s="293">
        <v>4041.1539412703919</v>
      </c>
      <c r="H6" s="293">
        <v>4245.4622172890095</v>
      </c>
      <c r="I6" s="293">
        <v>4311.2587258435678</v>
      </c>
      <c r="J6" s="293">
        <v>4475.4621979994881</v>
      </c>
      <c r="K6" s="293">
        <v>4720.6658025398037</v>
      </c>
      <c r="L6" s="293">
        <v>4149.1659653639717</v>
      </c>
      <c r="M6" s="293">
        <v>4222.3382233235498</v>
      </c>
      <c r="N6" s="293">
        <v>4227.0136914670329</v>
      </c>
      <c r="O6" s="293">
        <v>4205.5788626391641</v>
      </c>
      <c r="P6" s="293">
        <v>4353.8593104655947</v>
      </c>
      <c r="Q6" s="293">
        <v>4615.2485140647068</v>
      </c>
    </row>
    <row r="7" spans="1:17" x14ac:dyDescent="0.25">
      <c r="A7" s="292" t="s">
        <v>255</v>
      </c>
      <c r="B7" s="291"/>
      <c r="C7" s="291">
        <v>5.6653919996033437</v>
      </c>
      <c r="D7" s="291">
        <v>160.62755315741197</v>
      </c>
      <c r="E7" s="291">
        <v>561.82112619855798</v>
      </c>
      <c r="F7" s="291">
        <v>443.87479133115903</v>
      </c>
      <c r="G7" s="291">
        <v>0</v>
      </c>
      <c r="H7" s="291">
        <v>441.54476703943391</v>
      </c>
      <c r="I7" s="291">
        <v>426.22340738765189</v>
      </c>
      <c r="J7" s="291">
        <v>164.20347215592028</v>
      </c>
      <c r="K7" s="291">
        <v>245.20360454031561</v>
      </c>
      <c r="L7" s="291">
        <v>0</v>
      </c>
      <c r="M7" s="291">
        <v>73.172257959578019</v>
      </c>
      <c r="N7" s="291">
        <v>231.87075933294108</v>
      </c>
      <c r="O7" s="291">
        <v>0</v>
      </c>
      <c r="P7" s="291">
        <v>452.81849103101615</v>
      </c>
      <c r="Q7" s="291">
        <v>456.27671005074194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0</v>
      </c>
      <c r="E8" s="289">
        <f t="shared" si="0"/>
        <v>0</v>
      </c>
      <c r="F8" s="289">
        <f t="shared" si="0"/>
        <v>247.93361612635454</v>
      </c>
      <c r="G8" s="289">
        <f t="shared" si="0"/>
        <v>4.7741129000137335</v>
      </c>
      <c r="H8" s="289">
        <f t="shared" si="0"/>
        <v>237.23649102081617</v>
      </c>
      <c r="I8" s="289">
        <f t="shared" si="0"/>
        <v>360.42689883309322</v>
      </c>
      <c r="J8" s="289">
        <f t="shared" si="0"/>
        <v>0</v>
      </c>
      <c r="K8" s="289">
        <f t="shared" si="0"/>
        <v>0</v>
      </c>
      <c r="L8" s="289">
        <f t="shared" si="0"/>
        <v>571.499837175832</v>
      </c>
      <c r="M8" s="289">
        <f t="shared" si="0"/>
        <v>0</v>
      </c>
      <c r="N8" s="289">
        <f t="shared" si="0"/>
        <v>227.19529118945775</v>
      </c>
      <c r="O8" s="289">
        <f t="shared" si="0"/>
        <v>21.434828827868841</v>
      </c>
      <c r="P8" s="289">
        <f t="shared" si="0"/>
        <v>304.53804320458585</v>
      </c>
      <c r="Q8" s="289">
        <f t="shared" si="0"/>
        <v>194.88750645162963</v>
      </c>
    </row>
    <row r="9" spans="1:17" x14ac:dyDescent="0.25">
      <c r="A9" s="288" t="s">
        <v>253</v>
      </c>
      <c r="B9" s="287">
        <f>B6-B5</f>
        <v>624.37456152200548</v>
      </c>
      <c r="C9" s="287">
        <f t="shared" ref="C9:Q9" si="1">C6-C5</f>
        <v>464.06408097933718</v>
      </c>
      <c r="D9" s="287">
        <f t="shared" si="1"/>
        <v>537.24411166908749</v>
      </c>
      <c r="E9" s="287">
        <f t="shared" si="1"/>
        <v>240.45077196957391</v>
      </c>
      <c r="F9" s="287">
        <f t="shared" si="1"/>
        <v>388.91824317226337</v>
      </c>
      <c r="G9" s="287">
        <f t="shared" si="1"/>
        <v>309.4686636493725</v>
      </c>
      <c r="H9" s="287">
        <f t="shared" si="1"/>
        <v>292.40993821392294</v>
      </c>
      <c r="I9" s="287">
        <f t="shared" si="1"/>
        <v>282.82207572052448</v>
      </c>
      <c r="J9" s="287">
        <f t="shared" si="1"/>
        <v>425.84926883450862</v>
      </c>
      <c r="K9" s="287">
        <f t="shared" si="1"/>
        <v>770.36850216534503</v>
      </c>
      <c r="L9" s="287">
        <f t="shared" si="1"/>
        <v>465.31451060039399</v>
      </c>
      <c r="M9" s="287">
        <f t="shared" si="1"/>
        <v>308.32859873623192</v>
      </c>
      <c r="N9" s="287">
        <f t="shared" si="1"/>
        <v>407.8823529943229</v>
      </c>
      <c r="O9" s="287">
        <f t="shared" si="1"/>
        <v>362.45954080737511</v>
      </c>
      <c r="P9" s="287">
        <f t="shared" si="1"/>
        <v>336.83651347629802</v>
      </c>
      <c r="Q9" s="287">
        <f t="shared" si="1"/>
        <v>255.16185917773964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113.21231230588435</v>
      </c>
      <c r="C12" s="38">
        <v>120.69779</v>
      </c>
      <c r="D12" s="38">
        <v>124.22063</v>
      </c>
      <c r="E12" s="38">
        <v>160.04772</v>
      </c>
      <c r="F12" s="38">
        <v>160.49775000000002</v>
      </c>
      <c r="G12" s="38">
        <v>163.40108150437075</v>
      </c>
      <c r="H12" s="38">
        <v>170.42932000000002</v>
      </c>
      <c r="I12" s="38">
        <v>170.90258</v>
      </c>
      <c r="J12" s="38">
        <v>171.00547999999998</v>
      </c>
      <c r="K12" s="38">
        <v>166.88657000000001</v>
      </c>
      <c r="L12" s="38">
        <v>158.01881327880051</v>
      </c>
      <c r="M12" s="38">
        <v>166.35478328195282</v>
      </c>
      <c r="N12" s="38">
        <v>159.62146422587412</v>
      </c>
      <c r="O12" s="38">
        <v>160.35909614687449</v>
      </c>
      <c r="P12" s="38">
        <v>162.17303364583944</v>
      </c>
      <c r="Q12" s="38">
        <v>169.60166187589758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15.35433507887975</v>
      </c>
      <c r="C14" s="51">
        <v>13.408939999999998</v>
      </c>
      <c r="D14" s="51">
        <v>14.58484</v>
      </c>
      <c r="E14" s="51">
        <v>43.687660000000001</v>
      </c>
      <c r="F14" s="51">
        <v>37.194880000000005</v>
      </c>
      <c r="G14" s="51">
        <v>38.629799765011143</v>
      </c>
      <c r="H14" s="51">
        <v>38.434869999999997</v>
      </c>
      <c r="I14" s="51">
        <v>30.996639999999999</v>
      </c>
      <c r="J14" s="51">
        <v>23.896380000000001</v>
      </c>
      <c r="K14" s="51">
        <v>22.782980000000002</v>
      </c>
      <c r="L14" s="51">
        <v>10.652034459264211</v>
      </c>
      <c r="M14" s="51">
        <v>18.510287055379337</v>
      </c>
      <c r="N14" s="51">
        <v>16.337056756591167</v>
      </c>
      <c r="O14" s="51">
        <v>15.239346415967894</v>
      </c>
      <c r="P14" s="51">
        <v>16.196343508610603</v>
      </c>
      <c r="Q14" s="51">
        <v>18.394213176689806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6.5907431468604551</v>
      </c>
      <c r="C16" s="51">
        <v>6.55518</v>
      </c>
      <c r="D16" s="51">
        <v>6.63544</v>
      </c>
      <c r="E16" s="51">
        <v>30.775480000000002</v>
      </c>
      <c r="F16" s="51">
        <v>27.093990000000002</v>
      </c>
      <c r="G16" s="51">
        <v>30.508992214520031</v>
      </c>
      <c r="H16" s="51">
        <v>28.232299999999999</v>
      </c>
      <c r="I16" s="51">
        <v>23.023029999999999</v>
      </c>
      <c r="J16" s="51">
        <v>20.80781</v>
      </c>
      <c r="K16" s="51">
        <v>18.619230000000002</v>
      </c>
      <c r="L16" s="51">
        <v>5.4931986261804298</v>
      </c>
      <c r="M16" s="51">
        <v>16.480308557180351</v>
      </c>
      <c r="N16" s="51">
        <v>14.282975896285809</v>
      </c>
      <c r="O16" s="51">
        <v>13.184561538955174</v>
      </c>
      <c r="P16" s="51">
        <v>13.185838071572862</v>
      </c>
      <c r="Q16" s="51">
        <v>14.284988595870557</v>
      </c>
    </row>
    <row r="17" spans="1:17" x14ac:dyDescent="0.25">
      <c r="A17" s="53" t="s">
        <v>76</v>
      </c>
      <c r="B17" s="51">
        <v>2.077440717397363</v>
      </c>
      <c r="C17" s="51">
        <v>2.0859899999999998</v>
      </c>
      <c r="D17" s="51">
        <v>4.1263100000000001</v>
      </c>
      <c r="E17" s="51">
        <v>7.2095700000000003</v>
      </c>
      <c r="F17" s="51">
        <v>7.2014800000000001</v>
      </c>
      <c r="G17" s="51">
        <v>6.2099856219447824</v>
      </c>
      <c r="H17" s="51">
        <v>8.3031100000000002</v>
      </c>
      <c r="I17" s="51">
        <v>5.0821100000000001</v>
      </c>
      <c r="J17" s="51">
        <v>3.0885699999999998</v>
      </c>
      <c r="K17" s="51">
        <v>3.0871300000000002</v>
      </c>
      <c r="L17" s="51">
        <v>3.0569704204642543</v>
      </c>
      <c r="M17" s="51">
        <v>2.0299784981989863</v>
      </c>
      <c r="N17" s="51">
        <v>2.0540808603053575</v>
      </c>
      <c r="O17" s="51">
        <v>2.0547848770127199</v>
      </c>
      <c r="P17" s="51">
        <v>2.0549985977457652</v>
      </c>
      <c r="Q17" s="51">
        <v>4.1092245808192507</v>
      </c>
    </row>
    <row r="18" spans="1:17" x14ac:dyDescent="0.25">
      <c r="A18" s="53" t="s">
        <v>29</v>
      </c>
      <c r="B18" s="51">
        <v>6.6861512146219324</v>
      </c>
      <c r="C18" s="51">
        <v>4.7677699999999996</v>
      </c>
      <c r="D18" s="51">
        <v>3.8230900000000001</v>
      </c>
      <c r="E18" s="51">
        <v>5.70261</v>
      </c>
      <c r="F18" s="51">
        <v>2.89941</v>
      </c>
      <c r="G18" s="51">
        <v>1.9108219285463286</v>
      </c>
      <c r="H18" s="51">
        <v>1.8994599999999999</v>
      </c>
      <c r="I18" s="51">
        <v>2.8915000000000002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0.95550683929197733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1.0766199999999999</v>
      </c>
      <c r="L19" s="51">
        <v>2.1018654126195289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9.4808363245759892</v>
      </c>
      <c r="C20" s="51">
        <v>15.31073</v>
      </c>
      <c r="D20" s="51">
        <v>16.785710000000002</v>
      </c>
      <c r="E20" s="51">
        <v>18.114979999999999</v>
      </c>
      <c r="F20" s="51">
        <v>20.797979999999999</v>
      </c>
      <c r="G20" s="51">
        <v>21.305072582374269</v>
      </c>
      <c r="H20" s="51">
        <v>23.899529999999999</v>
      </c>
      <c r="I20" s="51">
        <v>29.896599999999999</v>
      </c>
      <c r="J20" s="51">
        <v>37.296259999999997</v>
      </c>
      <c r="K20" s="51">
        <v>36.99577</v>
      </c>
      <c r="L20" s="51">
        <v>30.90607431903101</v>
      </c>
      <c r="M20" s="51">
        <v>33.986507140542606</v>
      </c>
      <c r="N20" s="51">
        <v>33.580812982011814</v>
      </c>
      <c r="O20" s="51">
        <v>34.896145931346496</v>
      </c>
      <c r="P20" s="51">
        <v>32.607170605566033</v>
      </c>
      <c r="Q20" s="51">
        <v>36.023256498039387</v>
      </c>
    </row>
    <row r="21" spans="1:17" x14ac:dyDescent="0.25">
      <c r="A21" s="53" t="s">
        <v>66</v>
      </c>
      <c r="B21" s="51">
        <v>9.4808363245759892</v>
      </c>
      <c r="C21" s="51">
        <v>15.31073</v>
      </c>
      <c r="D21" s="51">
        <v>16.785710000000002</v>
      </c>
      <c r="E21" s="51">
        <v>18.114979999999999</v>
      </c>
      <c r="F21" s="51">
        <v>20.797979999999999</v>
      </c>
      <c r="G21" s="51">
        <v>21.305072582374269</v>
      </c>
      <c r="H21" s="51">
        <v>23.899529999999999</v>
      </c>
      <c r="I21" s="51">
        <v>29.896599999999999</v>
      </c>
      <c r="J21" s="51">
        <v>37.296259999999997</v>
      </c>
      <c r="K21" s="51">
        <v>36.99577</v>
      </c>
      <c r="L21" s="51">
        <v>30.90607431903101</v>
      </c>
      <c r="M21" s="51">
        <v>33.986507140542606</v>
      </c>
      <c r="N21" s="51">
        <v>33.580812982011814</v>
      </c>
      <c r="O21" s="51">
        <v>34.896145931346496</v>
      </c>
      <c r="P21" s="51">
        <v>32.607170605566033</v>
      </c>
      <c r="Q21" s="51">
        <v>36.023256498039387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0.38206654765589865</v>
      </c>
      <c r="C23" s="51">
        <v>0.40035999999999999</v>
      </c>
      <c r="D23" s="51">
        <v>0.39966000000000002</v>
      </c>
      <c r="E23" s="51">
        <v>0.40026</v>
      </c>
      <c r="F23" s="51">
        <v>0.39996999999999999</v>
      </c>
      <c r="G23" s="51">
        <v>0.40604056816711265</v>
      </c>
      <c r="H23" s="51">
        <v>0.39996999999999999</v>
      </c>
      <c r="I23" s="51">
        <v>0.40000999999999998</v>
      </c>
      <c r="J23" s="51">
        <v>0.40001999999999999</v>
      </c>
      <c r="K23" s="51">
        <v>0.50002999999999997</v>
      </c>
      <c r="L23" s="51">
        <v>0.59711995795521822</v>
      </c>
      <c r="M23" s="51">
        <v>0.59712143807157947</v>
      </c>
      <c r="N23" s="51">
        <v>2.3884855334814055E-2</v>
      </c>
      <c r="O23" s="51">
        <v>7.1652586884509067E-2</v>
      </c>
      <c r="P23" s="51">
        <v>0.21499309662674509</v>
      </c>
      <c r="Q23" s="51">
        <v>0.14333025239943542</v>
      </c>
    </row>
    <row r="24" spans="1:17" x14ac:dyDescent="0.25">
      <c r="A24" s="53" t="s">
        <v>23</v>
      </c>
      <c r="B24" s="51">
        <v>0.38206654765589865</v>
      </c>
      <c r="C24" s="51">
        <v>0.40035999999999999</v>
      </c>
      <c r="D24" s="51">
        <v>0.39966000000000002</v>
      </c>
      <c r="E24" s="51">
        <v>0.40026</v>
      </c>
      <c r="F24" s="51">
        <v>0.39996999999999999</v>
      </c>
      <c r="G24" s="51">
        <v>0.40604056816711265</v>
      </c>
      <c r="H24" s="51">
        <v>0.39996999999999999</v>
      </c>
      <c r="I24" s="51">
        <v>0.40000999999999998</v>
      </c>
      <c r="J24" s="51">
        <v>0.40001999999999999</v>
      </c>
      <c r="K24" s="51">
        <v>0.50002999999999997</v>
      </c>
      <c r="L24" s="51">
        <v>0.59711995795521822</v>
      </c>
      <c r="M24" s="51">
        <v>0.59712143807157947</v>
      </c>
      <c r="N24" s="51">
        <v>2.3884855334814055E-2</v>
      </c>
      <c r="O24" s="51">
        <v>7.1652586884509067E-2</v>
      </c>
      <c r="P24" s="51">
        <v>0.21499309662674509</v>
      </c>
      <c r="Q24" s="51">
        <v>0.14333025239943542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0.47758312301876865</v>
      </c>
      <c r="C29" s="51">
        <v>0.40055000000000002</v>
      </c>
      <c r="D29" s="51">
        <v>0.39972999999999997</v>
      </c>
      <c r="E29" s="51">
        <v>0.50051000000000001</v>
      </c>
      <c r="F29" s="51">
        <v>0.20008999999999999</v>
      </c>
      <c r="G29" s="51">
        <v>0.21496635599074376</v>
      </c>
      <c r="H29" s="51">
        <v>0.19994999999999999</v>
      </c>
      <c r="I29" s="51">
        <v>0.19991</v>
      </c>
      <c r="J29" s="51">
        <v>0</v>
      </c>
      <c r="K29" s="51">
        <v>0</v>
      </c>
      <c r="L29" s="51">
        <v>0.11942517595507939</v>
      </c>
      <c r="M29" s="51">
        <v>9.5537563787735827E-2</v>
      </c>
      <c r="N29" s="51">
        <v>0.14330682407455142</v>
      </c>
      <c r="O29" s="51">
        <v>0.78819572594303366</v>
      </c>
      <c r="P29" s="51">
        <v>0.76441927502000462</v>
      </c>
      <c r="Q29" s="51">
        <v>0.6688677086280439</v>
      </c>
    </row>
    <row r="30" spans="1:17" x14ac:dyDescent="0.25">
      <c r="A30" s="63" t="s">
        <v>21</v>
      </c>
      <c r="B30" s="62">
        <v>87.517491231753951</v>
      </c>
      <c r="C30" s="62">
        <v>91.177210000000002</v>
      </c>
      <c r="D30" s="62">
        <v>92.050690000000003</v>
      </c>
      <c r="E30" s="62">
        <v>97.344309999999993</v>
      </c>
      <c r="F30" s="62">
        <v>101.90483</v>
      </c>
      <c r="G30" s="62">
        <v>102.84520223282748</v>
      </c>
      <c r="H30" s="62">
        <v>107.495</v>
      </c>
      <c r="I30" s="62">
        <v>109.40942</v>
      </c>
      <c r="J30" s="62">
        <v>109.41282</v>
      </c>
      <c r="K30" s="62">
        <v>106.60778999999999</v>
      </c>
      <c r="L30" s="62">
        <v>115.744159366595</v>
      </c>
      <c r="M30" s="62">
        <v>113.16533008417156</v>
      </c>
      <c r="N30" s="62">
        <v>109.53640280786178</v>
      </c>
      <c r="O30" s="62">
        <v>109.36375548673257</v>
      </c>
      <c r="P30" s="62">
        <v>112.39010716001604</v>
      </c>
      <c r="Q30" s="62">
        <v>114.37199424014092</v>
      </c>
    </row>
    <row r="32" spans="1:17" x14ac:dyDescent="0.25">
      <c r="A32" s="31" t="s">
        <v>63</v>
      </c>
      <c r="B32" s="70">
        <v>67.792551365108437</v>
      </c>
      <c r="C32" s="70">
        <v>75.20167159502401</v>
      </c>
      <c r="D32" s="70">
        <v>82.146746488176021</v>
      </c>
      <c r="E32" s="70">
        <v>164.70010046415604</v>
      </c>
      <c r="F32" s="70">
        <v>152.16679458673201</v>
      </c>
      <c r="G32" s="70">
        <v>156.1002129451611</v>
      </c>
      <c r="H32" s="70">
        <v>162.63626350082401</v>
      </c>
      <c r="I32" s="70">
        <v>156.18182923267199</v>
      </c>
      <c r="J32" s="70">
        <v>152.15484483151201</v>
      </c>
      <c r="K32" s="70">
        <v>148.78640408641203</v>
      </c>
      <c r="L32" s="70">
        <v>102.68681264747391</v>
      </c>
      <c r="M32" s="70">
        <v>129.66402065048257</v>
      </c>
      <c r="N32" s="70">
        <v>122.98083494715468</v>
      </c>
      <c r="O32" s="70">
        <v>123.17059747655651</v>
      </c>
      <c r="P32" s="70">
        <v>121.32376216823035</v>
      </c>
      <c r="Q32" s="70">
        <v>135.52792736047994</v>
      </c>
    </row>
    <row r="34" spans="1:17" x14ac:dyDescent="0.25">
      <c r="A34" s="184" t="s">
        <v>252</v>
      </c>
      <c r="B34" s="190">
        <f t="shared" ref="B34:Q34" si="2">IF(B$12=0,"",B$12/B$3*1000)</f>
        <v>24.344881941772904</v>
      </c>
      <c r="C34" s="190">
        <f t="shared" si="2"/>
        <v>26.260642715279669</v>
      </c>
      <c r="D34" s="190">
        <f t="shared" si="2"/>
        <v>28.410394182889316</v>
      </c>
      <c r="E34" s="190">
        <f t="shared" si="2"/>
        <v>38.900914736235158</v>
      </c>
      <c r="F34" s="190">
        <f t="shared" si="2"/>
        <v>38.500769034338269</v>
      </c>
      <c r="G34" s="190">
        <f t="shared" si="2"/>
        <v>39.748497777656937</v>
      </c>
      <c r="H34" s="190">
        <f t="shared" si="2"/>
        <v>40.198878356655932</v>
      </c>
      <c r="I34" s="190">
        <f t="shared" si="2"/>
        <v>38.165643668559987</v>
      </c>
      <c r="J34" s="190">
        <f t="shared" si="2"/>
        <v>38.053047444613803</v>
      </c>
      <c r="K34" s="190">
        <f t="shared" si="2"/>
        <v>45.486447442488497</v>
      </c>
      <c r="L34" s="190">
        <f t="shared" si="2"/>
        <v>40.091034702220099</v>
      </c>
      <c r="M34" s="190">
        <f t="shared" si="2"/>
        <v>45.775667441930999</v>
      </c>
      <c r="N34" s="190">
        <f t="shared" si="2"/>
        <v>44.47103999312597</v>
      </c>
      <c r="O34" s="190">
        <f t="shared" si="2"/>
        <v>44.580034529640827</v>
      </c>
      <c r="P34" s="190">
        <f t="shared" si="2"/>
        <v>42.878098522487925</v>
      </c>
      <c r="Q34" s="190">
        <f t="shared" si="2"/>
        <v>45.157011288804711</v>
      </c>
    </row>
    <row r="35" spans="1:17" x14ac:dyDescent="0.25">
      <c r="A35" s="286" t="s">
        <v>251</v>
      </c>
      <c r="B35" s="285">
        <f t="shared" ref="B35:Q35" si="3">IF(B$12=0,"",B$12/B$5*1000)</f>
        <v>45.330287011498577</v>
      </c>
      <c r="C35" s="285">
        <f t="shared" si="3"/>
        <v>45.31592372373774</v>
      </c>
      <c r="D35" s="285">
        <f t="shared" si="3"/>
        <v>45.156004498339946</v>
      </c>
      <c r="E35" s="285">
        <f t="shared" si="3"/>
        <v>44.340246296413106</v>
      </c>
      <c r="F35" s="285">
        <f t="shared" si="3"/>
        <v>43.887700141606636</v>
      </c>
      <c r="G35" s="285">
        <f t="shared" si="3"/>
        <v>43.787476528176114</v>
      </c>
      <c r="H35" s="285">
        <f t="shared" si="3"/>
        <v>43.113348361756586</v>
      </c>
      <c r="I35" s="285">
        <f t="shared" si="3"/>
        <v>42.424045564866958</v>
      </c>
      <c r="J35" s="285">
        <f t="shared" si="3"/>
        <v>42.227611130049631</v>
      </c>
      <c r="K35" s="285">
        <f t="shared" si="3"/>
        <v>42.246584828990059</v>
      </c>
      <c r="L35" s="285">
        <f t="shared" si="3"/>
        <v>42.895001391673063</v>
      </c>
      <c r="M35" s="285">
        <f t="shared" si="3"/>
        <v>42.502395046995524</v>
      </c>
      <c r="N35" s="285">
        <f t="shared" si="3"/>
        <v>41.795227783317749</v>
      </c>
      <c r="O35" s="285">
        <f t="shared" si="3"/>
        <v>41.726286049958169</v>
      </c>
      <c r="P35" s="285">
        <f t="shared" si="3"/>
        <v>40.371449663513467</v>
      </c>
      <c r="Q35" s="285">
        <f t="shared" si="3"/>
        <v>38.898690622536357</v>
      </c>
    </row>
    <row r="36" spans="1:17" x14ac:dyDescent="0.25">
      <c r="A36" s="286" t="s">
        <v>250</v>
      </c>
      <c r="B36" s="285">
        <f>IF(MAE_ued!B$5=0,"",MAE_ued!B$5/B$5*1000)</f>
        <v>19.246501885753514</v>
      </c>
      <c r="C36" s="285">
        <f>IF(MAE_ued!C$5=0,"",MAE_ued!C$5/C$5*1000)</f>
        <v>19.246501885753517</v>
      </c>
      <c r="D36" s="285">
        <f>IF(MAE_ued!D$5=0,"",MAE_ued!D$5/D$5*1000)</f>
        <v>19.246501885753517</v>
      </c>
      <c r="E36" s="285">
        <f>IF(MAE_ued!E$5=0,"",MAE_ued!E$5/E$5*1000)</f>
        <v>19.246501885753514</v>
      </c>
      <c r="F36" s="285">
        <f>IF(MAE_ued!F$5=0,"",MAE_ued!F$5/F$5*1000)</f>
        <v>19.246501885753517</v>
      </c>
      <c r="G36" s="285">
        <f>IF(MAE_ued!G$5=0,"",MAE_ued!G$5/G$5*1000)</f>
        <v>19.246501885753517</v>
      </c>
      <c r="H36" s="285">
        <f>IF(MAE_ued!H$5=0,"",MAE_ued!H$5/H$5*1000)</f>
        <v>19.246501885753517</v>
      </c>
      <c r="I36" s="285">
        <f>IF(MAE_ued!I$5=0,"",MAE_ued!I$5/I$5*1000)</f>
        <v>19.246501885753517</v>
      </c>
      <c r="J36" s="285">
        <f>IF(MAE_ued!J$5=0,"",MAE_ued!J$5/J$5*1000)</f>
        <v>19.246501885753514</v>
      </c>
      <c r="K36" s="285">
        <f>IF(MAE_ued!K$5=0,"",MAE_ued!K$5/K$5*1000)</f>
        <v>19.246501885753517</v>
      </c>
      <c r="L36" s="285">
        <f>IF(MAE_ued!L$5=0,"",MAE_ued!L$5/L$5*1000)</f>
        <v>19.246501885753514</v>
      </c>
      <c r="M36" s="285">
        <f>IF(MAE_ued!M$5=0,"",MAE_ued!M$5/M$5*1000)</f>
        <v>19.246501885753517</v>
      </c>
      <c r="N36" s="285">
        <f>IF(MAE_ued!N$5=0,"",MAE_ued!N$5/N$5*1000)</f>
        <v>19.246501885753514</v>
      </c>
      <c r="O36" s="285">
        <f>IF(MAE_ued!O$5=0,"",MAE_ued!O$5/O$5*1000)</f>
        <v>19.246501885753517</v>
      </c>
      <c r="P36" s="285">
        <f>IF(MAE_ued!P$5=0,"",MAE_ued!P$5/P$5*1000)</f>
        <v>19.246501885753514</v>
      </c>
      <c r="Q36" s="285">
        <f>IF(MAE_ued!Q$5=0,"",MAE_ued!Q$5/Q$5*1000)</f>
        <v>19.246501885753514</v>
      </c>
    </row>
    <row r="37" spans="1:17" x14ac:dyDescent="0.25">
      <c r="A37" s="284" t="s">
        <v>60</v>
      </c>
      <c r="B37" s="283">
        <f t="shared" ref="B37:Q37" si="4">IF(B$12=0,"",B$32/B$12)</f>
        <v>0.59880899863560899</v>
      </c>
      <c r="C37" s="283">
        <f t="shared" si="4"/>
        <v>0.62305756878418417</v>
      </c>
      <c r="D37" s="283">
        <f t="shared" si="4"/>
        <v>0.66129713307826588</v>
      </c>
      <c r="E37" s="283">
        <f t="shared" si="4"/>
        <v>1.0290687081587668</v>
      </c>
      <c r="F37" s="283">
        <f t="shared" si="4"/>
        <v>0.94809300807476737</v>
      </c>
      <c r="G37" s="283">
        <f t="shared" si="4"/>
        <v>0.95531933759560606</v>
      </c>
      <c r="H37" s="283">
        <f t="shared" si="4"/>
        <v>0.95427396823987798</v>
      </c>
      <c r="I37" s="283">
        <f t="shared" si="4"/>
        <v>0.91386466624829177</v>
      </c>
      <c r="J37" s="283">
        <f t="shared" si="4"/>
        <v>0.88976590008409107</v>
      </c>
      <c r="K37" s="283">
        <f t="shared" si="4"/>
        <v>0.89154210603293016</v>
      </c>
      <c r="L37" s="283">
        <f t="shared" si="4"/>
        <v>0.64983915849499785</v>
      </c>
      <c r="M37" s="283">
        <f t="shared" si="4"/>
        <v>0.77944269525882226</v>
      </c>
      <c r="N37" s="283">
        <f t="shared" si="4"/>
        <v>0.77045299354684083</v>
      </c>
      <c r="O37" s="283">
        <f t="shared" si="4"/>
        <v>0.76809236542305859</v>
      </c>
      <c r="P37" s="283">
        <f t="shared" si="4"/>
        <v>0.74811304592835381</v>
      </c>
      <c r="Q37" s="283">
        <f t="shared" si="4"/>
        <v>0.79909551511145938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113.21231230588437</v>
      </c>
      <c r="C5" s="96">
        <v>120.69779</v>
      </c>
      <c r="D5" s="96">
        <v>124.22063</v>
      </c>
      <c r="E5" s="96">
        <v>160.04771999999997</v>
      </c>
      <c r="F5" s="96">
        <v>160.49775</v>
      </c>
      <c r="G5" s="96">
        <v>163.40108150437072</v>
      </c>
      <c r="H5" s="96">
        <v>170.42932000000002</v>
      </c>
      <c r="I5" s="96">
        <v>170.90258000000003</v>
      </c>
      <c r="J5" s="96">
        <v>171.00547999999998</v>
      </c>
      <c r="K5" s="96">
        <v>166.88657000000001</v>
      </c>
      <c r="L5" s="96">
        <v>158.01881327880048</v>
      </c>
      <c r="M5" s="96">
        <v>166.35478328195279</v>
      </c>
      <c r="N5" s="96">
        <v>159.62146422587409</v>
      </c>
      <c r="O5" s="96">
        <v>160.35909614687452</v>
      </c>
      <c r="P5" s="96">
        <v>162.17303364583941</v>
      </c>
      <c r="Q5" s="96">
        <v>169.60166187589758</v>
      </c>
    </row>
    <row r="6" spans="1:17" x14ac:dyDescent="0.25">
      <c r="A6" s="132" t="s">
        <v>83</v>
      </c>
      <c r="B6" s="160">
        <v>2.5549590481217241</v>
      </c>
      <c r="C6" s="160">
        <v>2.7238902233142306</v>
      </c>
      <c r="D6" s="160">
        <v>2.803393165615828</v>
      </c>
      <c r="E6" s="160">
        <v>3.6119337377406282</v>
      </c>
      <c r="F6" s="160">
        <v>3.6220899495254355</v>
      </c>
      <c r="G6" s="160">
        <v>3.6876119139275643</v>
      </c>
      <c r="H6" s="160">
        <v>3.8462241811891711</v>
      </c>
      <c r="I6" s="160">
        <v>3.8569046442455837</v>
      </c>
      <c r="J6" s="160">
        <v>3.85922687652489</v>
      </c>
      <c r="K6" s="160">
        <v>3.7662719128945605</v>
      </c>
      <c r="L6" s="160">
        <v>3.5661456650518755</v>
      </c>
      <c r="M6" s="160">
        <v>3.7542706273517426</v>
      </c>
      <c r="N6" s="160">
        <v>3.6023140592380418</v>
      </c>
      <c r="O6" s="160">
        <v>3.618960829473167</v>
      </c>
      <c r="P6" s="160">
        <v>3.659897507925471</v>
      </c>
      <c r="Q6" s="160">
        <v>3.8275457126564065</v>
      </c>
    </row>
    <row r="7" spans="1:17" x14ac:dyDescent="0.25">
      <c r="A7" s="76" t="s">
        <v>82</v>
      </c>
      <c r="B7" s="159">
        <v>3.4747443054455442</v>
      </c>
      <c r="C7" s="159">
        <v>3.7044907037073531</v>
      </c>
      <c r="D7" s="159">
        <v>3.8126147052375257</v>
      </c>
      <c r="E7" s="159">
        <v>4.912229883327254</v>
      </c>
      <c r="F7" s="159">
        <v>4.9260423313545916</v>
      </c>
      <c r="G7" s="159">
        <v>5.0151522029414872</v>
      </c>
      <c r="H7" s="159">
        <v>5.2308648864172724</v>
      </c>
      <c r="I7" s="159">
        <v>5.2453903161739932</v>
      </c>
      <c r="J7" s="159">
        <v>5.2485485520738502</v>
      </c>
      <c r="K7" s="159">
        <v>5.1221298015366017</v>
      </c>
      <c r="L7" s="159">
        <v>4.8499581044705504</v>
      </c>
      <c r="M7" s="159">
        <v>5.1058080531983698</v>
      </c>
      <c r="N7" s="159">
        <v>4.899147120563736</v>
      </c>
      <c r="O7" s="159">
        <v>4.9217867280835064</v>
      </c>
      <c r="P7" s="159">
        <v>4.9774606107786399</v>
      </c>
      <c r="Q7" s="159">
        <v>5.2054621692127121</v>
      </c>
    </row>
    <row r="8" spans="1:17" x14ac:dyDescent="0.25">
      <c r="A8" s="76" t="s">
        <v>81</v>
      </c>
      <c r="B8" s="159">
        <v>4.2923312008444956</v>
      </c>
      <c r="C8" s="159">
        <v>4.576135575167906</v>
      </c>
      <c r="D8" s="159">
        <v>4.7097005182345901</v>
      </c>
      <c r="E8" s="159">
        <v>6.0680486794042547</v>
      </c>
      <c r="F8" s="159">
        <v>6.0851111152027304</v>
      </c>
      <c r="G8" s="159">
        <v>6.1951880153983065</v>
      </c>
      <c r="H8" s="159">
        <v>6.461656624397806</v>
      </c>
      <c r="I8" s="159">
        <v>6.4795998023325794</v>
      </c>
      <c r="J8" s="159">
        <v>6.4835011525618143</v>
      </c>
      <c r="K8" s="159">
        <v>6.3273368136628614</v>
      </c>
      <c r="L8" s="159">
        <v>5.9911247172871498</v>
      </c>
      <c r="M8" s="159">
        <v>6.3071746539509261</v>
      </c>
      <c r="N8" s="159">
        <v>6.0518876195199089</v>
      </c>
      <c r="O8" s="159">
        <v>6.0798541935149197</v>
      </c>
      <c r="P8" s="159">
        <v>6.14862781331479</v>
      </c>
      <c r="Q8" s="159">
        <v>6.4302767972627617</v>
      </c>
    </row>
    <row r="9" spans="1:17" x14ac:dyDescent="0.25">
      <c r="A9" s="76" t="s">
        <v>80</v>
      </c>
      <c r="B9" s="159">
        <v>2.6571574100465929</v>
      </c>
      <c r="C9" s="159">
        <v>2.8328458322467993</v>
      </c>
      <c r="D9" s="159">
        <v>2.9155288922404607</v>
      </c>
      <c r="E9" s="159">
        <v>3.7564110872502532</v>
      </c>
      <c r="F9" s="159">
        <v>3.7669735475064523</v>
      </c>
      <c r="G9" s="159">
        <v>3.8351163904846666</v>
      </c>
      <c r="H9" s="159">
        <v>4.0000731484367371</v>
      </c>
      <c r="I9" s="159">
        <v>4.0111808300154062</v>
      </c>
      <c r="J9" s="159">
        <v>4.0135959515858852</v>
      </c>
      <c r="K9" s="159">
        <v>3.9169227894103429</v>
      </c>
      <c r="L9" s="159">
        <v>3.7087914916539502</v>
      </c>
      <c r="M9" s="159">
        <v>3.9044414524458118</v>
      </c>
      <c r="N9" s="159">
        <v>3.7464066216075631</v>
      </c>
      <c r="O9" s="159">
        <v>3.7637192626520934</v>
      </c>
      <c r="P9" s="159">
        <v>3.8062934082424893</v>
      </c>
      <c r="Q9" s="159">
        <v>3.9806475411626621</v>
      </c>
    </row>
    <row r="10" spans="1:17" x14ac:dyDescent="0.25">
      <c r="A10" s="129" t="s">
        <v>79</v>
      </c>
      <c r="B10" s="158">
        <v>2.7593557719714621</v>
      </c>
      <c r="C10" s="158">
        <v>2.9418014411793694</v>
      </c>
      <c r="D10" s="158">
        <v>3.027664618865094</v>
      </c>
      <c r="E10" s="158">
        <v>3.9008884367598782</v>
      </c>
      <c r="F10" s="158">
        <v>3.91185714548747</v>
      </c>
      <c r="G10" s="158">
        <v>3.9826208670417693</v>
      </c>
      <c r="H10" s="158">
        <v>4.1539221156843045</v>
      </c>
      <c r="I10" s="158">
        <v>4.16545701578523</v>
      </c>
      <c r="J10" s="158">
        <v>4.1679650266468808</v>
      </c>
      <c r="K10" s="158">
        <v>4.0675736659261252</v>
      </c>
      <c r="L10" s="158">
        <v>3.8514373182560253</v>
      </c>
      <c r="M10" s="158">
        <v>4.0546122775398814</v>
      </c>
      <c r="N10" s="158">
        <v>3.8904991839770848</v>
      </c>
      <c r="O10" s="158">
        <v>3.9084776958310203</v>
      </c>
      <c r="P10" s="158">
        <v>3.9526893085595081</v>
      </c>
      <c r="Q10" s="158">
        <v>4.1337493696689194</v>
      </c>
    </row>
    <row r="11" spans="1:17" x14ac:dyDescent="0.25">
      <c r="A11" s="92" t="s">
        <v>125</v>
      </c>
      <c r="B11" s="91">
        <v>0.55187115439429235</v>
      </c>
      <c r="C11" s="91">
        <v>0.58836028823587383</v>
      </c>
      <c r="D11" s="91">
        <v>0.60553292377301882</v>
      </c>
      <c r="E11" s="91">
        <v>0</v>
      </c>
      <c r="F11" s="91">
        <v>0.25509254233501455</v>
      </c>
      <c r="G11" s="91">
        <v>0</v>
      </c>
      <c r="H11" s="91">
        <v>0.41952046205765914</v>
      </c>
      <c r="I11" s="91">
        <v>0.833091403157046</v>
      </c>
      <c r="J11" s="91">
        <v>0.71160626782849556</v>
      </c>
      <c r="K11" s="91">
        <v>0.81351473318522505</v>
      </c>
      <c r="L11" s="91">
        <v>0.77028746365120515</v>
      </c>
      <c r="M11" s="91">
        <v>0.71368022861976477</v>
      </c>
      <c r="N11" s="91">
        <v>0.77809983679541705</v>
      </c>
      <c r="O11" s="91">
        <v>0.78169553916620416</v>
      </c>
      <c r="P11" s="91">
        <v>0.79053786171190166</v>
      </c>
      <c r="Q11" s="91">
        <v>0.82674987393378374</v>
      </c>
    </row>
    <row r="12" spans="1:17" x14ac:dyDescent="0.25">
      <c r="A12" s="92" t="s">
        <v>26</v>
      </c>
      <c r="B12" s="91">
        <v>0.82780673159143847</v>
      </c>
      <c r="C12" s="91">
        <v>0.88254043235381063</v>
      </c>
      <c r="D12" s="91">
        <v>0.90829938565952817</v>
      </c>
      <c r="E12" s="91">
        <v>0</v>
      </c>
      <c r="F12" s="91">
        <v>0.22231949591740729</v>
      </c>
      <c r="G12" s="91">
        <v>0</v>
      </c>
      <c r="H12" s="91">
        <v>0.62569464844061429</v>
      </c>
      <c r="I12" s="91">
        <v>1.249637104735569</v>
      </c>
      <c r="J12" s="91">
        <v>1.2503895079940641</v>
      </c>
      <c r="K12" s="91">
        <v>1.2202720997778376</v>
      </c>
      <c r="L12" s="91">
        <v>1.1554311954768075</v>
      </c>
      <c r="M12" s="91">
        <v>1.2163836832619643</v>
      </c>
      <c r="N12" s="91">
        <v>1.1671497551931254</v>
      </c>
      <c r="O12" s="91">
        <v>1.172543308749306</v>
      </c>
      <c r="P12" s="91">
        <v>1.1858067925678524</v>
      </c>
      <c r="Q12" s="91">
        <v>1.2401248109006755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1.379677885985731</v>
      </c>
      <c r="C14" s="157">
        <v>1.4709007205896847</v>
      </c>
      <c r="D14" s="157">
        <v>1.513832309432547</v>
      </c>
      <c r="E14" s="157">
        <v>3.9008884367598782</v>
      </c>
      <c r="F14" s="157">
        <v>3.4344451072350481</v>
      </c>
      <c r="G14" s="157">
        <v>3.9826208670417693</v>
      </c>
      <c r="H14" s="157">
        <v>3.108707005186031</v>
      </c>
      <c r="I14" s="157">
        <v>2.082728507892615</v>
      </c>
      <c r="J14" s="157">
        <v>2.2059692508243209</v>
      </c>
      <c r="K14" s="157">
        <v>2.0337868329630626</v>
      </c>
      <c r="L14" s="157">
        <v>1.9257186591280127</v>
      </c>
      <c r="M14" s="157">
        <v>2.1245483656581521</v>
      </c>
      <c r="N14" s="157">
        <v>1.9452495919885424</v>
      </c>
      <c r="O14" s="157">
        <v>1.9542388479155102</v>
      </c>
      <c r="P14" s="157">
        <v>1.9763446542797543</v>
      </c>
      <c r="Q14" s="157">
        <v>2.0668746848344597</v>
      </c>
    </row>
    <row r="15" spans="1:17" x14ac:dyDescent="0.25">
      <c r="A15" s="156" t="s">
        <v>295</v>
      </c>
      <c r="B15" s="204">
        <v>18.031616067288102</v>
      </c>
      <c r="C15" s="204">
        <v>19.223847345948478</v>
      </c>
      <c r="D15" s="204">
        <v>19.784939130513887</v>
      </c>
      <c r="E15" s="204">
        <v>25.491211871792391</v>
      </c>
      <c r="F15" s="204">
        <v>25.562889306988993</v>
      </c>
      <c r="G15" s="204">
        <v>26.02531038060356</v>
      </c>
      <c r="H15" s="204">
        <v>27.144715996488454</v>
      </c>
      <c r="I15" s="204">
        <v>27.220093333512963</v>
      </c>
      <c r="J15" s="204">
        <v>27.236482481084742</v>
      </c>
      <c r="K15" s="204">
        <v>26.580453095031359</v>
      </c>
      <c r="L15" s="204">
        <v>25.168062681674595</v>
      </c>
      <c r="M15" s="204">
        <v>26.495754057142246</v>
      </c>
      <c r="N15" s="204">
        <v>25.423321018677974</v>
      </c>
      <c r="O15" s="204">
        <v>25.540805551301229</v>
      </c>
      <c r="P15" s="204">
        <v>25.829716040674676</v>
      </c>
      <c r="Q15" s="204">
        <v>27.012892759025867</v>
      </c>
    </row>
    <row r="16" spans="1:17" x14ac:dyDescent="0.25">
      <c r="A16" s="152" t="s">
        <v>301</v>
      </c>
      <c r="B16" s="264">
        <v>2.7047424100932158</v>
      </c>
      <c r="C16" s="264">
        <v>2.8835771018922722</v>
      </c>
      <c r="D16" s="264">
        <v>2.9677408695770842</v>
      </c>
      <c r="E16" s="264">
        <v>3.8236817807688581</v>
      </c>
      <c r="F16" s="264">
        <v>3.8344333960483499</v>
      </c>
      <c r="G16" s="264">
        <v>3.9037965570905326</v>
      </c>
      <c r="H16" s="264">
        <v>4.0717073994732687</v>
      </c>
      <c r="I16" s="264">
        <v>4.0830140000269459</v>
      </c>
      <c r="J16" s="264">
        <v>4.0854723721627124</v>
      </c>
      <c r="K16" s="264">
        <v>3.987067964254706</v>
      </c>
      <c r="L16" s="264">
        <v>3.7752094022511891</v>
      </c>
      <c r="M16" s="264">
        <v>3.9743631085713389</v>
      </c>
      <c r="N16" s="264">
        <v>3.8134981528016949</v>
      </c>
      <c r="O16" s="264">
        <v>3.8311208326951842</v>
      </c>
      <c r="P16" s="264">
        <v>3.874457406101202</v>
      </c>
      <c r="Q16" s="264">
        <v>4.0519339138538779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1.109377461244907</v>
      </c>
      <c r="C18" s="83">
        <v>0.98125850154411998</v>
      </c>
      <c r="D18" s="83">
        <v>0.99327278754907067</v>
      </c>
      <c r="E18" s="83">
        <v>3.8236817807688581</v>
      </c>
      <c r="F18" s="83">
        <v>3.8344333960483499</v>
      </c>
      <c r="G18" s="83">
        <v>3.9037965570905326</v>
      </c>
      <c r="H18" s="83">
        <v>4.0717073994732687</v>
      </c>
      <c r="I18" s="83">
        <v>3.4463651522620804</v>
      </c>
      <c r="J18" s="83">
        <v>3.1009044538583086</v>
      </c>
      <c r="K18" s="83">
        <v>2.7871511887858662</v>
      </c>
      <c r="L18" s="83">
        <v>0.82228830521969254</v>
      </c>
      <c r="M18" s="83">
        <v>2.4579691093154072</v>
      </c>
      <c r="N18" s="83">
        <v>2.1380483107374921</v>
      </c>
      <c r="O18" s="83">
        <v>1.9736243854831421</v>
      </c>
      <c r="P18" s="83">
        <v>1.9738154723005319</v>
      </c>
      <c r="Q18" s="83">
        <v>2.1383495959163232</v>
      </c>
    </row>
    <row r="19" spans="1:17" x14ac:dyDescent="0.25">
      <c r="A19" s="154" t="s">
        <v>125</v>
      </c>
      <c r="B19" s="83">
        <v>0.23602908657624649</v>
      </c>
      <c r="C19" s="83">
        <v>0.16770453799373689</v>
      </c>
      <c r="D19" s="83">
        <v>0.34736558133912238</v>
      </c>
      <c r="E19" s="83">
        <v>0</v>
      </c>
      <c r="F19" s="83">
        <v>0</v>
      </c>
      <c r="G19" s="83">
        <v>0</v>
      </c>
      <c r="H19" s="83">
        <v>0</v>
      </c>
      <c r="I19" s="83">
        <v>2.6449380859785654E-2</v>
      </c>
      <c r="J19" s="83">
        <v>0</v>
      </c>
      <c r="K19" s="83">
        <v>2.0920161499155426E-3</v>
      </c>
      <c r="L19" s="83">
        <v>0.18021108822379306</v>
      </c>
      <c r="M19" s="83">
        <v>0</v>
      </c>
      <c r="N19" s="83">
        <v>1.4661854688977529E-3</v>
      </c>
      <c r="O19" s="83">
        <v>6.9917010808308935E-3</v>
      </c>
      <c r="P19" s="83">
        <v>1.6062794135852574E-2</v>
      </c>
      <c r="Q19" s="83">
        <v>0.11257423117829708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1.3593358622720626</v>
      </c>
      <c r="C21" s="83">
        <v>1.7346140623544151</v>
      </c>
      <c r="D21" s="83">
        <v>1.6271025006888911</v>
      </c>
      <c r="E21" s="83">
        <v>0</v>
      </c>
      <c r="F21" s="83">
        <v>0</v>
      </c>
      <c r="G21" s="83">
        <v>0</v>
      </c>
      <c r="H21" s="83">
        <v>0</v>
      </c>
      <c r="I21" s="83">
        <v>0.61019946690507998</v>
      </c>
      <c r="J21" s="83">
        <v>0.98456791830440404</v>
      </c>
      <c r="K21" s="83">
        <v>1.1978247593189242</v>
      </c>
      <c r="L21" s="83">
        <v>2.7727100088077035</v>
      </c>
      <c r="M21" s="83">
        <v>1.5163939992559314</v>
      </c>
      <c r="N21" s="83">
        <v>1.6739836565953048</v>
      </c>
      <c r="O21" s="83">
        <v>1.8505047461312114</v>
      </c>
      <c r="P21" s="83">
        <v>1.8845791396648177</v>
      </c>
      <c r="Q21" s="83">
        <v>1.801010086759258</v>
      </c>
    </row>
    <row r="22" spans="1:17" x14ac:dyDescent="0.25">
      <c r="A22" s="152" t="s">
        <v>300</v>
      </c>
      <c r="B22" s="264">
        <v>15.326873657194886</v>
      </c>
      <c r="C22" s="264">
        <v>16.340270244056207</v>
      </c>
      <c r="D22" s="264">
        <v>16.817198260936802</v>
      </c>
      <c r="E22" s="264">
        <v>21.667530091023533</v>
      </c>
      <c r="F22" s="264">
        <v>21.728455910940642</v>
      </c>
      <c r="G22" s="264">
        <v>22.121513823513027</v>
      </c>
      <c r="H22" s="264">
        <v>23.073008597015185</v>
      </c>
      <c r="I22" s="264">
        <v>23.137079333486017</v>
      </c>
      <c r="J22" s="264">
        <v>23.15101010892203</v>
      </c>
      <c r="K22" s="264">
        <v>22.593385130776653</v>
      </c>
      <c r="L22" s="264">
        <v>21.392853279423406</v>
      </c>
      <c r="M22" s="264">
        <v>22.521390948570907</v>
      </c>
      <c r="N22" s="264">
        <v>21.609822865876279</v>
      </c>
      <c r="O22" s="264">
        <v>21.709684718606045</v>
      </c>
      <c r="P22" s="264">
        <v>21.955258634573475</v>
      </c>
      <c r="Q22" s="264">
        <v>22.960958845171987</v>
      </c>
    </row>
    <row r="23" spans="1:17" x14ac:dyDescent="0.25">
      <c r="A23" s="156" t="s">
        <v>294</v>
      </c>
      <c r="B23" s="204">
        <v>8.7582135183970795</v>
      </c>
      <c r="C23" s="204">
        <v>9.3372972823178344</v>
      </c>
      <c r="D23" s="204">
        <v>9.6098275776781765</v>
      </c>
      <c r="E23" s="204">
        <v>12.381445766299166</v>
      </c>
      <c r="F23" s="204">
        <v>12.416260520537513</v>
      </c>
      <c r="G23" s="204">
        <v>12.640865042007446</v>
      </c>
      <c r="H23" s="204">
        <v>13.184576341151539</v>
      </c>
      <c r="I23" s="204">
        <v>13.221188190563442</v>
      </c>
      <c r="J23" s="204">
        <v>13.229148633669734</v>
      </c>
      <c r="K23" s="204">
        <v>12.910505789015234</v>
      </c>
      <c r="L23" s="204">
        <v>12.224487588241949</v>
      </c>
      <c r="M23" s="204">
        <v>12.869366256326238</v>
      </c>
      <c r="N23" s="204">
        <v>12.348470209072161</v>
      </c>
      <c r="O23" s="204">
        <v>12.405534124917743</v>
      </c>
      <c r="P23" s="204">
        <v>12.545862076899132</v>
      </c>
      <c r="Q23" s="204">
        <v>13.120547911526852</v>
      </c>
    </row>
    <row r="24" spans="1:17" x14ac:dyDescent="0.25">
      <c r="A24" s="152" t="s">
        <v>299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298</v>
      </c>
      <c r="B25" s="151">
        <v>8.7582135183970795</v>
      </c>
      <c r="C25" s="151">
        <v>9.3372972823178344</v>
      </c>
      <c r="D25" s="151">
        <v>9.6098275776781765</v>
      </c>
      <c r="E25" s="151">
        <v>12.381445766299166</v>
      </c>
      <c r="F25" s="151">
        <v>12.416260520537513</v>
      </c>
      <c r="G25" s="151">
        <v>12.640865042007446</v>
      </c>
      <c r="H25" s="151">
        <v>13.184576341151539</v>
      </c>
      <c r="I25" s="151">
        <v>13.221188190563442</v>
      </c>
      <c r="J25" s="151">
        <v>13.229148633669734</v>
      </c>
      <c r="K25" s="151">
        <v>12.910505789015234</v>
      </c>
      <c r="L25" s="151">
        <v>12.224487588241949</v>
      </c>
      <c r="M25" s="151">
        <v>12.869366256326238</v>
      </c>
      <c r="N25" s="151">
        <v>12.348470209072161</v>
      </c>
      <c r="O25" s="151">
        <v>12.405534124917743</v>
      </c>
      <c r="P25" s="151">
        <v>12.545862076899132</v>
      </c>
      <c r="Q25" s="151">
        <v>13.120547911526852</v>
      </c>
    </row>
    <row r="26" spans="1:17" x14ac:dyDescent="0.25">
      <c r="A26" s="156" t="s">
        <v>293</v>
      </c>
      <c r="B26" s="204">
        <v>25.759451524697297</v>
      </c>
      <c r="C26" s="204">
        <v>27.462639065640687</v>
      </c>
      <c r="D26" s="204">
        <v>28.264198757876979</v>
      </c>
      <c r="E26" s="204">
        <v>36.416016959703427</v>
      </c>
      <c r="F26" s="204">
        <v>36.518413295698565</v>
      </c>
      <c r="G26" s="204">
        <v>37.179014829433662</v>
      </c>
      <c r="H26" s="204">
        <v>38.778165709269224</v>
      </c>
      <c r="I26" s="204">
        <v>38.885847619304243</v>
      </c>
      <c r="J26" s="204">
        <v>38.909260687263931</v>
      </c>
      <c r="K26" s="204">
        <v>37.972075850044803</v>
      </c>
      <c r="L26" s="204">
        <v>35.954375259535141</v>
      </c>
      <c r="M26" s="204">
        <v>37.851077224488932</v>
      </c>
      <c r="N26" s="204">
        <v>36.319030026682825</v>
      </c>
      <c r="O26" s="204">
        <v>36.486865073287483</v>
      </c>
      <c r="P26" s="204">
        <v>36.899594343820965</v>
      </c>
      <c r="Q26" s="204">
        <v>38.589846798608392</v>
      </c>
    </row>
    <row r="27" spans="1:17" x14ac:dyDescent="0.25">
      <c r="A27" s="152" t="s">
        <v>297</v>
      </c>
      <c r="B27" s="264">
        <v>13.363965605067509</v>
      </c>
      <c r="C27" s="264">
        <v>16.379814672076762</v>
      </c>
      <c r="D27" s="264">
        <v>16.857896883187493</v>
      </c>
      <c r="E27" s="264">
        <v>23.670411023807219</v>
      </c>
      <c r="F27" s="264">
        <v>23.259556603951651</v>
      </c>
      <c r="G27" s="264">
        <v>24.166359639131876</v>
      </c>
      <c r="H27" s="264">
        <v>24.16059260052673</v>
      </c>
      <c r="I27" s="264">
        <v>23.193072444655119</v>
      </c>
      <c r="J27" s="264">
        <v>23.329023670898991</v>
      </c>
      <c r="K27" s="264">
        <v>22.648062469566057</v>
      </c>
      <c r="L27" s="264">
        <v>21.44462525956984</v>
      </c>
      <c r="M27" s="264">
        <v>22.673136284036087</v>
      </c>
      <c r="N27" s="264">
        <v>21.662119925355292</v>
      </c>
      <c r="O27" s="264">
        <v>21.762223449721365</v>
      </c>
      <c r="P27" s="264">
        <v>22.008391669203867</v>
      </c>
      <c r="Q27" s="264">
        <v>23.016525734261023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5.4813656856155486</v>
      </c>
      <c r="C29" s="83">
        <v>5.5739214984558796</v>
      </c>
      <c r="D29" s="83">
        <v>5.6421672124509294</v>
      </c>
      <c r="E29" s="83">
        <v>23.670411023807219</v>
      </c>
      <c r="F29" s="83">
        <v>23.259556603951651</v>
      </c>
      <c r="G29" s="83">
        <v>24.166359639131876</v>
      </c>
      <c r="H29" s="83">
        <v>24.16059260052673</v>
      </c>
      <c r="I29" s="83">
        <v>19.576664847737916</v>
      </c>
      <c r="J29" s="83">
        <v>17.706905546141691</v>
      </c>
      <c r="K29" s="83">
        <v>15.832078811214132</v>
      </c>
      <c r="L29" s="83">
        <v>4.6709103209607372</v>
      </c>
      <c r="M29" s="83">
        <v>14.022339447864944</v>
      </c>
      <c r="N29" s="83">
        <v>12.144927585548317</v>
      </c>
      <c r="O29" s="83">
        <v>11.210937153472033</v>
      </c>
      <c r="P29" s="83">
        <v>11.212022599272327</v>
      </c>
      <c r="Q29" s="83">
        <v>12.146638999954234</v>
      </c>
    </row>
    <row r="30" spans="1:17" x14ac:dyDescent="0.25">
      <c r="A30" s="154" t="s">
        <v>125</v>
      </c>
      <c r="B30" s="83">
        <v>1.1662051746701272</v>
      </c>
      <c r="C30" s="83">
        <v>0.95262556017698985</v>
      </c>
      <c r="D30" s="83">
        <v>1.9731686182621087</v>
      </c>
      <c r="E30" s="83">
        <v>0</v>
      </c>
      <c r="F30" s="83">
        <v>0</v>
      </c>
      <c r="G30" s="83">
        <v>0</v>
      </c>
      <c r="H30" s="83">
        <v>0</v>
      </c>
      <c r="I30" s="83">
        <v>0.15024254298252093</v>
      </c>
      <c r="J30" s="83">
        <v>0</v>
      </c>
      <c r="K30" s="83">
        <v>1.1883447404309534E-2</v>
      </c>
      <c r="L30" s="83">
        <v>1.0236675221973257</v>
      </c>
      <c r="M30" s="83">
        <v>0</v>
      </c>
      <c r="N30" s="83">
        <v>8.3284911090733098E-3</v>
      </c>
      <c r="O30" s="83">
        <v>3.9715521347224024E-2</v>
      </c>
      <c r="P30" s="83">
        <v>9.1242779979189809E-2</v>
      </c>
      <c r="Q30" s="83">
        <v>0.63946444932649604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6.7163947447818346</v>
      </c>
      <c r="C32" s="83">
        <v>9.8532676134438937</v>
      </c>
      <c r="D32" s="83">
        <v>9.242561052474457</v>
      </c>
      <c r="E32" s="83">
        <v>0</v>
      </c>
      <c r="F32" s="83">
        <v>0</v>
      </c>
      <c r="G32" s="83">
        <v>0</v>
      </c>
      <c r="H32" s="83">
        <v>0</v>
      </c>
      <c r="I32" s="83">
        <v>3.4661650539346804</v>
      </c>
      <c r="J32" s="83">
        <v>5.6221181247572991</v>
      </c>
      <c r="K32" s="83">
        <v>6.8041002109476159</v>
      </c>
      <c r="L32" s="83">
        <v>15.750047416411778</v>
      </c>
      <c r="M32" s="83">
        <v>8.6507968361711427</v>
      </c>
      <c r="N32" s="83">
        <v>9.5088638486979029</v>
      </c>
      <c r="O32" s="83">
        <v>10.511570774902108</v>
      </c>
      <c r="P32" s="83">
        <v>10.705126289952348</v>
      </c>
      <c r="Q32" s="83">
        <v>10.230422284980294</v>
      </c>
    </row>
    <row r="33" spans="1:17" x14ac:dyDescent="0.25">
      <c r="A33" s="152" t="s">
        <v>296</v>
      </c>
      <c r="B33" s="264">
        <v>12.395485919629786</v>
      </c>
      <c r="C33" s="264">
        <v>11.082824393563925</v>
      </c>
      <c r="D33" s="264">
        <v>11.406301874689486</v>
      </c>
      <c r="E33" s="264">
        <v>12.745605935896204</v>
      </c>
      <c r="F33" s="264">
        <v>13.25885669174691</v>
      </c>
      <c r="G33" s="264">
        <v>13.012655190301786</v>
      </c>
      <c r="H33" s="264">
        <v>14.617573108742494</v>
      </c>
      <c r="I33" s="264">
        <v>15.692775174649125</v>
      </c>
      <c r="J33" s="264">
        <v>15.58023701636494</v>
      </c>
      <c r="K33" s="264">
        <v>15.324013380478746</v>
      </c>
      <c r="L33" s="264">
        <v>14.509749999965301</v>
      </c>
      <c r="M33" s="264">
        <v>15.177940940452846</v>
      </c>
      <c r="N33" s="264">
        <v>14.656910101327529</v>
      </c>
      <c r="O33" s="264">
        <v>14.724641623566118</v>
      </c>
      <c r="P33" s="264">
        <v>14.891202674617098</v>
      </c>
      <c r="Q33" s="264">
        <v>15.573321064347368</v>
      </c>
    </row>
    <row r="34" spans="1:17" x14ac:dyDescent="0.25">
      <c r="A34" s="156" t="s">
        <v>292</v>
      </c>
      <c r="B34" s="204">
        <v>8.2464351729839507</v>
      </c>
      <c r="C34" s="204">
        <v>8.7862875054412797</v>
      </c>
      <c r="D34" s="204">
        <v>10.830469937802874</v>
      </c>
      <c r="E34" s="204">
        <v>35.209317195423914</v>
      </c>
      <c r="F34" s="204">
        <v>31.021517961747577</v>
      </c>
      <c r="G34" s="204">
        <v>32.485723075320863</v>
      </c>
      <c r="H34" s="204">
        <v>33.656804889501728</v>
      </c>
      <c r="I34" s="204">
        <v>32.134345047425306</v>
      </c>
      <c r="J34" s="204">
        <v>32.216168181115734</v>
      </c>
      <c r="K34" s="204">
        <v>31.609862733216175</v>
      </c>
      <c r="L34" s="204">
        <v>15.129100591256474</v>
      </c>
      <c r="M34" s="204">
        <v>24.611889893292101</v>
      </c>
      <c r="N34" s="204">
        <v>22.664193747866818</v>
      </c>
      <c r="O34" s="204">
        <v>23.447757529809877</v>
      </c>
      <c r="P34" s="204">
        <v>21.923732756238564</v>
      </c>
      <c r="Q34" s="204">
        <v>26.094333302807314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3.2813871954239238</v>
      </c>
      <c r="F37" s="87">
        <v>0</v>
      </c>
      <c r="G37" s="87">
        <v>2.4388360182976214</v>
      </c>
      <c r="H37" s="87">
        <v>0</v>
      </c>
      <c r="I37" s="87">
        <v>0</v>
      </c>
      <c r="J37" s="87">
        <v>0</v>
      </c>
      <c r="K37" s="87">
        <v>3.5527136788005009E-15</v>
      </c>
      <c r="L37" s="87">
        <v>0</v>
      </c>
      <c r="M37" s="87">
        <v>0</v>
      </c>
      <c r="N37" s="87">
        <v>0</v>
      </c>
      <c r="O37" s="87">
        <v>0</v>
      </c>
      <c r="P37" s="87">
        <v>3.5527136788005009E-15</v>
      </c>
      <c r="Q37" s="87">
        <v>0</v>
      </c>
    </row>
    <row r="38" spans="1:17" x14ac:dyDescent="0.25">
      <c r="A38" s="88" t="s">
        <v>125</v>
      </c>
      <c r="B38" s="87">
        <v>0.1233353017566971</v>
      </c>
      <c r="C38" s="87">
        <v>0.37729961359339914</v>
      </c>
      <c r="D38" s="87">
        <v>1.2002428766257507</v>
      </c>
      <c r="E38" s="87">
        <v>7.2095699999999985</v>
      </c>
      <c r="F38" s="87">
        <v>6.9463874576649856</v>
      </c>
      <c r="G38" s="87">
        <v>6.2099856219447824</v>
      </c>
      <c r="H38" s="87">
        <v>7.8835895379423411</v>
      </c>
      <c r="I38" s="87">
        <v>4.0723266730006467</v>
      </c>
      <c r="J38" s="87">
        <v>2.3769637321715043</v>
      </c>
      <c r="K38" s="87">
        <v>2.25963980326055</v>
      </c>
      <c r="L38" s="87">
        <v>1.0828043463919301</v>
      </c>
      <c r="M38" s="87">
        <v>1.3162982695792216</v>
      </c>
      <c r="N38" s="87">
        <v>1.2661863469319694</v>
      </c>
      <c r="O38" s="87">
        <v>1.2263821154184611</v>
      </c>
      <c r="P38" s="87">
        <v>1.1571551619188212</v>
      </c>
      <c r="Q38" s="87">
        <v>2.530436026380674</v>
      </c>
    </row>
    <row r="39" spans="1:17" x14ac:dyDescent="0.25">
      <c r="A39" s="88" t="s">
        <v>29</v>
      </c>
      <c r="B39" s="87">
        <v>6.6861512146219324</v>
      </c>
      <c r="C39" s="87">
        <v>4.7677699999999996</v>
      </c>
      <c r="D39" s="87">
        <v>3.8230900000000001</v>
      </c>
      <c r="E39" s="87">
        <v>5.7026099999999991</v>
      </c>
      <c r="F39" s="87">
        <v>2.89941</v>
      </c>
      <c r="G39" s="87">
        <v>1.9108219285463286</v>
      </c>
      <c r="H39" s="87">
        <v>1.8994599999999999</v>
      </c>
      <c r="I39" s="87">
        <v>2.8914999999999997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0.95550683929197733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1.0766199999999999</v>
      </c>
      <c r="L40" s="87">
        <v>2.1018654126195284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0.57729898593065421</v>
      </c>
      <c r="C41" s="87">
        <v>2.8403078918478801</v>
      </c>
      <c r="D41" s="87">
        <v>5.0077470611771231</v>
      </c>
      <c r="E41" s="87">
        <v>18.114979999999996</v>
      </c>
      <c r="F41" s="87">
        <v>20.575660504082592</v>
      </c>
      <c r="G41" s="87">
        <v>21.305072582374269</v>
      </c>
      <c r="H41" s="87">
        <v>23.273835351559384</v>
      </c>
      <c r="I41" s="87">
        <v>24.570598374424662</v>
      </c>
      <c r="J41" s="87">
        <v>29.439184448944228</v>
      </c>
      <c r="K41" s="87">
        <v>27.773572929955623</v>
      </c>
      <c r="L41" s="87">
        <v>11.227885698334717</v>
      </c>
      <c r="M41" s="87">
        <v>22.602932621853565</v>
      </c>
      <c r="N41" s="87">
        <v>21.230815721525484</v>
      </c>
      <c r="O41" s="87">
        <v>21.361527101563876</v>
      </c>
      <c r="P41" s="87">
        <v>18.831658383381015</v>
      </c>
      <c r="Q41" s="87">
        <v>22.751699315399161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0.38206654765589865</v>
      </c>
      <c r="C43" s="87">
        <v>0.40035999999999999</v>
      </c>
      <c r="D43" s="87">
        <v>0.39966000000000002</v>
      </c>
      <c r="E43" s="87">
        <v>0.40025999999999989</v>
      </c>
      <c r="F43" s="87">
        <v>0.39996999999999999</v>
      </c>
      <c r="G43" s="87">
        <v>0.40604056816711265</v>
      </c>
      <c r="H43" s="87">
        <v>0.39996999999999999</v>
      </c>
      <c r="I43" s="87">
        <v>0.40000999999999987</v>
      </c>
      <c r="J43" s="87">
        <v>0.40001999999999999</v>
      </c>
      <c r="K43" s="87">
        <v>0.50002999999999997</v>
      </c>
      <c r="L43" s="87">
        <v>0.59711995795521811</v>
      </c>
      <c r="M43" s="87">
        <v>0.59712143807157947</v>
      </c>
      <c r="N43" s="87">
        <v>2.3884855334814055E-2</v>
      </c>
      <c r="O43" s="87">
        <v>7.1652586884509081E-2</v>
      </c>
      <c r="P43" s="87">
        <v>0.21499309662674509</v>
      </c>
      <c r="Q43" s="87">
        <v>0.14333025239943542</v>
      </c>
    </row>
    <row r="44" spans="1:17" x14ac:dyDescent="0.25">
      <c r="A44" s="88" t="s">
        <v>22</v>
      </c>
      <c r="B44" s="87">
        <v>0.47758312301876865</v>
      </c>
      <c r="C44" s="87">
        <v>0.40055000000000002</v>
      </c>
      <c r="D44" s="87">
        <v>0.39972999999999997</v>
      </c>
      <c r="E44" s="87">
        <v>0.5005099999999999</v>
      </c>
      <c r="F44" s="87">
        <v>0.20008999999999999</v>
      </c>
      <c r="G44" s="87">
        <v>0.21496635599074376</v>
      </c>
      <c r="H44" s="87">
        <v>0.19994999999999999</v>
      </c>
      <c r="I44" s="87">
        <v>0.19990999999999995</v>
      </c>
      <c r="J44" s="87">
        <v>0</v>
      </c>
      <c r="K44" s="87">
        <v>0</v>
      </c>
      <c r="L44" s="87">
        <v>0.11942517595507937</v>
      </c>
      <c r="M44" s="87">
        <v>9.5537563787735827E-2</v>
      </c>
      <c r="N44" s="87">
        <v>0.14330682407455142</v>
      </c>
      <c r="O44" s="87">
        <v>0.78819572594303389</v>
      </c>
      <c r="P44" s="87">
        <v>0.76441927502000462</v>
      </c>
      <c r="Q44" s="87">
        <v>0.6688677086280439</v>
      </c>
    </row>
    <row r="45" spans="1:17" x14ac:dyDescent="0.25">
      <c r="A45" s="156" t="s">
        <v>291</v>
      </c>
      <c r="B45" s="204">
        <v>12.364536731854699</v>
      </c>
      <c r="C45" s="204">
        <v>13.182066751507529</v>
      </c>
      <c r="D45" s="204">
        <v>13.566815403780954</v>
      </c>
      <c r="E45" s="204">
        <v>17.479688140657643</v>
      </c>
      <c r="F45" s="204">
        <v>17.528838381935312</v>
      </c>
      <c r="G45" s="204">
        <v>17.845927118128159</v>
      </c>
      <c r="H45" s="204">
        <v>18.613519540449229</v>
      </c>
      <c r="I45" s="204">
        <v>18.665206857266032</v>
      </c>
      <c r="J45" s="204">
        <v>18.676445129886684</v>
      </c>
      <c r="K45" s="204">
        <v>18.226596408021507</v>
      </c>
      <c r="L45" s="204">
        <v>17.258100124576867</v>
      </c>
      <c r="M45" s="204">
        <v>18.168517067754685</v>
      </c>
      <c r="N45" s="204">
        <v>17.433134412807757</v>
      </c>
      <c r="O45" s="204">
        <v>17.513695235177988</v>
      </c>
      <c r="P45" s="204">
        <v>17.711805285034067</v>
      </c>
      <c r="Q45" s="204">
        <v>18.523126463332027</v>
      </c>
    </row>
    <row r="46" spans="1:17" x14ac:dyDescent="0.25">
      <c r="A46" s="72" t="s">
        <v>290</v>
      </c>
      <c r="B46" s="306">
        <v>24.313511554233415</v>
      </c>
      <c r="C46" s="306">
        <v>25.926488273528538</v>
      </c>
      <c r="D46" s="306">
        <v>24.895477292153629</v>
      </c>
      <c r="E46" s="306">
        <v>10.820528241641183</v>
      </c>
      <c r="F46" s="306">
        <v>15.137756444015356</v>
      </c>
      <c r="G46" s="306">
        <v>14.508551669083266</v>
      </c>
      <c r="H46" s="306">
        <v>15.358796567014528</v>
      </c>
      <c r="I46" s="306">
        <v>17.017366343375233</v>
      </c>
      <c r="J46" s="306">
        <v>16.965137327585843</v>
      </c>
      <c r="K46" s="306">
        <v>16.386841141240431</v>
      </c>
      <c r="L46" s="306">
        <v>30.317229736795923</v>
      </c>
      <c r="M46" s="306">
        <v>23.231871718461875</v>
      </c>
      <c r="N46" s="306">
        <v>23.243060205860257</v>
      </c>
      <c r="O46" s="306">
        <v>22.67163992282547</v>
      </c>
      <c r="P46" s="306">
        <v>24.717354494351127</v>
      </c>
      <c r="Q46" s="306">
        <v>22.683233050633653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1.0000000000000002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1.0000000000000002</v>
      </c>
      <c r="N50" s="77">
        <f t="shared" si="0"/>
        <v>1.0000000000000002</v>
      </c>
      <c r="O50" s="77">
        <f t="shared" si="0"/>
        <v>0.99999999999999989</v>
      </c>
      <c r="P50" s="77">
        <f t="shared" si="0"/>
        <v>1.0000000000000002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2.2567854998125733E-2</v>
      </c>
      <c r="C51" s="203">
        <f t="shared" si="1"/>
        <v>2.2567854998125737E-2</v>
      </c>
      <c r="D51" s="203">
        <f t="shared" si="1"/>
        <v>2.2567854998125737E-2</v>
      </c>
      <c r="E51" s="203">
        <f t="shared" si="1"/>
        <v>2.256785499812574E-2</v>
      </c>
      <c r="F51" s="203">
        <f t="shared" si="1"/>
        <v>2.256785499812574E-2</v>
      </c>
      <c r="G51" s="203">
        <f t="shared" si="1"/>
        <v>2.256785499812574E-2</v>
      </c>
      <c r="H51" s="203">
        <f t="shared" si="1"/>
        <v>2.2567854998125737E-2</v>
      </c>
      <c r="I51" s="203">
        <f t="shared" si="1"/>
        <v>2.2567854998125733E-2</v>
      </c>
      <c r="J51" s="203">
        <f t="shared" si="1"/>
        <v>2.2567854998125737E-2</v>
      </c>
      <c r="K51" s="203">
        <f t="shared" si="1"/>
        <v>2.2567854998125737E-2</v>
      </c>
      <c r="L51" s="203">
        <f t="shared" si="1"/>
        <v>2.256785499812574E-2</v>
      </c>
      <c r="M51" s="203">
        <f t="shared" si="1"/>
        <v>2.256785499812574E-2</v>
      </c>
      <c r="N51" s="203">
        <f t="shared" si="1"/>
        <v>2.256785499812574E-2</v>
      </c>
      <c r="O51" s="203">
        <f t="shared" si="1"/>
        <v>2.2567854998125733E-2</v>
      </c>
      <c r="P51" s="203">
        <f t="shared" si="1"/>
        <v>2.256785499812574E-2</v>
      </c>
      <c r="Q51" s="203">
        <f t="shared" si="1"/>
        <v>2.2567854998125737E-2</v>
      </c>
    </row>
    <row r="52" spans="1:17" x14ac:dyDescent="0.25">
      <c r="A52" s="76" t="s">
        <v>82</v>
      </c>
      <c r="B52" s="202">
        <f t="shared" ref="B52:Q52" si="2">IF(B$7=0,0,B$7/B$5)</f>
        <v>3.0692282797450995E-2</v>
      </c>
      <c r="C52" s="202">
        <f t="shared" si="2"/>
        <v>3.0692282797450999E-2</v>
      </c>
      <c r="D52" s="202">
        <f t="shared" si="2"/>
        <v>3.0692282797450999E-2</v>
      </c>
      <c r="E52" s="202">
        <f t="shared" si="2"/>
        <v>3.0692282797451002E-2</v>
      </c>
      <c r="F52" s="202">
        <f t="shared" si="2"/>
        <v>3.0692282797451002E-2</v>
      </c>
      <c r="G52" s="202">
        <f t="shared" si="2"/>
        <v>3.0692282797451006E-2</v>
      </c>
      <c r="H52" s="202">
        <f t="shared" si="2"/>
        <v>3.0692282797451002E-2</v>
      </c>
      <c r="I52" s="202">
        <f t="shared" si="2"/>
        <v>3.0692282797450995E-2</v>
      </c>
      <c r="J52" s="202">
        <f t="shared" si="2"/>
        <v>3.0692282797450999E-2</v>
      </c>
      <c r="K52" s="202">
        <f t="shared" si="2"/>
        <v>3.0692282797450995E-2</v>
      </c>
      <c r="L52" s="202">
        <f t="shared" si="2"/>
        <v>3.0692282797451006E-2</v>
      </c>
      <c r="M52" s="202">
        <f t="shared" si="2"/>
        <v>3.0692282797451006E-2</v>
      </c>
      <c r="N52" s="202">
        <f t="shared" si="2"/>
        <v>3.0692282797451002E-2</v>
      </c>
      <c r="O52" s="202">
        <f t="shared" si="2"/>
        <v>3.0692282797450992E-2</v>
      </c>
      <c r="P52" s="202">
        <f t="shared" si="2"/>
        <v>3.0692282797451006E-2</v>
      </c>
      <c r="Q52" s="202">
        <f t="shared" si="2"/>
        <v>3.0692282797450999E-2</v>
      </c>
    </row>
    <row r="53" spans="1:17" x14ac:dyDescent="0.25">
      <c r="A53" s="76" t="s">
        <v>81</v>
      </c>
      <c r="B53" s="202">
        <f t="shared" ref="B53:Q53" si="3">IF(B$8=0,0,B$8/B$5)</f>
        <v>3.7913996396851224E-2</v>
      </c>
      <c r="C53" s="202">
        <f t="shared" si="3"/>
        <v>3.7913996396851231E-2</v>
      </c>
      <c r="D53" s="202">
        <f t="shared" si="3"/>
        <v>3.7913996396851231E-2</v>
      </c>
      <c r="E53" s="202">
        <f t="shared" si="3"/>
        <v>3.7913996396851238E-2</v>
      </c>
      <c r="F53" s="202">
        <f t="shared" si="3"/>
        <v>3.7913996396851238E-2</v>
      </c>
      <c r="G53" s="202">
        <f t="shared" si="3"/>
        <v>3.7913996396851238E-2</v>
      </c>
      <c r="H53" s="202">
        <f t="shared" si="3"/>
        <v>3.7913996396851231E-2</v>
      </c>
      <c r="I53" s="202">
        <f t="shared" si="3"/>
        <v>3.7913996396851224E-2</v>
      </c>
      <c r="J53" s="202">
        <f t="shared" si="3"/>
        <v>3.7913996396851231E-2</v>
      </c>
      <c r="K53" s="202">
        <f t="shared" si="3"/>
        <v>3.7913996396851231E-2</v>
      </c>
      <c r="L53" s="202">
        <f t="shared" si="3"/>
        <v>3.7913996396851238E-2</v>
      </c>
      <c r="M53" s="202">
        <f t="shared" si="3"/>
        <v>3.7913996396851238E-2</v>
      </c>
      <c r="N53" s="202">
        <f t="shared" si="3"/>
        <v>3.7913996396851238E-2</v>
      </c>
      <c r="O53" s="202">
        <f t="shared" si="3"/>
        <v>3.7913996396851224E-2</v>
      </c>
      <c r="P53" s="202">
        <f t="shared" si="3"/>
        <v>3.7913996396851238E-2</v>
      </c>
      <c r="Q53" s="202">
        <f t="shared" si="3"/>
        <v>3.7913996396851231E-2</v>
      </c>
    </row>
    <row r="54" spans="1:17" x14ac:dyDescent="0.25">
      <c r="A54" s="76" t="s">
        <v>80</v>
      </c>
      <c r="B54" s="202">
        <f t="shared" ref="B54:Q54" si="4">IF(B$9=0,0,B$9/B$5)</f>
        <v>2.3470569198050763E-2</v>
      </c>
      <c r="C54" s="202">
        <f t="shared" si="4"/>
        <v>2.3470569198050763E-2</v>
      </c>
      <c r="D54" s="202">
        <f t="shared" si="4"/>
        <v>2.3470569198050763E-2</v>
      </c>
      <c r="E54" s="202">
        <f t="shared" si="4"/>
        <v>2.3470569198050767E-2</v>
      </c>
      <c r="F54" s="202">
        <f t="shared" si="4"/>
        <v>2.3470569198050767E-2</v>
      </c>
      <c r="G54" s="202">
        <f t="shared" si="4"/>
        <v>2.3470569198050767E-2</v>
      </c>
      <c r="H54" s="202">
        <f t="shared" si="4"/>
        <v>2.3470569198050763E-2</v>
      </c>
      <c r="I54" s="202">
        <f t="shared" si="4"/>
        <v>2.3470569198050757E-2</v>
      </c>
      <c r="J54" s="202">
        <f t="shared" si="4"/>
        <v>2.3470569198050763E-2</v>
      </c>
      <c r="K54" s="202">
        <f t="shared" si="4"/>
        <v>2.3470569198050763E-2</v>
      </c>
      <c r="L54" s="202">
        <f t="shared" si="4"/>
        <v>2.3470569198050767E-2</v>
      </c>
      <c r="M54" s="202">
        <f t="shared" si="4"/>
        <v>2.3470569198050767E-2</v>
      </c>
      <c r="N54" s="202">
        <f t="shared" si="4"/>
        <v>2.3470569198050767E-2</v>
      </c>
      <c r="O54" s="202">
        <f t="shared" si="4"/>
        <v>2.347056919805076E-2</v>
      </c>
      <c r="P54" s="202">
        <f t="shared" si="4"/>
        <v>2.3470569198050767E-2</v>
      </c>
      <c r="Q54" s="202">
        <f t="shared" si="4"/>
        <v>2.3470569198050763E-2</v>
      </c>
    </row>
    <row r="55" spans="1:17" x14ac:dyDescent="0.25">
      <c r="A55" s="129" t="s">
        <v>79</v>
      </c>
      <c r="B55" s="201">
        <f t="shared" ref="B55:Q55" si="5">IF(B$10=0,0,B$10/B$5)</f>
        <v>2.4373283397975794E-2</v>
      </c>
      <c r="C55" s="201">
        <f t="shared" si="5"/>
        <v>2.4373283397975801E-2</v>
      </c>
      <c r="D55" s="201">
        <f t="shared" si="5"/>
        <v>2.4373283397975794E-2</v>
      </c>
      <c r="E55" s="201">
        <f t="shared" si="5"/>
        <v>2.4373283397975797E-2</v>
      </c>
      <c r="F55" s="201">
        <f t="shared" si="5"/>
        <v>2.4373283397975797E-2</v>
      </c>
      <c r="G55" s="201">
        <f t="shared" si="5"/>
        <v>2.4373283397975801E-2</v>
      </c>
      <c r="H55" s="201">
        <f t="shared" si="5"/>
        <v>2.4373283397975794E-2</v>
      </c>
      <c r="I55" s="201">
        <f t="shared" si="5"/>
        <v>2.437328339797579E-2</v>
      </c>
      <c r="J55" s="201">
        <f t="shared" si="5"/>
        <v>2.4373283397975794E-2</v>
      </c>
      <c r="K55" s="201">
        <f t="shared" si="5"/>
        <v>2.4373283397975794E-2</v>
      </c>
      <c r="L55" s="201">
        <f t="shared" si="5"/>
        <v>2.4373283397975797E-2</v>
      </c>
      <c r="M55" s="201">
        <f t="shared" si="5"/>
        <v>2.4373283397975797E-2</v>
      </c>
      <c r="N55" s="201">
        <f t="shared" si="5"/>
        <v>2.4373283397975797E-2</v>
      </c>
      <c r="O55" s="201">
        <f t="shared" si="5"/>
        <v>2.437328339797579E-2</v>
      </c>
      <c r="P55" s="201">
        <f t="shared" si="5"/>
        <v>2.4373283397975797E-2</v>
      </c>
      <c r="Q55" s="201">
        <f t="shared" si="5"/>
        <v>2.4373283397975797E-2</v>
      </c>
    </row>
    <row r="56" spans="1:17" x14ac:dyDescent="0.25">
      <c r="A56" s="127" t="s">
        <v>295</v>
      </c>
      <c r="B56" s="200">
        <f t="shared" ref="B56:Q56" si="6">IF(B$15=0,0,B$15/B$5)</f>
        <v>0.15927257115435564</v>
      </c>
      <c r="C56" s="200">
        <f t="shared" si="6"/>
        <v>0.15927257115435567</v>
      </c>
      <c r="D56" s="200">
        <f t="shared" si="6"/>
        <v>0.15927257115435567</v>
      </c>
      <c r="E56" s="200">
        <f t="shared" si="6"/>
        <v>0.1592725711543557</v>
      </c>
      <c r="F56" s="200">
        <f t="shared" si="6"/>
        <v>0.1592725711543557</v>
      </c>
      <c r="G56" s="200">
        <f t="shared" si="6"/>
        <v>0.1592725711543557</v>
      </c>
      <c r="H56" s="200">
        <f t="shared" si="6"/>
        <v>0.15927257115435567</v>
      </c>
      <c r="I56" s="200">
        <f t="shared" si="6"/>
        <v>0.15927257115435564</v>
      </c>
      <c r="J56" s="200">
        <f t="shared" si="6"/>
        <v>0.15927257115435567</v>
      </c>
      <c r="K56" s="200">
        <f t="shared" si="6"/>
        <v>0.15927257115435567</v>
      </c>
      <c r="L56" s="200">
        <f t="shared" si="6"/>
        <v>0.1592725711543557</v>
      </c>
      <c r="M56" s="200">
        <f t="shared" si="6"/>
        <v>0.1592725711543557</v>
      </c>
      <c r="N56" s="200">
        <f t="shared" si="6"/>
        <v>0.1592725711543557</v>
      </c>
      <c r="O56" s="200">
        <f t="shared" si="6"/>
        <v>0.15927257115435564</v>
      </c>
      <c r="P56" s="200">
        <f t="shared" si="6"/>
        <v>0.15927257115435567</v>
      </c>
      <c r="Q56" s="200">
        <f t="shared" si="6"/>
        <v>0.15927257115435567</v>
      </c>
    </row>
    <row r="57" spans="1:17" x14ac:dyDescent="0.25">
      <c r="A57" s="142" t="s">
        <v>301</v>
      </c>
      <c r="B57" s="199">
        <f t="shared" ref="B57:Q57" si="7">IF(B$16=0,0,B$16/B$5)</f>
        <v>2.3890885673153353E-2</v>
      </c>
      <c r="C57" s="199">
        <f t="shared" si="7"/>
        <v>2.3890885673153357E-2</v>
      </c>
      <c r="D57" s="199">
        <f t="shared" si="7"/>
        <v>2.3890885673153357E-2</v>
      </c>
      <c r="E57" s="199">
        <f t="shared" si="7"/>
        <v>2.389088567315335E-2</v>
      </c>
      <c r="F57" s="199">
        <f t="shared" si="7"/>
        <v>2.389088567315336E-2</v>
      </c>
      <c r="G57" s="199">
        <f t="shared" si="7"/>
        <v>2.3890885673153346E-2</v>
      </c>
      <c r="H57" s="199">
        <f t="shared" si="7"/>
        <v>2.3890885673153353E-2</v>
      </c>
      <c r="I57" s="199">
        <f t="shared" si="7"/>
        <v>2.3890885673153357E-2</v>
      </c>
      <c r="J57" s="199">
        <f t="shared" si="7"/>
        <v>2.3890885673153357E-2</v>
      </c>
      <c r="K57" s="199">
        <f t="shared" si="7"/>
        <v>2.3890885673153364E-2</v>
      </c>
      <c r="L57" s="199">
        <f t="shared" si="7"/>
        <v>2.3890885673153353E-2</v>
      </c>
      <c r="M57" s="199">
        <f t="shared" si="7"/>
        <v>2.3890885673153364E-2</v>
      </c>
      <c r="N57" s="199">
        <f t="shared" si="7"/>
        <v>2.3890885673153346E-2</v>
      </c>
      <c r="O57" s="199">
        <f t="shared" si="7"/>
        <v>2.3890885673153346E-2</v>
      </c>
      <c r="P57" s="199">
        <f t="shared" si="7"/>
        <v>2.3890885673153357E-2</v>
      </c>
      <c r="Q57" s="199">
        <f t="shared" si="7"/>
        <v>2.3890885673153336E-2</v>
      </c>
    </row>
    <row r="58" spans="1:17" x14ac:dyDescent="0.25">
      <c r="A58" s="142" t="s">
        <v>300</v>
      </c>
      <c r="B58" s="199">
        <f t="shared" ref="B58:Q58" si="8">IF(B$22=0,0,B$22/B$5)</f>
        <v>0.1353816854812023</v>
      </c>
      <c r="C58" s="199">
        <f t="shared" si="8"/>
        <v>0.13538168548120233</v>
      </c>
      <c r="D58" s="199">
        <f t="shared" si="8"/>
        <v>0.1353816854812023</v>
      </c>
      <c r="E58" s="199">
        <f t="shared" si="8"/>
        <v>0.13538168548120233</v>
      </c>
      <c r="F58" s="199">
        <f t="shared" si="8"/>
        <v>0.13538168548120233</v>
      </c>
      <c r="G58" s="199">
        <f t="shared" si="8"/>
        <v>0.13538168548120236</v>
      </c>
      <c r="H58" s="199">
        <f t="shared" si="8"/>
        <v>0.1353816854812023</v>
      </c>
      <c r="I58" s="199">
        <f t="shared" si="8"/>
        <v>0.1353816854812023</v>
      </c>
      <c r="J58" s="199">
        <f t="shared" si="8"/>
        <v>0.13538168548120233</v>
      </c>
      <c r="K58" s="199">
        <f t="shared" si="8"/>
        <v>0.1353816854812023</v>
      </c>
      <c r="L58" s="199">
        <f t="shared" si="8"/>
        <v>0.13538168548120233</v>
      </c>
      <c r="M58" s="199">
        <f t="shared" si="8"/>
        <v>0.13538168548120233</v>
      </c>
      <c r="N58" s="199">
        <f t="shared" si="8"/>
        <v>0.13538168548120236</v>
      </c>
      <c r="O58" s="199">
        <f t="shared" si="8"/>
        <v>0.1353816854812023</v>
      </c>
      <c r="P58" s="199">
        <f t="shared" si="8"/>
        <v>0.13538168548120233</v>
      </c>
      <c r="Q58" s="199">
        <f t="shared" si="8"/>
        <v>0.13538168548120233</v>
      </c>
    </row>
    <row r="59" spans="1:17" x14ac:dyDescent="0.25">
      <c r="A59" s="127" t="s">
        <v>294</v>
      </c>
      <c r="B59" s="200">
        <f t="shared" ref="B59:Q59" si="9">IF(B$23=0,0,B$23/B$5)</f>
        <v>7.7360963132115615E-2</v>
      </c>
      <c r="C59" s="200">
        <f t="shared" si="9"/>
        <v>7.7360963132115629E-2</v>
      </c>
      <c r="D59" s="200">
        <f t="shared" si="9"/>
        <v>7.7360963132115629E-2</v>
      </c>
      <c r="E59" s="200">
        <f t="shared" si="9"/>
        <v>7.7360963132115643E-2</v>
      </c>
      <c r="F59" s="200">
        <f t="shared" si="9"/>
        <v>7.7360963132115643E-2</v>
      </c>
      <c r="G59" s="200">
        <f t="shared" si="9"/>
        <v>7.7360963132115643E-2</v>
      </c>
      <c r="H59" s="200">
        <f t="shared" si="9"/>
        <v>7.7360963132115629E-2</v>
      </c>
      <c r="I59" s="200">
        <f t="shared" si="9"/>
        <v>7.7360963132115615E-2</v>
      </c>
      <c r="J59" s="200">
        <f t="shared" si="9"/>
        <v>7.7360963132115629E-2</v>
      </c>
      <c r="K59" s="200">
        <f t="shared" si="9"/>
        <v>7.7360963132115629E-2</v>
      </c>
      <c r="L59" s="200">
        <f t="shared" si="9"/>
        <v>7.7360963132115643E-2</v>
      </c>
      <c r="M59" s="200">
        <f t="shared" si="9"/>
        <v>7.7360963132115643E-2</v>
      </c>
      <c r="N59" s="200">
        <f t="shared" si="9"/>
        <v>7.7360963132115643E-2</v>
      </c>
      <c r="O59" s="200">
        <f t="shared" si="9"/>
        <v>7.7360963132115615E-2</v>
      </c>
      <c r="P59" s="200">
        <f t="shared" si="9"/>
        <v>7.7360963132115643E-2</v>
      </c>
      <c r="Q59" s="200">
        <f t="shared" si="9"/>
        <v>7.7360963132115629E-2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7.7360963132115615E-2</v>
      </c>
      <c r="C61" s="199">
        <f t="shared" si="11"/>
        <v>7.7360963132115629E-2</v>
      </c>
      <c r="D61" s="199">
        <f t="shared" si="11"/>
        <v>7.7360963132115629E-2</v>
      </c>
      <c r="E61" s="199">
        <f t="shared" si="11"/>
        <v>7.7360963132115643E-2</v>
      </c>
      <c r="F61" s="199">
        <f t="shared" si="11"/>
        <v>7.7360963132115643E-2</v>
      </c>
      <c r="G61" s="199">
        <f t="shared" si="11"/>
        <v>7.7360963132115643E-2</v>
      </c>
      <c r="H61" s="199">
        <f t="shared" si="11"/>
        <v>7.7360963132115629E-2</v>
      </c>
      <c r="I61" s="199">
        <f t="shared" si="11"/>
        <v>7.7360963132115615E-2</v>
      </c>
      <c r="J61" s="199">
        <f t="shared" si="11"/>
        <v>7.7360963132115629E-2</v>
      </c>
      <c r="K61" s="199">
        <f t="shared" si="11"/>
        <v>7.7360963132115629E-2</v>
      </c>
      <c r="L61" s="199">
        <f t="shared" si="11"/>
        <v>7.7360963132115643E-2</v>
      </c>
      <c r="M61" s="199">
        <f t="shared" si="11"/>
        <v>7.7360963132115643E-2</v>
      </c>
      <c r="N61" s="199">
        <f t="shared" si="11"/>
        <v>7.7360963132115643E-2</v>
      </c>
      <c r="O61" s="199">
        <f t="shared" si="11"/>
        <v>7.7360963132115615E-2</v>
      </c>
      <c r="P61" s="199">
        <f t="shared" si="11"/>
        <v>7.7360963132115643E-2</v>
      </c>
      <c r="Q61" s="199">
        <f t="shared" si="11"/>
        <v>7.7360963132115629E-2</v>
      </c>
    </row>
    <row r="62" spans="1:17" x14ac:dyDescent="0.25">
      <c r="A62" s="127" t="s">
        <v>293</v>
      </c>
      <c r="B62" s="200">
        <f t="shared" ref="B62:Q62" si="12">IF(B$26=0,0,B$26/B$5)</f>
        <v>0.22753224450622245</v>
      </c>
      <c r="C62" s="200">
        <f t="shared" si="12"/>
        <v>0.22753224450622242</v>
      </c>
      <c r="D62" s="200">
        <f t="shared" si="12"/>
        <v>0.22753224450622236</v>
      </c>
      <c r="E62" s="200">
        <f t="shared" si="12"/>
        <v>0.22753224450622248</v>
      </c>
      <c r="F62" s="200">
        <f t="shared" si="12"/>
        <v>0.22753224450622245</v>
      </c>
      <c r="G62" s="200">
        <f t="shared" si="12"/>
        <v>0.22753224450622245</v>
      </c>
      <c r="H62" s="200">
        <f t="shared" si="12"/>
        <v>0.22753224450622239</v>
      </c>
      <c r="I62" s="200">
        <f t="shared" si="12"/>
        <v>0.22753224450622242</v>
      </c>
      <c r="J62" s="200">
        <f t="shared" si="12"/>
        <v>0.22753224450622248</v>
      </c>
      <c r="K62" s="200">
        <f t="shared" si="12"/>
        <v>0.22753224450622242</v>
      </c>
      <c r="L62" s="200">
        <f t="shared" si="12"/>
        <v>0.22753224450622245</v>
      </c>
      <c r="M62" s="200">
        <f t="shared" si="12"/>
        <v>0.22753224450622248</v>
      </c>
      <c r="N62" s="200">
        <f t="shared" si="12"/>
        <v>0.22753224450622245</v>
      </c>
      <c r="O62" s="200">
        <f t="shared" si="12"/>
        <v>0.22753224450622242</v>
      </c>
      <c r="P62" s="200">
        <f t="shared" si="12"/>
        <v>0.22753224450622239</v>
      </c>
      <c r="Q62" s="200">
        <f t="shared" si="12"/>
        <v>0.22753224450622245</v>
      </c>
    </row>
    <row r="63" spans="1:17" x14ac:dyDescent="0.25">
      <c r="A63" s="142" t="s">
        <v>297</v>
      </c>
      <c r="B63" s="199">
        <f t="shared" ref="B63:Q63" si="13">IF(B$27=0,0,B$27/B$5)</f>
        <v>0.11804339415804777</v>
      </c>
      <c r="C63" s="199">
        <f t="shared" si="13"/>
        <v>0.13570931723005666</v>
      </c>
      <c r="D63" s="199">
        <f t="shared" si="13"/>
        <v>0.13570931723005666</v>
      </c>
      <c r="E63" s="199">
        <f t="shared" si="13"/>
        <v>0.14789595892904456</v>
      </c>
      <c r="F63" s="199">
        <f t="shared" si="13"/>
        <v>0.14492138739609528</v>
      </c>
      <c r="G63" s="199">
        <f t="shared" si="13"/>
        <v>0.14789595892904456</v>
      </c>
      <c r="H63" s="199">
        <f t="shared" si="13"/>
        <v>0.14176312268644109</v>
      </c>
      <c r="I63" s="199">
        <f t="shared" si="13"/>
        <v>0.13570931723005653</v>
      </c>
      <c r="J63" s="199">
        <f t="shared" si="13"/>
        <v>0.13642266710341092</v>
      </c>
      <c r="K63" s="199">
        <f t="shared" si="13"/>
        <v>0.13570931723005666</v>
      </c>
      <c r="L63" s="199">
        <f t="shared" si="13"/>
        <v>0.13570931723005675</v>
      </c>
      <c r="M63" s="199">
        <f t="shared" si="13"/>
        <v>0.13629386445478789</v>
      </c>
      <c r="N63" s="199">
        <f t="shared" si="13"/>
        <v>0.13570931723005669</v>
      </c>
      <c r="O63" s="199">
        <f t="shared" si="13"/>
        <v>0.13570931723005675</v>
      </c>
      <c r="P63" s="199">
        <f t="shared" si="13"/>
        <v>0.13570931723005664</v>
      </c>
      <c r="Q63" s="199">
        <f t="shared" si="13"/>
        <v>0.13570931723005686</v>
      </c>
    </row>
    <row r="64" spans="1:17" x14ac:dyDescent="0.25">
      <c r="A64" s="142" t="s">
        <v>296</v>
      </c>
      <c r="B64" s="199">
        <f t="shared" ref="B64:Q64" si="14">IF(B$33=0,0,B$33/B$5)</f>
        <v>0.10948885034817467</v>
      </c>
      <c r="C64" s="199">
        <f t="shared" si="14"/>
        <v>9.1822927276165742E-2</v>
      </c>
      <c r="D64" s="199">
        <f t="shared" si="14"/>
        <v>9.1822927276165686E-2</v>
      </c>
      <c r="E64" s="199">
        <f t="shared" si="14"/>
        <v>7.9636285577177904E-2</v>
      </c>
      <c r="F64" s="199">
        <f t="shared" si="14"/>
        <v>8.2610857110127153E-2</v>
      </c>
      <c r="G64" s="199">
        <f t="shared" si="14"/>
        <v>7.9636285577177876E-2</v>
      </c>
      <c r="H64" s="199">
        <f t="shared" si="14"/>
        <v>8.5769121819781316E-2</v>
      </c>
      <c r="I64" s="199">
        <f t="shared" si="14"/>
        <v>9.182292727616588E-2</v>
      </c>
      <c r="J64" s="199">
        <f t="shared" si="14"/>
        <v>9.1109577402811545E-2</v>
      </c>
      <c r="K64" s="199">
        <f t="shared" si="14"/>
        <v>9.1822927276165756E-2</v>
      </c>
      <c r="L64" s="199">
        <f t="shared" si="14"/>
        <v>9.1822927276165686E-2</v>
      </c>
      <c r="M64" s="199">
        <f t="shared" si="14"/>
        <v>9.1238380051434587E-2</v>
      </c>
      <c r="N64" s="199">
        <f t="shared" si="14"/>
        <v>9.1822927276165742E-2</v>
      </c>
      <c r="O64" s="199">
        <f t="shared" si="14"/>
        <v>9.1822927276165672E-2</v>
      </c>
      <c r="P64" s="199">
        <f t="shared" si="14"/>
        <v>9.1822927276165783E-2</v>
      </c>
      <c r="Q64" s="199">
        <f t="shared" si="14"/>
        <v>9.1822927276165589E-2</v>
      </c>
    </row>
    <row r="65" spans="1:17" x14ac:dyDescent="0.25">
      <c r="A65" s="127" t="s">
        <v>292</v>
      </c>
      <c r="B65" s="200">
        <f t="shared" ref="B65:Q65" si="15">IF(B$34=0,0,B$34/B$5)</f>
        <v>7.2840444692121448E-2</v>
      </c>
      <c r="C65" s="200">
        <f t="shared" si="15"/>
        <v>7.2795761259930938E-2</v>
      </c>
      <c r="D65" s="200">
        <f t="shared" si="15"/>
        <v>8.7187369262278533E-2</v>
      </c>
      <c r="E65" s="200">
        <f t="shared" si="15"/>
        <v>0.21999261967258216</v>
      </c>
      <c r="F65" s="200">
        <f t="shared" si="15"/>
        <v>0.19328319532048005</v>
      </c>
      <c r="G65" s="200">
        <f t="shared" si="15"/>
        <v>0.19880971886010387</v>
      </c>
      <c r="H65" s="200">
        <f t="shared" si="15"/>
        <v>0.19748248065240021</v>
      </c>
      <c r="I65" s="200">
        <f t="shared" si="15"/>
        <v>0.18802726703965089</v>
      </c>
      <c r="J65" s="200">
        <f t="shared" si="15"/>
        <v>0.18839260695689833</v>
      </c>
      <c r="K65" s="200">
        <f t="shared" si="15"/>
        <v>0.18940926602551766</v>
      </c>
      <c r="L65" s="200">
        <f t="shared" si="15"/>
        <v>9.5742401030208008E-2</v>
      </c>
      <c r="M65" s="200">
        <f t="shared" si="15"/>
        <v>0.14794819486240859</v>
      </c>
      <c r="N65" s="200">
        <f t="shared" si="15"/>
        <v>0.14198713097754576</v>
      </c>
      <c r="O65" s="200">
        <f t="shared" si="15"/>
        <v>0.14622031486342277</v>
      </c>
      <c r="P65" s="200">
        <f t="shared" si="15"/>
        <v>0.13518728893064044</v>
      </c>
      <c r="Q65" s="200">
        <f t="shared" si="15"/>
        <v>0.15385658969486565</v>
      </c>
    </row>
    <row r="66" spans="1:17" x14ac:dyDescent="0.25">
      <c r="A66" s="127" t="s">
        <v>291</v>
      </c>
      <c r="B66" s="200">
        <f t="shared" ref="B66:Q66" si="16">IF(B$45=0,0,B$45/B$5)</f>
        <v>0.10921547736298673</v>
      </c>
      <c r="C66" s="200">
        <f t="shared" si="16"/>
        <v>0.10921547736298676</v>
      </c>
      <c r="D66" s="200">
        <f t="shared" si="16"/>
        <v>0.10921547736298676</v>
      </c>
      <c r="E66" s="200">
        <f t="shared" si="16"/>
        <v>0.10921547736298678</v>
      </c>
      <c r="F66" s="200">
        <f t="shared" si="16"/>
        <v>0.10921547736298678</v>
      </c>
      <c r="G66" s="200">
        <f t="shared" si="16"/>
        <v>0.10921547736298678</v>
      </c>
      <c r="H66" s="200">
        <f t="shared" si="16"/>
        <v>0.10921547736298676</v>
      </c>
      <c r="I66" s="200">
        <f t="shared" si="16"/>
        <v>0.10921547736298673</v>
      </c>
      <c r="J66" s="200">
        <f t="shared" si="16"/>
        <v>0.10921547736298677</v>
      </c>
      <c r="K66" s="200">
        <f t="shared" si="16"/>
        <v>0.10921547736298677</v>
      </c>
      <c r="L66" s="200">
        <f t="shared" si="16"/>
        <v>0.10921547736298677</v>
      </c>
      <c r="M66" s="200">
        <f t="shared" si="16"/>
        <v>0.10921547736298677</v>
      </c>
      <c r="N66" s="200">
        <f t="shared" si="16"/>
        <v>0.10921547736298678</v>
      </c>
      <c r="O66" s="200">
        <f t="shared" si="16"/>
        <v>0.10921547736298673</v>
      </c>
      <c r="P66" s="200">
        <f t="shared" si="16"/>
        <v>0.10921547736298678</v>
      </c>
      <c r="Q66" s="200">
        <f t="shared" si="16"/>
        <v>0.10921547736298676</v>
      </c>
    </row>
    <row r="67" spans="1:17" x14ac:dyDescent="0.25">
      <c r="A67" s="72" t="s">
        <v>290</v>
      </c>
      <c r="B67" s="71">
        <f t="shared" ref="B67:Q67" si="17">IF(B$46=0,0,B$46/B$5)</f>
        <v>0.21476031236374354</v>
      </c>
      <c r="C67" s="71">
        <f t="shared" si="17"/>
        <v>0.21480499579593412</v>
      </c>
      <c r="D67" s="71">
        <f t="shared" si="17"/>
        <v>0.20041338779358653</v>
      </c>
      <c r="E67" s="71">
        <f t="shared" si="17"/>
        <v>6.7608137383282849E-2</v>
      </c>
      <c r="F67" s="71">
        <f t="shared" si="17"/>
        <v>9.4317561735384803E-2</v>
      </c>
      <c r="G67" s="71">
        <f t="shared" si="17"/>
        <v>8.8791038195761174E-2</v>
      </c>
      <c r="H67" s="71">
        <f t="shared" si="17"/>
        <v>9.0118276403464648E-2</v>
      </c>
      <c r="I67" s="71">
        <f t="shared" si="17"/>
        <v>9.9573490016214086E-2</v>
      </c>
      <c r="J67" s="71">
        <f t="shared" si="17"/>
        <v>9.9208150098966691E-2</v>
      </c>
      <c r="K67" s="71">
        <f t="shared" si="17"/>
        <v>9.8191491030347328E-2</v>
      </c>
      <c r="L67" s="71">
        <f t="shared" si="17"/>
        <v>0.19185835602565704</v>
      </c>
      <c r="M67" s="71">
        <f t="shared" si="17"/>
        <v>0.1396525621934564</v>
      </c>
      <c r="N67" s="71">
        <f t="shared" si="17"/>
        <v>0.14561362607831935</v>
      </c>
      <c r="O67" s="71">
        <f t="shared" si="17"/>
        <v>0.14138044219244217</v>
      </c>
      <c r="P67" s="71">
        <f t="shared" si="17"/>
        <v>0.15241346812522463</v>
      </c>
      <c r="Q67" s="71">
        <f t="shared" si="17"/>
        <v>0.13374416736099926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45.330287011498584</v>
      </c>
      <c r="C71" s="253">
        <f t="shared" si="18"/>
        <v>45.315923723737733</v>
      </c>
      <c r="D71" s="253">
        <f t="shared" si="18"/>
        <v>45.156004498339954</v>
      </c>
      <c r="E71" s="253">
        <f t="shared" si="18"/>
        <v>44.340246296413113</v>
      </c>
      <c r="F71" s="253">
        <f t="shared" si="18"/>
        <v>43.887700141606629</v>
      </c>
      <c r="G71" s="253">
        <f t="shared" si="18"/>
        <v>43.787476528176114</v>
      </c>
      <c r="H71" s="253">
        <f t="shared" si="18"/>
        <v>43.113348361756579</v>
      </c>
      <c r="I71" s="253">
        <f t="shared" si="18"/>
        <v>42.424045564866958</v>
      </c>
      <c r="J71" s="253">
        <f t="shared" si="18"/>
        <v>42.227611130049638</v>
      </c>
      <c r="K71" s="253">
        <f t="shared" si="18"/>
        <v>42.246584828990066</v>
      </c>
      <c r="L71" s="253">
        <f t="shared" si="18"/>
        <v>42.895001391673063</v>
      </c>
      <c r="M71" s="253">
        <f t="shared" si="18"/>
        <v>42.502395046995517</v>
      </c>
      <c r="N71" s="253">
        <f t="shared" si="18"/>
        <v>41.795227783317749</v>
      </c>
      <c r="O71" s="253">
        <f t="shared" si="18"/>
        <v>41.726286049958183</v>
      </c>
      <c r="P71" s="253">
        <f t="shared" si="18"/>
        <v>40.371449663513467</v>
      </c>
      <c r="Q71" s="253">
        <f t="shared" si="18"/>
        <v>38.89869062253635</v>
      </c>
    </row>
    <row r="72" spans="1:17" x14ac:dyDescent="0.25">
      <c r="A72" s="132" t="s">
        <v>83</v>
      </c>
      <c r="B72" s="282">
        <f>IF(B$6=0,0,B$6/MAE!B$5*1000)</f>
        <v>1.0230073442989223</v>
      </c>
      <c r="C72" s="282">
        <f>IF(C$6=0,0,C$6/MAE!C$5*1000)</f>
        <v>1.0226831957034392</v>
      </c>
      <c r="D72" s="282">
        <f>IF(D$6=0,0,D$6/MAE!D$5*1000)</f>
        <v>1.0190741618132495</v>
      </c>
      <c r="E72" s="282">
        <f>IF(E$6=0,0,E$6/MAE!E$5*1000)</f>
        <v>1.0006642489986328</v>
      </c>
      <c r="F72" s="282">
        <f>IF(F$6=0,0,F$6/MAE!F$5*1000)</f>
        <v>0.99045125299700099</v>
      </c>
      <c r="G72" s="282">
        <f>IF(G$6=0,0,G$6/MAE!G$5*1000)</f>
        <v>0.9881894210217127</v>
      </c>
      <c r="H72" s="282">
        <f>IF(H$6=0,0,H$6/MAE!H$5*1000)</f>
        <v>0.97297579431180448</v>
      </c>
      <c r="I72" s="282">
        <f>IF(I$6=0,0,I$6/MAE!I$5*1000)</f>
        <v>0.95741970874179672</v>
      </c>
      <c r="J72" s="282">
        <f>IF(J$6=0,0,J$6/MAE!J$5*1000)</f>
        <v>0.95298660490020048</v>
      </c>
      <c r="K72" s="282">
        <f>IF(K$6=0,0,K$6/MAE!K$5*1000)</f>
        <v>0.95341480058666628</v>
      </c>
      <c r="L72" s="282">
        <f>IF(L$6=0,0,L$6/MAE!L$5*1000)</f>
        <v>0.96804817155167933</v>
      </c>
      <c r="M72" s="282">
        <f>IF(M$6=0,0,M$6/MAE!M$5*1000)</f>
        <v>0.95918788849365233</v>
      </c>
      <c r="N72" s="282">
        <f>IF(N$6=0,0,N$6/MAE!N$5*1000)</f>
        <v>0.94322864022755115</v>
      </c>
      <c r="O72" s="282">
        <f>IF(O$6=0,0,O$6/MAE!O$5*1000)</f>
        <v>0.94167277318577269</v>
      </c>
      <c r="P72" s="282">
        <f>IF(P$6=0,0,P$6/MAE!P$5*1000)</f>
        <v>0.91109702207030385</v>
      </c>
      <c r="Q72" s="282">
        <f>IF(Q$6=0,0,Q$6/MAE!Q$5*1000)</f>
        <v>0.87786000958635391</v>
      </c>
    </row>
    <row r="73" spans="1:17" x14ac:dyDescent="0.25">
      <c r="A73" s="76" t="s">
        <v>82</v>
      </c>
      <c r="B73" s="281">
        <f>IF(B$7=0,0,B$7/MAE!B$5*1000)</f>
        <v>1.3912899882465342</v>
      </c>
      <c r="C73" s="281">
        <f>IF(C$7=0,0,C$7/MAE!C$5*1000)</f>
        <v>1.3908491461566772</v>
      </c>
      <c r="D73" s="281">
        <f>IF(D$7=0,0,D$7/MAE!D$5*1000)</f>
        <v>1.3859408600660192</v>
      </c>
      <c r="E73" s="281">
        <f>IF(E$7=0,0,E$7/MAE!E$5*1000)</f>
        <v>1.3609033786381406</v>
      </c>
      <c r="F73" s="281">
        <f>IF(F$7=0,0,F$7/MAE!F$5*1000)</f>
        <v>1.3470137040759211</v>
      </c>
      <c r="G73" s="281">
        <f>IF(G$7=0,0,G$7/MAE!G$5*1000)</f>
        <v>1.343937612589529</v>
      </c>
      <c r="H73" s="281">
        <f>IF(H$7=0,0,H$7/MAE!H$5*1000)</f>
        <v>1.3232470802640539</v>
      </c>
      <c r="I73" s="281">
        <f>IF(I$7=0,0,I$7/MAE!I$5*1000)</f>
        <v>1.3020908038888435</v>
      </c>
      <c r="J73" s="281">
        <f>IF(J$7=0,0,J$7/MAE!J$5*1000)</f>
        <v>1.2960617826642726</v>
      </c>
      <c r="K73" s="281">
        <f>IF(K$7=0,0,K$7/MAE!K$5*1000)</f>
        <v>1.2966441287978658</v>
      </c>
      <c r="L73" s="281">
        <f>IF(L$7=0,0,L$7/MAE!L$5*1000)</f>
        <v>1.3165455133102839</v>
      </c>
      <c r="M73" s="281">
        <f>IF(M$7=0,0,M$7/MAE!M$5*1000)</f>
        <v>1.3044955283513673</v>
      </c>
      <c r="N73" s="281">
        <f>IF(N$7=0,0,N$7/MAE!N$5*1000)</f>
        <v>1.2827909507094695</v>
      </c>
      <c r="O73" s="281">
        <f>IF(O$7=0,0,O$7/MAE!O$5*1000)</f>
        <v>1.2806749715326506</v>
      </c>
      <c r="P73" s="281">
        <f>IF(P$7=0,0,P$7/MAE!P$5*1000)</f>
        <v>1.2390919500156132</v>
      </c>
      <c r="Q73" s="281">
        <f>IF(Q$7=0,0,Q$7/MAE!Q$5*1000)</f>
        <v>1.193889613037441</v>
      </c>
    </row>
    <row r="74" spans="1:17" x14ac:dyDescent="0.25">
      <c r="A74" s="76" t="s">
        <v>81</v>
      </c>
      <c r="B74" s="281">
        <f>IF(B$8=0,0,B$8/MAE!B$5*1000)</f>
        <v>1.7186523384221892</v>
      </c>
      <c r="C74" s="281">
        <f>IF(C$8=0,0,C$8/MAE!C$5*1000)</f>
        <v>1.7181077687817776</v>
      </c>
      <c r="D74" s="281">
        <f>IF(D$8=0,0,D$8/MAE!D$5*1000)</f>
        <v>1.7120445918462588</v>
      </c>
      <c r="E74" s="281">
        <f>IF(E$8=0,0,E$8/MAE!E$5*1000)</f>
        <v>1.6811159383177028</v>
      </c>
      <c r="F74" s="281">
        <f>IF(F$8=0,0,F$8/MAE!F$5*1000)</f>
        <v>1.6639581050349612</v>
      </c>
      <c r="G74" s="281">
        <f>IF(G$8=0,0,G$8/MAE!G$5*1000)</f>
        <v>1.660158227316477</v>
      </c>
      <c r="H74" s="281">
        <f>IF(H$8=0,0,H$8/MAE!H$5*1000)</f>
        <v>1.6345993344438312</v>
      </c>
      <c r="I74" s="281">
        <f>IF(I$8=0,0,I$8/MAE!I$5*1000)</f>
        <v>1.6084651106862182</v>
      </c>
      <c r="J74" s="281">
        <f>IF(J$8=0,0,J$8/MAE!J$5*1000)</f>
        <v>1.6010174962323367</v>
      </c>
      <c r="K74" s="281">
        <f>IF(K$8=0,0,K$8/MAE!K$5*1000)</f>
        <v>1.6017368649855992</v>
      </c>
      <c r="L74" s="281">
        <f>IF(L$8=0,0,L$8/MAE!L$5*1000)</f>
        <v>1.6263209282068209</v>
      </c>
      <c r="M74" s="281">
        <f>IF(M$8=0,0,M$8/MAE!M$5*1000)</f>
        <v>1.6114356526693356</v>
      </c>
      <c r="N74" s="281">
        <f>IF(N$8=0,0,N$8/MAE!N$5*1000)</f>
        <v>1.5846241155822858</v>
      </c>
      <c r="O74" s="281">
        <f>IF(O$8=0,0,O$8/MAE!O$5*1000)</f>
        <v>1.5820102589520981</v>
      </c>
      <c r="P74" s="281">
        <f>IF(P$8=0,0,P$8/MAE!P$5*1000)</f>
        <v>1.5306429970781101</v>
      </c>
      <c r="Q74" s="281">
        <f>IF(Q$8=0,0,Q$8/MAE!Q$5*1000)</f>
        <v>1.4748048161050742</v>
      </c>
    </row>
    <row r="75" spans="1:17" x14ac:dyDescent="0.25">
      <c r="A75" s="76" t="s">
        <v>80</v>
      </c>
      <c r="B75" s="281">
        <f>IF(B$9=0,0,B$9/MAE!B$5*1000)</f>
        <v>1.0639276380708793</v>
      </c>
      <c r="C75" s="281">
        <f>IF(C$9=0,0,C$9/MAE!C$5*1000)</f>
        <v>1.0635905235315768</v>
      </c>
      <c r="D75" s="281">
        <f>IF(D$9=0,0,D$9/MAE!D$5*1000)</f>
        <v>1.0598371282857795</v>
      </c>
      <c r="E75" s="281">
        <f>IF(E$9=0,0,E$9/MAE!E$5*1000)</f>
        <v>1.040690818958578</v>
      </c>
      <c r="F75" s="281">
        <f>IF(F$9=0,0,F$9/MAE!F$5*1000)</f>
        <v>1.0300693031168808</v>
      </c>
      <c r="G75" s="281">
        <f>IF(G$9=0,0,G$9/MAE!G$5*1000)</f>
        <v>1.0277169978625811</v>
      </c>
      <c r="H75" s="281">
        <f>IF(H$9=0,0,H$9/MAE!H$5*1000)</f>
        <v>1.0118948260842764</v>
      </c>
      <c r="I75" s="281">
        <f>IF(I$9=0,0,I$9/MAE!I$5*1000)</f>
        <v>0.99571649709146848</v>
      </c>
      <c r="J75" s="281">
        <f>IF(J$9=0,0,J$9/MAE!J$5*1000)</f>
        <v>0.99110606909620846</v>
      </c>
      <c r="K75" s="281">
        <f>IF(K$9=0,0,K$9/MAE!K$5*1000)</f>
        <v>0.99155139261013281</v>
      </c>
      <c r="L75" s="281">
        <f>IF(L$9=0,0,L$9/MAE!L$5*1000)</f>
        <v>1.0067700984137464</v>
      </c>
      <c r="M75" s="281">
        <f>IF(M$9=0,0,M$9/MAE!M$5*1000)</f>
        <v>0.99755540403339837</v>
      </c>
      <c r="N75" s="281">
        <f>IF(N$9=0,0,N$9/MAE!N$5*1000)</f>
        <v>0.98095778583665305</v>
      </c>
      <c r="O75" s="281">
        <f>IF(O$9=0,0,O$9/MAE!O$5*1000)</f>
        <v>0.97933968411320371</v>
      </c>
      <c r="P75" s="281">
        <f>IF(P$9=0,0,P$9/MAE!P$5*1000)</f>
        <v>0.94754090295311588</v>
      </c>
      <c r="Q75" s="281">
        <f>IF(Q$9=0,0,Q$9/MAE!Q$5*1000)</f>
        <v>0.91297440996980783</v>
      </c>
    </row>
    <row r="76" spans="1:17" x14ac:dyDescent="0.25">
      <c r="A76" s="129" t="s">
        <v>79</v>
      </c>
      <c r="B76" s="280">
        <f>IF(B$10=0,0,B$10/MAE!B$5*1000)</f>
        <v>1.1048479318428361</v>
      </c>
      <c r="C76" s="280">
        <f>IF(C$10=0,0,C$10/MAE!C$5*1000)</f>
        <v>1.1044978513597146</v>
      </c>
      <c r="D76" s="280">
        <f>IF(D$10=0,0,D$10/MAE!D$5*1000)</f>
        <v>1.1006000947583094</v>
      </c>
      <c r="E76" s="280">
        <f>IF(E$10=0,0,E$10/MAE!E$5*1000)</f>
        <v>1.0807173889185233</v>
      </c>
      <c r="F76" s="280">
        <f>IF(F$10=0,0,F$10/MAE!F$5*1000)</f>
        <v>1.069687353236761</v>
      </c>
      <c r="G76" s="280">
        <f>IF(G$10=0,0,G$10/MAE!G$5*1000)</f>
        <v>1.0672445747034498</v>
      </c>
      <c r="H76" s="280">
        <f>IF(H$10=0,0,H$10/MAE!H$5*1000)</f>
        <v>1.0508138578567487</v>
      </c>
      <c r="I76" s="280">
        <f>IF(I$10=0,0,I$10/MAE!I$5*1000)</f>
        <v>1.0340132854411404</v>
      </c>
      <c r="J76" s="280">
        <f>IF(J$10=0,0,J$10/MAE!J$5*1000)</f>
        <v>1.0292255332922164</v>
      </c>
      <c r="K76" s="280">
        <f>IF(K$10=0,0,K$10/MAE!K$5*1000)</f>
        <v>1.0296879846335996</v>
      </c>
      <c r="L76" s="280">
        <f>IF(L$10=0,0,L$10/MAE!L$5*1000)</f>
        <v>1.0454920252758135</v>
      </c>
      <c r="M76" s="280">
        <f>IF(M$10=0,0,M$10/MAE!M$5*1000)</f>
        <v>1.0359229195731445</v>
      </c>
      <c r="N76" s="280">
        <f>IF(N$10=0,0,N$10/MAE!N$5*1000)</f>
        <v>1.0186869314457552</v>
      </c>
      <c r="O76" s="280">
        <f>IF(O$10=0,0,O$10/MAE!O$5*1000)</f>
        <v>1.0170065950406346</v>
      </c>
      <c r="P76" s="280">
        <f>IF(P$10=0,0,P$10/MAE!P$5*1000)</f>
        <v>0.98398478383592802</v>
      </c>
      <c r="Q76" s="280">
        <f>IF(Q$10=0,0,Q$10/MAE!Q$5*1000)</f>
        <v>0.94808881035326231</v>
      </c>
    </row>
    <row r="77" spans="1:17" x14ac:dyDescent="0.25">
      <c r="A77" s="127" t="s">
        <v>295</v>
      </c>
      <c r="B77" s="305">
        <f>IF(B$15=0,0,B$15/MAE!B$5*1000)</f>
        <v>7.2198713634862717</v>
      </c>
      <c r="C77" s="305">
        <f>IF(C$15=0,0,C$15/MAE!C$5*1000)</f>
        <v>7.2175836857143727</v>
      </c>
      <c r="D77" s="305">
        <f>IF(D$15=0,0,D$15/MAE!D$5*1000)</f>
        <v>7.1921129395082541</v>
      </c>
      <c r="E77" s="305">
        <f>IF(E$15=0,0,E$15/MAE!E$5*1000)</f>
        <v>7.0621850332471121</v>
      </c>
      <c r="F77" s="305">
        <f>IF(F$15=0,0,F$15/MAE!F$5*1000)</f>
        <v>6.9901068436050693</v>
      </c>
      <c r="G77" s="305">
        <f>IF(G$15=0,0,G$15/MAE!G$5*1000)</f>
        <v>6.9741439710036088</v>
      </c>
      <c r="H77" s="305">
        <f>IF(H$15=0,0,H$15/MAE!H$5*1000)</f>
        <v>6.8667738446503988</v>
      </c>
      <c r="I77" s="305">
        <f>IF(I$15=0,0,I$15/MAE!I$5*1000)</f>
        <v>6.7569868158858997</v>
      </c>
      <c r="J77" s="305">
        <f>IF(J$15=0,0,J$15/MAE!J$5*1000)</f>
        <v>6.7257001983892915</v>
      </c>
      <c r="K77" s="305">
        <f>IF(K$15=0,0,K$15/MAE!K$5*1000)</f>
        <v>6.728722188203843</v>
      </c>
      <c r="L77" s="305">
        <f>IF(L$15=0,0,L$15/MAE!L$5*1000)</f>
        <v>6.831997161321433</v>
      </c>
      <c r="M77" s="305">
        <f>IF(M$15=0,0,M$15/MAE!M$5*1000)</f>
        <v>6.7694657393531275</v>
      </c>
      <c r="N77" s="305">
        <f>IF(N$15=0,0,N$15/MAE!N$5*1000)</f>
        <v>6.6568333910309789</v>
      </c>
      <c r="O77" s="305">
        <f>IF(O$15=0,0,O$15/MAE!O$5*1000)</f>
        <v>6.6458528638989618</v>
      </c>
      <c r="P77" s="305">
        <f>IF(P$15=0,0,P$15/MAE!P$5*1000)</f>
        <v>6.4300645891364354</v>
      </c>
      <c r="Q77" s="305">
        <f>IF(Q$15=0,0,Q$15/MAE!Q$5*1000)</f>
        <v>6.195494469989189</v>
      </c>
    </row>
    <row r="78" spans="1:17" x14ac:dyDescent="0.25">
      <c r="A78" s="127" t="s">
        <v>294</v>
      </c>
      <c r="B78" s="305">
        <f>IF(B$23=0,0,B$23/MAE!B$5*1000)</f>
        <v>3.506794662264761</v>
      </c>
      <c r="C78" s="305">
        <f>IF(C$23=0,0,C$23/MAE!C$5*1000)</f>
        <v>3.5056835044898391</v>
      </c>
      <c r="D78" s="305">
        <f>IF(D$23=0,0,D$23/MAE!D$5*1000)</f>
        <v>3.4933119991897241</v>
      </c>
      <c r="E78" s="305">
        <f>IF(E$23=0,0,E$23/MAE!E$5*1000)</f>
        <v>3.4302041590057413</v>
      </c>
      <c r="F78" s="305">
        <f>IF(F$23=0,0,F$23/MAE!F$5*1000)</f>
        <v>3.3951947526081772</v>
      </c>
      <c r="G78" s="305">
        <f>IF(G$23=0,0,G$23/MAE!G$5*1000)</f>
        <v>3.3874413573446107</v>
      </c>
      <c r="H78" s="305">
        <f>IF(H$23=0,0,H$23/MAE!H$5*1000)</f>
        <v>3.3352901531159089</v>
      </c>
      <c r="I78" s="305">
        <f>IF(I$23=0,0,I$23/MAE!I$5*1000)</f>
        <v>3.2819650248588661</v>
      </c>
      <c r="J78" s="305">
        <f>IF(J$23=0,0,J$23/MAE!J$5*1000)</f>
        <v>3.2667686677890853</v>
      </c>
      <c r="K78" s="305">
        <f>IF(K$23=0,0,K$23/MAE!K$5*1000)</f>
        <v>3.2682364914132953</v>
      </c>
      <c r="L78" s="305">
        <f>IF(L$23=0,0,L$23/MAE!L$5*1000)</f>
        <v>3.3183986212132686</v>
      </c>
      <c r="M78" s="305">
        <f>IF(M$23=0,0,M$23/MAE!M$5*1000)</f>
        <v>3.2880262162572347</v>
      </c>
      <c r="N78" s="305">
        <f>IF(N$23=0,0,N$23/MAE!N$5*1000)</f>
        <v>3.2333190756436192</v>
      </c>
      <c r="O78" s="305">
        <f>IF(O$23=0,0,O$23/MAE!O$5*1000)</f>
        <v>3.227985676750925</v>
      </c>
      <c r="P78" s="305">
        <f>IF(P$23=0,0,P$23/MAE!P$5*1000)</f>
        <v>3.1231742290091264</v>
      </c>
      <c r="Q78" s="305">
        <f>IF(Q$23=0,0,Q$23/MAE!Q$5*1000)</f>
        <v>3.0092401711376069</v>
      </c>
    </row>
    <row r="79" spans="1:17" x14ac:dyDescent="0.25">
      <c r="A79" s="127" t="s">
        <v>293</v>
      </c>
      <c r="B79" s="305">
        <f>IF(B$26=0,0,B$26/MAE!B$5*1000)</f>
        <v>10.314101947837536</v>
      </c>
      <c r="C79" s="305">
        <f>IF(C$26=0,0,C$26/MAE!C$5*1000)</f>
        <v>10.310833836734821</v>
      </c>
      <c r="D79" s="305">
        <f>IF(D$26=0,0,D$26/MAE!D$5*1000)</f>
        <v>10.274447056440362</v>
      </c>
      <c r="E79" s="305">
        <f>IF(E$26=0,0,E$26/MAE!E$5*1000)</f>
        <v>10.088835761781592</v>
      </c>
      <c r="F79" s="305">
        <f>IF(F$26=0,0,F$26/MAE!F$5*1000)</f>
        <v>9.9858669194358143</v>
      </c>
      <c r="G79" s="305">
        <f>IF(G$26=0,0,G$26/MAE!G$5*1000)</f>
        <v>9.9630628157194412</v>
      </c>
      <c r="H79" s="305">
        <f>IF(H$26=0,0,H$26/MAE!H$5*1000)</f>
        <v>9.8096769209291423</v>
      </c>
      <c r="I79" s="305">
        <f>IF(I$26=0,0,I$26/MAE!I$5*1000)</f>
        <v>9.6528383084084304</v>
      </c>
      <c r="J79" s="305">
        <f>IF(J$26=0,0,J$26/MAE!J$5*1000)</f>
        <v>9.6081431405561339</v>
      </c>
      <c r="K79" s="305">
        <f>IF(K$26=0,0,K$26/MAE!K$5*1000)</f>
        <v>9.6124602688626339</v>
      </c>
      <c r="L79" s="305">
        <f>IF(L$26=0,0,L$26/MAE!L$5*1000)</f>
        <v>9.7599959447449063</v>
      </c>
      <c r="M79" s="305">
        <f>IF(M$26=0,0,M$26/MAE!M$5*1000)</f>
        <v>9.6706653419330433</v>
      </c>
      <c r="N79" s="305">
        <f>IF(N$26=0,0,N$26/MAE!N$5*1000)</f>
        <v>9.5097619871871153</v>
      </c>
      <c r="O79" s="305">
        <f>IF(O$26=0,0,O$26/MAE!O$5*1000)</f>
        <v>9.494075519855663</v>
      </c>
      <c r="P79" s="305">
        <f>IF(P$26=0,0,P$26/MAE!P$5*1000)</f>
        <v>9.1858065559091937</v>
      </c>
      <c r="Q79" s="305">
        <f>IF(Q$26=0,0,Q$26/MAE!Q$5*1000)</f>
        <v>8.8507063856988442</v>
      </c>
    </row>
    <row r="80" spans="1:17" x14ac:dyDescent="0.25">
      <c r="A80" s="127" t="s">
        <v>292</v>
      </c>
      <c r="B80" s="305">
        <f>IF(B$34=0,0,B$34/MAE!B$5*1000)</f>
        <v>3.3018782639390536</v>
      </c>
      <c r="C80" s="305">
        <f>IF(C$34=0,0,C$34/MAE!C$5*1000)</f>
        <v>3.2988071646664525</v>
      </c>
      <c r="D80" s="305">
        <f>IF(D$34=0,0,D$34/MAE!D$5*1000)</f>
        <v>3.937033238605876</v>
      </c>
      <c r="E80" s="305">
        <f>IF(E$34=0,0,E$34/MAE!E$5*1000)</f>
        <v>9.7545269396754275</v>
      </c>
      <c r="F80" s="305">
        <f>IF(F$34=0,0,F$34/MAE!F$5*1000)</f>
        <v>8.4827549186368145</v>
      </c>
      <c r="G80" s="305">
        <f>IF(G$34=0,0,G$34/MAE!G$5*1000)</f>
        <v>8.7053758981600886</v>
      </c>
      <c r="H80" s="305">
        <f>IF(H$34=0,0,H$34/MAE!H$5*1000)</f>
        <v>8.5141309837107855</v>
      </c>
      <c r="I80" s="305">
        <f>IF(I$34=0,0,I$34/MAE!I$5*1000)</f>
        <v>7.9768773443275585</v>
      </c>
      <c r="J80" s="305">
        <f>IF(J$34=0,0,J$34/MAE!J$5*1000)</f>
        <v>7.9553697463521855</v>
      </c>
      <c r="K80" s="305">
        <f>IF(K$34=0,0,K$34/MAE!K$5*1000)</f>
        <v>8.0018946245437768</v>
      </c>
      <c r="L80" s="305">
        <f>IF(L$34=0,0,L$34/MAE!L$5*1000)</f>
        <v>4.1068704254328923</v>
      </c>
      <c r="M80" s="305">
        <f>IF(M$34=0,0,M$34/MAE!M$5*1000)</f>
        <v>6.2881526245319614</v>
      </c>
      <c r="N80" s="305">
        <f>IF(N$34=0,0,N$34/MAE!N$5*1000)</f>
        <v>5.9343844815062958</v>
      </c>
      <c r="O80" s="305">
        <f>IF(O$34=0,0,O$34/MAE!O$5*1000)</f>
        <v>6.1012306843061301</v>
      </c>
      <c r="P80" s="305">
        <f>IF(P$34=0,0,P$34/MAE!P$5*1000)</f>
        <v>5.4577068302102001</v>
      </c>
      <c r="Q80" s="305">
        <f>IF(Q$34=0,0,Q$34/MAE!Q$5*1000)</f>
        <v>5.9848198827790942</v>
      </c>
    </row>
    <row r="81" spans="1:17" x14ac:dyDescent="0.25">
      <c r="A81" s="127" t="s">
        <v>291</v>
      </c>
      <c r="B81" s="305">
        <f>IF(B$45=0,0,B$45/MAE!B$5*1000)</f>
        <v>4.9507689349620154</v>
      </c>
      <c r="C81" s="305">
        <f>IF(C$45=0,0,C$45/MAE!C$5*1000)</f>
        <v>4.9492002416327132</v>
      </c>
      <c r="D81" s="305">
        <f>IF(D$45=0,0,D$45/MAE!D$5*1000)</f>
        <v>4.9317345870913751</v>
      </c>
      <c r="E81" s="305">
        <f>IF(E$45=0,0,E$45/MAE!E$5*1000)</f>
        <v>4.8426411656551638</v>
      </c>
      <c r="F81" s="305">
        <f>IF(F$45=0,0,F$45/MAE!F$5*1000)</f>
        <v>4.7932161213291913</v>
      </c>
      <c r="G81" s="305">
        <f>IF(G$45=0,0,G$45/MAE!G$5*1000)</f>
        <v>4.7822701515453323</v>
      </c>
      <c r="H81" s="305">
        <f>IF(H$45=0,0,H$45/MAE!H$5*1000)</f>
        <v>4.7086449220459885</v>
      </c>
      <c r="I81" s="305">
        <f>IF(I$45=0,0,I$45/MAE!I$5*1000)</f>
        <v>4.6333623880360451</v>
      </c>
      <c r="J81" s="305">
        <f>IF(J$45=0,0,J$45/MAE!J$5*1000)</f>
        <v>4.6119087074669434</v>
      </c>
      <c r="K81" s="305">
        <f>IF(K$45=0,0,K$45/MAE!K$5*1000)</f>
        <v>4.6139809290540637</v>
      </c>
      <c r="L81" s="305">
        <f>IF(L$45=0,0,L$45/MAE!L$5*1000)</f>
        <v>4.6847980534775546</v>
      </c>
      <c r="M81" s="305">
        <f>IF(M$45=0,0,M$45/MAE!M$5*1000)</f>
        <v>4.6419193641278591</v>
      </c>
      <c r="N81" s="305">
        <f>IF(N$45=0,0,N$45/MAE!N$5*1000)</f>
        <v>4.5646857538498153</v>
      </c>
      <c r="O81" s="305">
        <f>IF(O$45=0,0,O$45/MAE!O$5*1000)</f>
        <v>4.557156249530717</v>
      </c>
      <c r="P81" s="305">
        <f>IF(P$45=0,0,P$45/MAE!P$5*1000)</f>
        <v>4.4091871468364134</v>
      </c>
      <c r="Q81" s="305">
        <f>IF(Q$45=0,0,Q$45/MAE!Q$5*1000)</f>
        <v>4.2483390651354451</v>
      </c>
    </row>
    <row r="82" spans="1:17" x14ac:dyDescent="0.25">
      <c r="A82" s="72" t="s">
        <v>290</v>
      </c>
      <c r="B82" s="304">
        <f>IF(B$46=0,0,B$46/MAE!B$5*1000)</f>
        <v>9.7351465981275815</v>
      </c>
      <c r="C82" s="304">
        <f>IF(C$46=0,0,C$46/MAE!C$5*1000)</f>
        <v>9.7340868049663545</v>
      </c>
      <c r="D82" s="304">
        <f>IF(D$46=0,0,D$46/MAE!D$5*1000)</f>
        <v>9.0498678407347413</v>
      </c>
      <c r="E82" s="304">
        <f>IF(E$46=0,0,E$46/MAE!E$5*1000)</f>
        <v>2.9977614632164955</v>
      </c>
      <c r="F82" s="304">
        <f>IF(F$46=0,0,F$46/MAE!F$5*1000)</f>
        <v>4.1393808675300399</v>
      </c>
      <c r="G82" s="304">
        <f>IF(G$46=0,0,G$46/MAE!G$5*1000)</f>
        <v>3.8879355009092804</v>
      </c>
      <c r="H82" s="304">
        <f>IF(H$46=0,0,H$46/MAE!H$5*1000)</f>
        <v>3.8853006443436402</v>
      </c>
      <c r="I82" s="304">
        <f>IF(I$46=0,0,I$46/MAE!I$5*1000)</f>
        <v>4.2243102775006927</v>
      </c>
      <c r="J82" s="304">
        <f>IF(J$46=0,0,J$46/MAE!J$5*1000)</f>
        <v>4.1893231833107594</v>
      </c>
      <c r="K82" s="304">
        <f>IF(K$46=0,0,K$46/MAE!K$5*1000)</f>
        <v>4.1482551552985845</v>
      </c>
      <c r="L82" s="304">
        <f>IF(L$46=0,0,L$46/MAE!L$5*1000)</f>
        <v>8.2297644487246622</v>
      </c>
      <c r="M82" s="304">
        <f>IF(M$46=0,0,M$46/MAE!M$5*1000)</f>
        <v>5.9355683676713946</v>
      </c>
      <c r="N82" s="304">
        <f>IF(N$46=0,0,N$46/MAE!N$5*1000)</f>
        <v>6.0859546702982135</v>
      </c>
      <c r="O82" s="304">
        <f>IF(O$46=0,0,O$46/MAE!O$5*1000)</f>
        <v>5.8992807727914194</v>
      </c>
      <c r="P82" s="304">
        <f>IF(P$46=0,0,P$46/MAE!P$5*1000)</f>
        <v>6.1531526564590182</v>
      </c>
      <c r="Q82" s="304">
        <f>IF(Q$46=0,0,Q$46/MAE!Q$5*1000)</f>
        <v>5.2024729887442343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48.068104702999221</v>
      </c>
      <c r="C5" s="96">
        <v>51.26255964687364</v>
      </c>
      <c r="D5" s="96">
        <v>52.945618552951963</v>
      </c>
      <c r="E5" s="96">
        <v>69.47094348999444</v>
      </c>
      <c r="F5" s="96">
        <v>70.384646223594856</v>
      </c>
      <c r="G5" s="96">
        <v>71.821887732771586</v>
      </c>
      <c r="H5" s="96">
        <v>76.082428143700895</v>
      </c>
      <c r="I5" s="96">
        <v>77.533313583231745</v>
      </c>
      <c r="J5" s="96">
        <v>77.940882877745594</v>
      </c>
      <c r="K5" s="96">
        <v>76.029404440944049</v>
      </c>
      <c r="L5" s="96">
        <v>70.901253970943031</v>
      </c>
      <c r="M5" s="96">
        <v>75.33099362047723</v>
      </c>
      <c r="N5" s="96">
        <v>73.504918507855365</v>
      </c>
      <c r="O5" s="96">
        <v>73.966603274811305</v>
      </c>
      <c r="P5" s="96">
        <v>77.313636837369359</v>
      </c>
      <c r="Q5" s="96">
        <v>83.916416025330747</v>
      </c>
    </row>
    <row r="6" spans="1:17" x14ac:dyDescent="0.25">
      <c r="A6" s="76" t="s">
        <v>83</v>
      </c>
      <c r="B6" s="95">
        <v>0.91160638934258298</v>
      </c>
      <c r="C6" s="95">
        <v>0.97188083435877715</v>
      </c>
      <c r="D6" s="95">
        <v>1.0002473908509257</v>
      </c>
      <c r="E6" s="95">
        <v>1.2887337179149672</v>
      </c>
      <c r="F6" s="95">
        <v>1.3079932795739821</v>
      </c>
      <c r="G6" s="95">
        <v>1.3316542847662192</v>
      </c>
      <c r="H6" s="95">
        <v>1.4114542240538808</v>
      </c>
      <c r="I6" s="95">
        <v>1.4388270422767406</v>
      </c>
      <c r="J6" s="95">
        <v>1.4396933563057637</v>
      </c>
      <c r="K6" s="95">
        <v>1.4050162958851193</v>
      </c>
      <c r="L6" s="95">
        <v>1.3303587443443925</v>
      </c>
      <c r="M6" s="95">
        <v>1.4005391890406822</v>
      </c>
      <c r="N6" s="95">
        <v>1.3666323311647606</v>
      </c>
      <c r="O6" s="95">
        <v>1.3729477201171625</v>
      </c>
      <c r="P6" s="95">
        <v>1.4399354273581679</v>
      </c>
      <c r="Q6" s="95">
        <v>1.5568877530972534</v>
      </c>
    </row>
    <row r="7" spans="1:17" x14ac:dyDescent="0.25">
      <c r="A7" s="76" t="s">
        <v>82</v>
      </c>
      <c r="B7" s="95">
        <v>0.31264083797447034</v>
      </c>
      <c r="C7" s="95">
        <v>0.33331231770367536</v>
      </c>
      <c r="D7" s="95">
        <v>0.34304079711741792</v>
      </c>
      <c r="E7" s="95">
        <v>0.44197890032940024</v>
      </c>
      <c r="F7" s="95">
        <v>0.44858408165161318</v>
      </c>
      <c r="G7" s="95">
        <v>0.45669876423512817</v>
      </c>
      <c r="H7" s="95">
        <v>0.48406662845907061</v>
      </c>
      <c r="I7" s="95">
        <v>0.49345429941768409</v>
      </c>
      <c r="J7" s="95">
        <v>0.49375140697106373</v>
      </c>
      <c r="K7" s="95">
        <v>0.48185870266891395</v>
      </c>
      <c r="L7" s="95">
        <v>0.45625445093517214</v>
      </c>
      <c r="M7" s="95">
        <v>0.48032325222461053</v>
      </c>
      <c r="N7" s="95">
        <v>0.46869469347015258</v>
      </c>
      <c r="O7" s="95">
        <v>0.47086059370658856</v>
      </c>
      <c r="P7" s="95">
        <v>0.49383442667952304</v>
      </c>
      <c r="Q7" s="95">
        <v>0.53394392300336924</v>
      </c>
    </row>
    <row r="8" spans="1:17" x14ac:dyDescent="0.25">
      <c r="A8" s="76" t="s">
        <v>81</v>
      </c>
      <c r="B8" s="95">
        <v>2.1020149132860442</v>
      </c>
      <c r="C8" s="95">
        <v>2.2409979039663193</v>
      </c>
      <c r="D8" s="95">
        <v>2.3064065337018658</v>
      </c>
      <c r="E8" s="95">
        <v>2.9716087183915163</v>
      </c>
      <c r="F8" s="95">
        <v>3.0160181107607351</v>
      </c>
      <c r="G8" s="95">
        <v>3.070576510481132</v>
      </c>
      <c r="H8" s="95">
        <v>3.2545820905461795</v>
      </c>
      <c r="I8" s="95">
        <v>3.3176993227154434</v>
      </c>
      <c r="J8" s="95">
        <v>3.3196969008696602</v>
      </c>
      <c r="K8" s="95">
        <v>3.239737283423711</v>
      </c>
      <c r="L8" s="95">
        <v>3.0675892066192008</v>
      </c>
      <c r="M8" s="95">
        <v>3.2294138088787729</v>
      </c>
      <c r="N8" s="95">
        <v>3.1512301522577864</v>
      </c>
      <c r="O8" s="95">
        <v>3.1657924040326164</v>
      </c>
      <c r="P8" s="95">
        <v>3.3202550770388681</v>
      </c>
      <c r="Q8" s="95">
        <v>3.5899279706485014</v>
      </c>
    </row>
    <row r="9" spans="1:17" x14ac:dyDescent="0.25">
      <c r="A9" s="76" t="s">
        <v>80</v>
      </c>
      <c r="B9" s="95">
        <v>0.92870083054921004</v>
      </c>
      <c r="C9" s="95">
        <v>0.9901055418389153</v>
      </c>
      <c r="D9" s="95">
        <v>1.019004027942197</v>
      </c>
      <c r="E9" s="95">
        <v>1.3129000500397148</v>
      </c>
      <c r="F9" s="95">
        <v>1.3325207669607977</v>
      </c>
      <c r="G9" s="95">
        <v>1.3566254632755157</v>
      </c>
      <c r="H9" s="95">
        <v>1.4379218108665777</v>
      </c>
      <c r="I9" s="95">
        <v>1.4658079241225141</v>
      </c>
      <c r="J9" s="95">
        <v>1.4666904832704932</v>
      </c>
      <c r="K9" s="95">
        <v>1.4313631586815523</v>
      </c>
      <c r="L9" s="95">
        <v>1.3553056288822658</v>
      </c>
      <c r="M9" s="95">
        <v>1.4268020971384399</v>
      </c>
      <c r="N9" s="95">
        <v>1.3922594179308145</v>
      </c>
      <c r="O9" s="95">
        <v>1.3986932330443382</v>
      </c>
      <c r="P9" s="95">
        <v>1.4669370936387922</v>
      </c>
      <c r="Q9" s="95">
        <v>1.586082509158399</v>
      </c>
    </row>
    <row r="10" spans="1:17" x14ac:dyDescent="0.25">
      <c r="A10" s="76" t="s">
        <v>79</v>
      </c>
      <c r="B10" s="95">
        <v>1.4825102499905252</v>
      </c>
      <c r="C10" s="95">
        <v>1.5805322511454749</v>
      </c>
      <c r="D10" s="95">
        <v>1.6266636859929999</v>
      </c>
      <c r="E10" s="95">
        <v>2.3669535627208735</v>
      </c>
      <c r="F10" s="95">
        <v>2.3320403583036873</v>
      </c>
      <c r="G10" s="95">
        <v>2.4457836477961168</v>
      </c>
      <c r="H10" s="95">
        <v>2.4428371252350889</v>
      </c>
      <c r="I10" s="95">
        <v>2.3399088280602269</v>
      </c>
      <c r="J10" s="95">
        <v>2.3627232390230253</v>
      </c>
      <c r="K10" s="95">
        <v>2.2849237175219415</v>
      </c>
      <c r="L10" s="95">
        <v>2.163511025934576</v>
      </c>
      <c r="M10" s="95">
        <v>2.2947062997193086</v>
      </c>
      <c r="N10" s="95">
        <v>2.2225013587073619</v>
      </c>
      <c r="O10" s="95">
        <v>2.2327718317580878</v>
      </c>
      <c r="P10" s="95">
        <v>2.341711351894376</v>
      </c>
      <c r="Q10" s="95">
        <v>2.531906400651617</v>
      </c>
    </row>
    <row r="11" spans="1:17" x14ac:dyDescent="0.25">
      <c r="A11" s="92" t="s">
        <v>125</v>
      </c>
      <c r="B11" s="91">
        <v>0.24224036145745953</v>
      </c>
      <c r="C11" s="91">
        <v>0.25825703654669435</v>
      </c>
      <c r="D11" s="91">
        <v>0.2657948565732926</v>
      </c>
      <c r="E11" s="91">
        <v>0</v>
      </c>
      <c r="F11" s="91">
        <v>0.11332596811010842</v>
      </c>
      <c r="G11" s="91">
        <v>0</v>
      </c>
      <c r="H11" s="91">
        <v>0.18939597551990256</v>
      </c>
      <c r="I11" s="91">
        <v>0.38233824035309877</v>
      </c>
      <c r="J11" s="91">
        <v>0.32658395853653316</v>
      </c>
      <c r="K11" s="91">
        <v>0.37335374054835352</v>
      </c>
      <c r="L11" s="91">
        <v>0.35351505525370919</v>
      </c>
      <c r="M11" s="91">
        <v>0.32753578028921265</v>
      </c>
      <c r="N11" s="91">
        <v>0.36315400347242599</v>
      </c>
      <c r="O11" s="91">
        <v>0.36483218620617974</v>
      </c>
      <c r="P11" s="91">
        <v>0.3826327705427704</v>
      </c>
      <c r="Q11" s="91">
        <v>0.41371040886511434</v>
      </c>
    </row>
    <row r="12" spans="1:17" x14ac:dyDescent="0.25">
      <c r="A12" s="92" t="s">
        <v>26</v>
      </c>
      <c r="B12" s="91">
        <v>0.40311867526904271</v>
      </c>
      <c r="C12" s="91">
        <v>0.4297724533815761</v>
      </c>
      <c r="D12" s="91">
        <v>0.44231634163065464</v>
      </c>
      <c r="E12" s="91">
        <v>0</v>
      </c>
      <c r="F12" s="91">
        <v>0.10957320830443069</v>
      </c>
      <c r="G12" s="91">
        <v>0</v>
      </c>
      <c r="H12" s="91">
        <v>0.31338282545494178</v>
      </c>
      <c r="I12" s="91">
        <v>0.63625930884727822</v>
      </c>
      <c r="J12" s="91">
        <v>0.63664239892631813</v>
      </c>
      <c r="K12" s="91">
        <v>0.62130796202194771</v>
      </c>
      <c r="L12" s="91">
        <v>0.58829387433259761</v>
      </c>
      <c r="M12" s="91">
        <v>0.61932815428774701</v>
      </c>
      <c r="N12" s="91">
        <v>0.60433430629669194</v>
      </c>
      <c r="O12" s="91">
        <v>0.607127015143475</v>
      </c>
      <c r="P12" s="91">
        <v>0.63674944442655501</v>
      </c>
      <c r="Q12" s="91">
        <v>0.68846657494773678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0.83715121326402298</v>
      </c>
      <c r="C14" s="89">
        <v>0.8925027612172044</v>
      </c>
      <c r="D14" s="89">
        <v>0.91855248778905285</v>
      </c>
      <c r="E14" s="89">
        <v>2.3669535627208735</v>
      </c>
      <c r="F14" s="89">
        <v>2.1091411818891483</v>
      </c>
      <c r="G14" s="89">
        <v>2.4457836477961168</v>
      </c>
      <c r="H14" s="89">
        <v>1.9400583242602447</v>
      </c>
      <c r="I14" s="89">
        <v>1.3213112788598502</v>
      </c>
      <c r="J14" s="89">
        <v>1.399496881560174</v>
      </c>
      <c r="K14" s="89">
        <v>1.2902620149516402</v>
      </c>
      <c r="L14" s="89">
        <v>1.221702096348269</v>
      </c>
      <c r="M14" s="89">
        <v>1.3478423651423488</v>
      </c>
      <c r="N14" s="89">
        <v>1.2550130489382441</v>
      </c>
      <c r="O14" s="89">
        <v>1.2608126304084333</v>
      </c>
      <c r="P14" s="89">
        <v>1.3223291369250505</v>
      </c>
      <c r="Q14" s="89">
        <v>1.4297294168387658</v>
      </c>
    </row>
    <row r="15" spans="1:17" x14ac:dyDescent="0.25">
      <c r="A15" s="74" t="s">
        <v>295</v>
      </c>
      <c r="B15" s="313">
        <v>8.6461538183209559</v>
      </c>
      <c r="C15" s="313">
        <v>9.2265578916260509</v>
      </c>
      <c r="D15" s="313">
        <v>9.4910189500885593</v>
      </c>
      <c r="E15" s="313">
        <v>12.164248606970421</v>
      </c>
      <c r="F15" s="313">
        <v>12.346037981163697</v>
      </c>
      <c r="G15" s="313">
        <v>12.569372208745516</v>
      </c>
      <c r="H15" s="313">
        <v>13.322597088968839</v>
      </c>
      <c r="I15" s="313">
        <v>13.600481278223599</v>
      </c>
      <c r="J15" s="313">
        <v>13.620630826146975</v>
      </c>
      <c r="K15" s="313">
        <v>13.300137040915136</v>
      </c>
      <c r="L15" s="313">
        <v>12.6458163112449</v>
      </c>
      <c r="M15" s="313">
        <v>13.268066005368281</v>
      </c>
      <c r="N15" s="313">
        <v>12.95396935214132</v>
      </c>
      <c r="O15" s="313">
        <v>13.01932070140087</v>
      </c>
      <c r="P15" s="313">
        <v>13.65499166890924</v>
      </c>
      <c r="Q15" s="313">
        <v>14.758133134172434</v>
      </c>
    </row>
    <row r="16" spans="1:17" x14ac:dyDescent="0.25">
      <c r="A16" s="310" t="s">
        <v>301</v>
      </c>
      <c r="B16" s="309">
        <v>1.0401005472396785</v>
      </c>
      <c r="C16" s="309">
        <v>1.1176004669125801</v>
      </c>
      <c r="D16" s="309">
        <v>1.1453831274186927</v>
      </c>
      <c r="E16" s="309">
        <v>1.4116064301545663</v>
      </c>
      <c r="F16" s="309">
        <v>1.4327022707474635</v>
      </c>
      <c r="G16" s="309">
        <v>1.4586192050287505</v>
      </c>
      <c r="H16" s="309">
        <v>1.5460275702003055</v>
      </c>
      <c r="I16" s="309">
        <v>1.5955246879988796</v>
      </c>
      <c r="J16" s="309">
        <v>1.6084460827069327</v>
      </c>
      <c r="K16" s="309">
        <v>1.5772828374180401</v>
      </c>
      <c r="L16" s="309">
        <v>1.545872741927071</v>
      </c>
      <c r="M16" s="309">
        <v>1.5825668638334718</v>
      </c>
      <c r="N16" s="309">
        <v>1.5513745103945222</v>
      </c>
      <c r="O16" s="309">
        <v>1.564032959120313</v>
      </c>
      <c r="P16" s="309">
        <v>1.6407871882871246</v>
      </c>
      <c r="Q16" s="309">
        <v>1.7681285383384882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0.409554049617322</v>
      </c>
      <c r="C18" s="83">
        <v>0.36225577593567193</v>
      </c>
      <c r="D18" s="83">
        <v>0.3666911459143144</v>
      </c>
      <c r="E18" s="83">
        <v>1.4116064301545663</v>
      </c>
      <c r="F18" s="83">
        <v>1.4327022707474635</v>
      </c>
      <c r="G18" s="83">
        <v>1.4586192050287505</v>
      </c>
      <c r="H18" s="83">
        <v>1.5460275702003055</v>
      </c>
      <c r="I18" s="83">
        <v>1.3302689353944541</v>
      </c>
      <c r="J18" s="83">
        <v>1.1969239138477461</v>
      </c>
      <c r="K18" s="83">
        <v>1.075817703836744</v>
      </c>
      <c r="L18" s="83">
        <v>0.31739660193985353</v>
      </c>
      <c r="M18" s="83">
        <v>0.94875609687943208</v>
      </c>
      <c r="N18" s="83">
        <v>0.83925918180296577</v>
      </c>
      <c r="O18" s="83">
        <v>0.77471700645324315</v>
      </c>
      <c r="P18" s="83">
        <v>0.80350597713575833</v>
      </c>
      <c r="Q18" s="83">
        <v>0.89996183882754666</v>
      </c>
    </row>
    <row r="19" spans="1:17" x14ac:dyDescent="0.25">
      <c r="A19" s="154" t="s">
        <v>125</v>
      </c>
      <c r="B19" s="83">
        <v>8.7135958329550969E-2</v>
      </c>
      <c r="C19" s="83">
        <v>6.1912266179864478E-2</v>
      </c>
      <c r="D19" s="83">
        <v>0.12823857118520124</v>
      </c>
      <c r="E19" s="83">
        <v>0</v>
      </c>
      <c r="F19" s="83">
        <v>0</v>
      </c>
      <c r="G19" s="83">
        <v>0</v>
      </c>
      <c r="H19" s="83">
        <v>0</v>
      </c>
      <c r="I19" s="83">
        <v>1.020924602115808E-2</v>
      </c>
      <c r="J19" s="83">
        <v>0</v>
      </c>
      <c r="K19" s="83">
        <v>8.0750122915719492E-4</v>
      </c>
      <c r="L19" s="83">
        <v>6.9560015229492123E-2</v>
      </c>
      <c r="M19" s="83">
        <v>0</v>
      </c>
      <c r="N19" s="83">
        <v>5.7552937920943303E-4</v>
      </c>
      <c r="O19" s="83">
        <v>2.7444886530580818E-3</v>
      </c>
      <c r="P19" s="83">
        <v>6.5388843479962395E-3</v>
      </c>
      <c r="Q19" s="83">
        <v>4.7378834728099374E-2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0.54341053929280547</v>
      </c>
      <c r="C21" s="83">
        <v>0.69343242479704381</v>
      </c>
      <c r="D21" s="83">
        <v>0.65045341031917725</v>
      </c>
      <c r="E21" s="83">
        <v>0</v>
      </c>
      <c r="F21" s="83">
        <v>0</v>
      </c>
      <c r="G21" s="83">
        <v>0</v>
      </c>
      <c r="H21" s="83">
        <v>0</v>
      </c>
      <c r="I21" s="83">
        <v>0.25504650658326738</v>
      </c>
      <c r="J21" s="83">
        <v>0.41152216885918658</v>
      </c>
      <c r="K21" s="83">
        <v>0.50065763235213878</v>
      </c>
      <c r="L21" s="83">
        <v>1.1589161247577253</v>
      </c>
      <c r="M21" s="83">
        <v>0.63381076695403982</v>
      </c>
      <c r="N21" s="83">
        <v>0.71153979921234711</v>
      </c>
      <c r="O21" s="83">
        <v>0.78657146401401179</v>
      </c>
      <c r="P21" s="83">
        <v>0.83074232680337001</v>
      </c>
      <c r="Q21" s="83">
        <v>0.82078786478284216</v>
      </c>
    </row>
    <row r="22" spans="1:17" x14ac:dyDescent="0.25">
      <c r="A22" s="152" t="s">
        <v>300</v>
      </c>
      <c r="B22" s="264">
        <v>7.6060532710812776</v>
      </c>
      <c r="C22" s="264">
        <v>8.1089574247134717</v>
      </c>
      <c r="D22" s="264">
        <v>8.3456358226698661</v>
      </c>
      <c r="E22" s="264">
        <v>10.752642176815854</v>
      </c>
      <c r="F22" s="264">
        <v>10.913335710416234</v>
      </c>
      <c r="G22" s="264">
        <v>11.110753003716766</v>
      </c>
      <c r="H22" s="264">
        <v>11.776569518768534</v>
      </c>
      <c r="I22" s="264">
        <v>12.004956590224719</v>
      </c>
      <c r="J22" s="264">
        <v>12.012184743440042</v>
      </c>
      <c r="K22" s="264">
        <v>11.722854203497095</v>
      </c>
      <c r="L22" s="264">
        <v>11.099943569317828</v>
      </c>
      <c r="M22" s="264">
        <v>11.685499141534809</v>
      </c>
      <c r="N22" s="264">
        <v>11.402594841746797</v>
      </c>
      <c r="O22" s="264">
        <v>11.455287742280557</v>
      </c>
      <c r="P22" s="264">
        <v>12.014204480622116</v>
      </c>
      <c r="Q22" s="264">
        <v>12.990004595833947</v>
      </c>
    </row>
    <row r="23" spans="1:17" x14ac:dyDescent="0.25">
      <c r="A23" s="74" t="s">
        <v>294</v>
      </c>
      <c r="B23" s="313">
        <v>3.7024174652882413</v>
      </c>
      <c r="C23" s="313">
        <v>3.9472173707599976</v>
      </c>
      <c r="D23" s="313">
        <v>4.0624259030985614</v>
      </c>
      <c r="E23" s="313">
        <v>5.2340903717833793</v>
      </c>
      <c r="F23" s="313">
        <v>5.3123115627422948</v>
      </c>
      <c r="G23" s="313">
        <v>5.4084088695340888</v>
      </c>
      <c r="H23" s="313">
        <v>5.7325100303000287</v>
      </c>
      <c r="I23" s="313">
        <v>5.8436825730194402</v>
      </c>
      <c r="J23" s="313">
        <v>5.847201039134835</v>
      </c>
      <c r="K23" s="313">
        <v>5.706362892707582</v>
      </c>
      <c r="L23" s="313">
        <v>5.403147134271113</v>
      </c>
      <c r="M23" s="313">
        <v>5.6881794763026612</v>
      </c>
      <c r="N23" s="313">
        <v>5.5504694467762201</v>
      </c>
      <c r="O23" s="313">
        <v>5.5761189010042926</v>
      </c>
      <c r="P23" s="313">
        <v>5.848184191625581</v>
      </c>
      <c r="Q23" s="313">
        <v>6.3231768403001238</v>
      </c>
    </row>
    <row r="24" spans="1:17" x14ac:dyDescent="0.25">
      <c r="A24" s="310" t="s">
        <v>299</v>
      </c>
      <c r="B24" s="312">
        <v>0</v>
      </c>
      <c r="C24" s="312">
        <v>0</v>
      </c>
      <c r="D24" s="312">
        <v>0</v>
      </c>
      <c r="E24" s="312">
        <v>0</v>
      </c>
      <c r="F24" s="312">
        <v>0</v>
      </c>
      <c r="G24" s="312">
        <v>0</v>
      </c>
      <c r="H24" s="312">
        <v>0</v>
      </c>
      <c r="I24" s="312">
        <v>0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</row>
    <row r="25" spans="1:17" x14ac:dyDescent="0.25">
      <c r="A25" s="149" t="s">
        <v>298</v>
      </c>
      <c r="B25" s="148">
        <v>3.7024174652882413</v>
      </c>
      <c r="C25" s="148">
        <v>3.9472173707599976</v>
      </c>
      <c r="D25" s="148">
        <v>4.0624259030985614</v>
      </c>
      <c r="E25" s="148">
        <v>5.2340903717833793</v>
      </c>
      <c r="F25" s="148">
        <v>5.3123115627422948</v>
      </c>
      <c r="G25" s="148">
        <v>5.4084088695340888</v>
      </c>
      <c r="H25" s="148">
        <v>5.7325100303000287</v>
      </c>
      <c r="I25" s="148">
        <v>5.8436825730194402</v>
      </c>
      <c r="J25" s="148">
        <v>5.847201039134835</v>
      </c>
      <c r="K25" s="148">
        <v>5.706362892707582</v>
      </c>
      <c r="L25" s="148">
        <v>5.403147134271113</v>
      </c>
      <c r="M25" s="148">
        <v>5.6881794763026612</v>
      </c>
      <c r="N25" s="148">
        <v>5.5504694467762201</v>
      </c>
      <c r="O25" s="148">
        <v>5.5761189010042926</v>
      </c>
      <c r="P25" s="148">
        <v>5.848184191625581</v>
      </c>
      <c r="Q25" s="148">
        <v>6.3231768403001238</v>
      </c>
    </row>
    <row r="26" spans="1:17" x14ac:dyDescent="0.25">
      <c r="A26" s="127" t="s">
        <v>293</v>
      </c>
      <c r="B26" s="311">
        <v>9.7222950807229758</v>
      </c>
      <c r="C26" s="311">
        <v>10.202714838645019</v>
      </c>
      <c r="D26" s="311">
        <v>10.476844157203345</v>
      </c>
      <c r="E26" s="311">
        <v>12.971433014391582</v>
      </c>
      <c r="F26" s="311">
        <v>13.218161243857427</v>
      </c>
      <c r="G26" s="311">
        <v>13.403439448390593</v>
      </c>
      <c r="H26" s="311">
        <v>14.324286286073104</v>
      </c>
      <c r="I26" s="311">
        <v>14.815912146565095</v>
      </c>
      <c r="J26" s="311">
        <v>14.87019029119033</v>
      </c>
      <c r="K26" s="311">
        <v>14.561921210211537</v>
      </c>
      <c r="L26" s="311">
        <v>14.04446938014113</v>
      </c>
      <c r="M26" s="311">
        <v>14.555846125028651</v>
      </c>
      <c r="N26" s="311">
        <v>14.248144574016736</v>
      </c>
      <c r="O26" s="311">
        <v>14.340837914654413</v>
      </c>
      <c r="P26" s="311">
        <v>15.042712123839028</v>
      </c>
      <c r="Q26" s="311">
        <v>16.235511080362379</v>
      </c>
    </row>
    <row r="27" spans="1:17" x14ac:dyDescent="0.25">
      <c r="A27" s="310" t="s">
        <v>297</v>
      </c>
      <c r="B27" s="309">
        <v>4.4253126215236787</v>
      </c>
      <c r="C27" s="309">
        <v>5.4666740902846236</v>
      </c>
      <c r="D27" s="309">
        <v>5.6025712689673686</v>
      </c>
      <c r="E27" s="309">
        <v>7.5248332189456413</v>
      </c>
      <c r="F27" s="309">
        <v>7.483682867515312</v>
      </c>
      <c r="G27" s="309">
        <v>7.7754436458543195</v>
      </c>
      <c r="H27" s="309">
        <v>7.8996426973003873</v>
      </c>
      <c r="I27" s="309">
        <v>7.8044110847487502</v>
      </c>
      <c r="J27" s="309">
        <v>7.9089710569999294</v>
      </c>
      <c r="K27" s="309">
        <v>7.7151821922406789</v>
      </c>
      <c r="L27" s="309">
        <v>7.5615416379662275</v>
      </c>
      <c r="M27" s="309">
        <v>7.7743719857644109</v>
      </c>
      <c r="N27" s="309">
        <v>7.5884532007493437</v>
      </c>
      <c r="O27" s="309">
        <v>7.6503712257691836</v>
      </c>
      <c r="P27" s="309">
        <v>8.0258098268867233</v>
      </c>
      <c r="Q27" s="309">
        <v>8.6486922249862666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1.7425283639909706</v>
      </c>
      <c r="C29" s="83">
        <v>1.7719518942527364</v>
      </c>
      <c r="D29" s="83">
        <v>1.7936472342789034</v>
      </c>
      <c r="E29" s="83">
        <v>7.5248332189456413</v>
      </c>
      <c r="F29" s="83">
        <v>7.483682867515312</v>
      </c>
      <c r="G29" s="83">
        <v>7.7754436458543195</v>
      </c>
      <c r="H29" s="83">
        <v>7.8996426973003873</v>
      </c>
      <c r="I29" s="83">
        <v>6.5069288511671637</v>
      </c>
      <c r="J29" s="83">
        <v>5.8854547216909943</v>
      </c>
      <c r="K29" s="83">
        <v>5.262296269149509</v>
      </c>
      <c r="L29" s="83">
        <v>1.5525259979197039</v>
      </c>
      <c r="M29" s="83">
        <v>4.6607716801523988</v>
      </c>
      <c r="N29" s="83">
        <v>4.1051847775888772</v>
      </c>
      <c r="O29" s="83">
        <v>3.7894806881930969</v>
      </c>
      <c r="P29" s="83">
        <v>3.9303001713406247</v>
      </c>
      <c r="Q29" s="83">
        <v>4.4021080987507277</v>
      </c>
    </row>
    <row r="30" spans="1:17" x14ac:dyDescent="0.25">
      <c r="A30" s="154" t="s">
        <v>125</v>
      </c>
      <c r="B30" s="83">
        <v>0.37073709576220948</v>
      </c>
      <c r="C30" s="83">
        <v>0.30284005010418846</v>
      </c>
      <c r="D30" s="83">
        <v>0.62727110020802779</v>
      </c>
      <c r="E30" s="83">
        <v>0</v>
      </c>
      <c r="F30" s="83">
        <v>0</v>
      </c>
      <c r="G30" s="83">
        <v>0</v>
      </c>
      <c r="H30" s="83">
        <v>0</v>
      </c>
      <c r="I30" s="83">
        <v>4.9937900311893622E-2</v>
      </c>
      <c r="J30" s="83">
        <v>0</v>
      </c>
      <c r="K30" s="83">
        <v>3.9498427013917098E-3</v>
      </c>
      <c r="L30" s="83">
        <v>0.34024854519375664</v>
      </c>
      <c r="M30" s="83">
        <v>0</v>
      </c>
      <c r="N30" s="83">
        <v>2.8151666348291741E-3</v>
      </c>
      <c r="O30" s="83">
        <v>1.3424497801257932E-2</v>
      </c>
      <c r="P30" s="83">
        <v>3.1984551458991789E-2</v>
      </c>
      <c r="Q30" s="83">
        <v>0.23175066215880369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2.3120471617704981</v>
      </c>
      <c r="C32" s="83">
        <v>3.3918821459276982</v>
      </c>
      <c r="D32" s="83">
        <v>3.1816529344804376</v>
      </c>
      <c r="E32" s="83">
        <v>0</v>
      </c>
      <c r="F32" s="83">
        <v>0</v>
      </c>
      <c r="G32" s="83">
        <v>0</v>
      </c>
      <c r="H32" s="83">
        <v>0</v>
      </c>
      <c r="I32" s="83">
        <v>1.2475443332696927</v>
      </c>
      <c r="J32" s="83">
        <v>2.0235163353089347</v>
      </c>
      <c r="K32" s="83">
        <v>2.4489360803897782</v>
      </c>
      <c r="L32" s="83">
        <v>5.6687670948527664</v>
      </c>
      <c r="M32" s="83">
        <v>3.1136003056120121</v>
      </c>
      <c r="N32" s="83">
        <v>3.4804532565256374</v>
      </c>
      <c r="O32" s="83">
        <v>3.8474660397748286</v>
      </c>
      <c r="P32" s="83">
        <v>4.0635251040871063</v>
      </c>
      <c r="Q32" s="83">
        <v>4.0148334640767347</v>
      </c>
    </row>
    <row r="33" spans="1:17" x14ac:dyDescent="0.25">
      <c r="A33" s="152" t="s">
        <v>296</v>
      </c>
      <c r="B33" s="264">
        <v>5.296982459199298</v>
      </c>
      <c r="C33" s="264">
        <v>4.7360407483603959</v>
      </c>
      <c r="D33" s="264">
        <v>4.8742728882359776</v>
      </c>
      <c r="E33" s="264">
        <v>5.446599795445942</v>
      </c>
      <c r="F33" s="264">
        <v>5.734478376342115</v>
      </c>
      <c r="G33" s="264">
        <v>5.6279958025362724</v>
      </c>
      <c r="H33" s="264">
        <v>6.4246435887727174</v>
      </c>
      <c r="I33" s="264">
        <v>7.0115010618163449</v>
      </c>
      <c r="J33" s="264">
        <v>6.9612192341904011</v>
      </c>
      <c r="K33" s="264">
        <v>6.8467390179708572</v>
      </c>
      <c r="L33" s="264">
        <v>6.4829277421749039</v>
      </c>
      <c r="M33" s="264">
        <v>6.7814741392642413</v>
      </c>
      <c r="N33" s="264">
        <v>6.6596913732673926</v>
      </c>
      <c r="O33" s="264">
        <v>6.6904666888852296</v>
      </c>
      <c r="P33" s="264">
        <v>7.0169022969523045</v>
      </c>
      <c r="Q33" s="264">
        <v>7.5868188553761113</v>
      </c>
    </row>
    <row r="34" spans="1:17" x14ac:dyDescent="0.25">
      <c r="A34" s="86" t="s">
        <v>292</v>
      </c>
      <c r="B34" s="85">
        <v>3.7765953903430982</v>
      </c>
      <c r="C34" s="85">
        <v>4.1938740184527781</v>
      </c>
      <c r="D34" s="85">
        <v>5.3097053769183837</v>
      </c>
      <c r="E34" s="85">
        <v>17.667162314338754</v>
      </c>
      <c r="F34" s="85">
        <v>15.935757146344478</v>
      </c>
      <c r="G34" s="85">
        <v>16.768106001543217</v>
      </c>
      <c r="H34" s="85">
        <v>17.660139713109594</v>
      </c>
      <c r="I34" s="85">
        <v>17.159639460909712</v>
      </c>
      <c r="J34" s="85">
        <v>17.480564038807902</v>
      </c>
      <c r="K34" s="85">
        <v>17.065977770347462</v>
      </c>
      <c r="L34" s="85">
        <v>8.0268152809962334</v>
      </c>
      <c r="M34" s="85">
        <v>13.349093324963961</v>
      </c>
      <c r="N34" s="85">
        <v>12.548091023281712</v>
      </c>
      <c r="O34" s="85">
        <v>13.009890840137047</v>
      </c>
      <c r="P34" s="85">
        <v>12.521454914135237</v>
      </c>
      <c r="Q34" s="85">
        <v>15.467745348961303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1.6592969313241726</v>
      </c>
      <c r="F37" s="87">
        <v>0</v>
      </c>
      <c r="G37" s="87">
        <v>1.2481652742857219</v>
      </c>
      <c r="H37" s="87">
        <v>0</v>
      </c>
      <c r="I37" s="87">
        <v>0</v>
      </c>
      <c r="J37" s="87">
        <v>0</v>
      </c>
      <c r="K37" s="87">
        <v>1.8783352637570512E-15</v>
      </c>
      <c r="L37" s="87">
        <v>0</v>
      </c>
      <c r="M37" s="87">
        <v>0</v>
      </c>
      <c r="N37" s="87">
        <v>0</v>
      </c>
      <c r="O37" s="87">
        <v>0</v>
      </c>
      <c r="P37" s="87">
        <v>1.9809682528382867E-15</v>
      </c>
      <c r="Q37" s="87">
        <v>0</v>
      </c>
    </row>
    <row r="38" spans="1:17" x14ac:dyDescent="0.25">
      <c r="A38" s="150" t="s">
        <v>125</v>
      </c>
      <c r="B38" s="87">
        <v>6.0751403289703867E-2</v>
      </c>
      <c r="C38" s="87">
        <v>0.18584687968477276</v>
      </c>
      <c r="D38" s="87">
        <v>0.5912049348800974</v>
      </c>
      <c r="E38" s="87">
        <v>3.5512257105380396</v>
      </c>
      <c r="F38" s="87">
        <v>3.462986365873614</v>
      </c>
      <c r="G38" s="87">
        <v>3.0958675530453137</v>
      </c>
      <c r="H38" s="87">
        <v>3.993941549363154</v>
      </c>
      <c r="I38" s="87">
        <v>2.0972866633552507</v>
      </c>
      <c r="J38" s="87">
        <v>1.2241587512647041</v>
      </c>
      <c r="K38" s="87">
        <v>1.1637358207987463</v>
      </c>
      <c r="L38" s="87">
        <v>0.55765445580955098</v>
      </c>
      <c r="M38" s="87">
        <v>0.67790602951603085</v>
      </c>
      <c r="N38" s="87">
        <v>0.66315223935317513</v>
      </c>
      <c r="O38" s="87">
        <v>0.6423051773643339</v>
      </c>
      <c r="P38" s="87">
        <v>0.62850854543432089</v>
      </c>
      <c r="Q38" s="87">
        <v>1.4209466572797311</v>
      </c>
    </row>
    <row r="39" spans="1:17" x14ac:dyDescent="0.25">
      <c r="A39" s="150" t="s">
        <v>29</v>
      </c>
      <c r="B39" s="87">
        <v>2.9763672255904581</v>
      </c>
      <c r="C39" s="87">
        <v>2.1223920775408045</v>
      </c>
      <c r="D39" s="87">
        <v>1.7018639589840692</v>
      </c>
      <c r="E39" s="87">
        <v>2.538539880343424</v>
      </c>
      <c r="F39" s="87">
        <v>1.3062996669277098</v>
      </c>
      <c r="G39" s="87">
        <v>0.86090137263037414</v>
      </c>
      <c r="H39" s="87">
        <v>0.86965952598148022</v>
      </c>
      <c r="I39" s="87">
        <v>1.3457977218182515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0.46902370788114173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0.50921965263260094</v>
      </c>
      <c r="L40" s="87">
        <v>0.99414015650331089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0.30144851494601388</v>
      </c>
      <c r="C41" s="87">
        <v>1.4831250649205805</v>
      </c>
      <c r="D41" s="87">
        <v>2.6148979153038754</v>
      </c>
      <c r="E41" s="87">
        <v>9.459108628908437</v>
      </c>
      <c r="F41" s="87">
        <v>10.873991871266572</v>
      </c>
      <c r="G41" s="87">
        <v>11.259477479788037</v>
      </c>
      <c r="H41" s="87">
        <v>12.499398048601957</v>
      </c>
      <c r="I41" s="87">
        <v>13.414495993470602</v>
      </c>
      <c r="J41" s="87">
        <v>16.072535793530569</v>
      </c>
      <c r="K41" s="87">
        <v>15.163183131146566</v>
      </c>
      <c r="L41" s="87">
        <v>6.1299454502594592</v>
      </c>
      <c r="M41" s="87">
        <v>12.34023463637525</v>
      </c>
      <c r="N41" s="87">
        <v>11.787609379457232</v>
      </c>
      <c r="O41" s="87">
        <v>11.860181941413963</v>
      </c>
      <c r="P41" s="87">
        <v>10.843053429563421</v>
      </c>
      <c r="Q41" s="87">
        <v>13.54377382923405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0.16796574347869861</v>
      </c>
      <c r="C43" s="87">
        <v>0.17600798989524818</v>
      </c>
      <c r="D43" s="87">
        <v>0.17570025287624857</v>
      </c>
      <c r="E43" s="87">
        <v>0.17596402746396247</v>
      </c>
      <c r="F43" s="87">
        <v>0.17796392885885584</v>
      </c>
      <c r="G43" s="87">
        <v>0.18066498684176674</v>
      </c>
      <c r="H43" s="87">
        <v>0.18084974777803364</v>
      </c>
      <c r="I43" s="87">
        <v>0.18386489750510415</v>
      </c>
      <c r="J43" s="87">
        <v>0.18386949401262914</v>
      </c>
      <c r="K43" s="87">
        <v>0.22983916576954888</v>
      </c>
      <c r="L43" s="87">
        <v>0.27446663800327065</v>
      </c>
      <c r="M43" s="87">
        <v>0.27446731833986998</v>
      </c>
      <c r="N43" s="87">
        <v>1.1164801819411086E-2</v>
      </c>
      <c r="O43" s="87">
        <v>3.3493480333022324E-2</v>
      </c>
      <c r="P43" s="87">
        <v>0.10422139791776472</v>
      </c>
      <c r="Q43" s="87">
        <v>7.1834499031898993E-2</v>
      </c>
    </row>
    <row r="44" spans="1:17" x14ac:dyDescent="0.25">
      <c r="A44" s="150" t="s">
        <v>22</v>
      </c>
      <c r="B44" s="87">
        <v>0.27006250303822327</v>
      </c>
      <c r="C44" s="87">
        <v>0.22650200641137233</v>
      </c>
      <c r="D44" s="87">
        <v>0.22603831487409276</v>
      </c>
      <c r="E44" s="87">
        <v>0.28302713576071886</v>
      </c>
      <c r="F44" s="87">
        <v>0.11451531341772646</v>
      </c>
      <c r="G44" s="87">
        <v>0.12302933495200451</v>
      </c>
      <c r="H44" s="87">
        <v>0.11629084138496722</v>
      </c>
      <c r="I44" s="87">
        <v>0.11819418476050528</v>
      </c>
      <c r="J44" s="87">
        <v>0</v>
      </c>
      <c r="K44" s="87">
        <v>0</v>
      </c>
      <c r="L44" s="87">
        <v>7.0608580420641817E-2</v>
      </c>
      <c r="M44" s="87">
        <v>5.64853407328108E-2</v>
      </c>
      <c r="N44" s="87">
        <v>8.616460265189331E-2</v>
      </c>
      <c r="O44" s="87">
        <v>0.47391024102572693</v>
      </c>
      <c r="P44" s="87">
        <v>0.47664783333858646</v>
      </c>
      <c r="Q44" s="87">
        <v>0.43119036341562239</v>
      </c>
    </row>
    <row r="45" spans="1:17" x14ac:dyDescent="0.25">
      <c r="A45" s="86" t="s">
        <v>291</v>
      </c>
      <c r="B45" s="85">
        <v>5.9011139608353007</v>
      </c>
      <c r="C45" s="85">
        <v>6.2912893403904731</v>
      </c>
      <c r="D45" s="85">
        <v>6.4749149539158015</v>
      </c>
      <c r="E45" s="85">
        <v>8.3423773939009092</v>
      </c>
      <c r="F45" s="85">
        <v>8.4670505746884484</v>
      </c>
      <c r="G45" s="85">
        <v>8.6202156793867601</v>
      </c>
      <c r="H45" s="85">
        <v>9.1367857049038346</v>
      </c>
      <c r="I45" s="85">
        <v>9.3139785390598302</v>
      </c>
      <c r="J45" s="85">
        <v>9.3195864613724666</v>
      </c>
      <c r="K45" s="85">
        <v>9.0951109774779653</v>
      </c>
      <c r="L45" s="85">
        <v>8.611829240064429</v>
      </c>
      <c r="M45" s="85">
        <v>9.0661292612320867</v>
      </c>
      <c r="N45" s="85">
        <v>8.8466395398799182</v>
      </c>
      <c r="O45" s="85">
        <v>8.8875210325403611</v>
      </c>
      <c r="P45" s="85">
        <v>9.3211534631876756</v>
      </c>
      <c r="Q45" s="85">
        <v>10.078222534049262</v>
      </c>
    </row>
    <row r="46" spans="1:17" x14ac:dyDescent="0.25">
      <c r="A46" s="86" t="s">
        <v>290</v>
      </c>
      <c r="B46" s="85">
        <v>10.582055766345817</v>
      </c>
      <c r="C46" s="85">
        <v>11.284077337986158</v>
      </c>
      <c r="D46" s="85">
        <v>10.835346776121904</v>
      </c>
      <c r="E46" s="85">
        <v>4.7094568392129181</v>
      </c>
      <c r="F46" s="85">
        <v>6.6681711175476872</v>
      </c>
      <c r="G46" s="85">
        <v>6.3910068546172978</v>
      </c>
      <c r="H46" s="85">
        <v>6.8752474411846984</v>
      </c>
      <c r="I46" s="85">
        <v>7.7439221688614595</v>
      </c>
      <c r="J46" s="85">
        <v>7.7201548346530897</v>
      </c>
      <c r="K46" s="85">
        <v>7.4569953911031401</v>
      </c>
      <c r="L46" s="85">
        <v>13.796157567509628</v>
      </c>
      <c r="M46" s="85">
        <v>10.571894780579772</v>
      </c>
      <c r="N46" s="85">
        <v>10.756286618228593</v>
      </c>
      <c r="O46" s="85">
        <v>10.491848102415524</v>
      </c>
      <c r="P46" s="85">
        <v>11.862467099062886</v>
      </c>
      <c r="Q46" s="85">
        <v>11.254878530926112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0.99999999999999978</v>
      </c>
      <c r="F50" s="77">
        <f t="shared" si="0"/>
        <v>0.99999999999999989</v>
      </c>
      <c r="G50" s="77">
        <f t="shared" si="0"/>
        <v>0.99999999999999978</v>
      </c>
      <c r="H50" s="77">
        <f t="shared" si="0"/>
        <v>1</v>
      </c>
      <c r="I50" s="77">
        <f t="shared" si="0"/>
        <v>0.99999999999999989</v>
      </c>
      <c r="J50" s="77">
        <f t="shared" si="0"/>
        <v>1.0000000000000002</v>
      </c>
      <c r="K50" s="77">
        <f t="shared" si="0"/>
        <v>1.0000000000000002</v>
      </c>
      <c r="L50" s="77">
        <f t="shared" si="0"/>
        <v>1.0000000000000002</v>
      </c>
      <c r="M50" s="77">
        <f t="shared" si="0"/>
        <v>1</v>
      </c>
      <c r="N50" s="77">
        <f t="shared" si="0"/>
        <v>1.0000000000000002</v>
      </c>
      <c r="O50" s="77">
        <f t="shared" si="0"/>
        <v>1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1.8964891480019244E-2</v>
      </c>
      <c r="C51" s="75">
        <f t="shared" si="1"/>
        <v>1.8958882292528078E-2</v>
      </c>
      <c r="D51" s="75">
        <f t="shared" si="1"/>
        <v>1.8891976676985243E-2</v>
      </c>
      <c r="E51" s="75">
        <f t="shared" si="1"/>
        <v>1.8550686850835375E-2</v>
      </c>
      <c r="F51" s="75">
        <f t="shared" si="1"/>
        <v>1.8583502933563187E-2</v>
      </c>
      <c r="G51" s="75">
        <f t="shared" si="1"/>
        <v>1.8541064942777869E-2</v>
      </c>
      <c r="H51" s="75">
        <f t="shared" si="1"/>
        <v>1.8551645346912334E-2</v>
      </c>
      <c r="I51" s="75">
        <f t="shared" si="1"/>
        <v>1.8557533217410663E-2</v>
      </c>
      <c r="J51" s="75">
        <f t="shared" si="1"/>
        <v>1.8471606981460539E-2</v>
      </c>
      <c r="K51" s="75">
        <f t="shared" si="1"/>
        <v>1.8479906638969767E-2</v>
      </c>
      <c r="L51" s="75">
        <f t="shared" si="1"/>
        <v>1.87635432356331E-2</v>
      </c>
      <c r="M51" s="75">
        <f t="shared" si="1"/>
        <v>1.8591805599919412E-2</v>
      </c>
      <c r="N51" s="75">
        <f t="shared" si="1"/>
        <v>1.8592392984133579E-2</v>
      </c>
      <c r="O51" s="75">
        <f t="shared" si="1"/>
        <v>1.8561724607201315E-2</v>
      </c>
      <c r="P51" s="75">
        <f t="shared" si="1"/>
        <v>1.8624598276072542E-2</v>
      </c>
      <c r="Q51" s="75">
        <f t="shared" si="1"/>
        <v>1.8552838965707211E-2</v>
      </c>
    </row>
    <row r="52" spans="1:17" x14ac:dyDescent="0.25">
      <c r="A52" s="76" t="s">
        <v>82</v>
      </c>
      <c r="B52" s="75">
        <f t="shared" ref="B52:Q52" si="2">IF(B$7=0,0,B$7/B$5)</f>
        <v>6.5041224301686067E-3</v>
      </c>
      <c r="C52" s="75">
        <f t="shared" si="2"/>
        <v>6.5020615435461022E-3</v>
      </c>
      <c r="D52" s="75">
        <f t="shared" si="2"/>
        <v>6.479115864409744E-3</v>
      </c>
      <c r="E52" s="75">
        <f t="shared" si="2"/>
        <v>6.36206848684956E-3</v>
      </c>
      <c r="F52" s="75">
        <f t="shared" si="2"/>
        <v>6.373322957773645E-3</v>
      </c>
      <c r="G52" s="75">
        <f t="shared" si="2"/>
        <v>6.3587685962024814E-3</v>
      </c>
      <c r="H52" s="75">
        <f t="shared" si="2"/>
        <v>6.3623972087850358E-3</v>
      </c>
      <c r="I52" s="75">
        <f t="shared" si="2"/>
        <v>6.3644164890226526E-3</v>
      </c>
      <c r="J52" s="75">
        <f t="shared" si="2"/>
        <v>6.3349475748887656E-3</v>
      </c>
      <c r="K52" s="75">
        <f t="shared" si="2"/>
        <v>6.3377939918390185E-3</v>
      </c>
      <c r="L52" s="75">
        <f t="shared" si="2"/>
        <v>6.4350688511398647E-3</v>
      </c>
      <c r="M52" s="75">
        <f t="shared" si="2"/>
        <v>6.3761704066258888E-3</v>
      </c>
      <c r="N52" s="75">
        <f t="shared" si="2"/>
        <v>6.3763718535388061E-3</v>
      </c>
      <c r="O52" s="75">
        <f t="shared" si="2"/>
        <v>6.3658539511024983E-3</v>
      </c>
      <c r="P52" s="75">
        <f t="shared" si="2"/>
        <v>6.387416850125842E-3</v>
      </c>
      <c r="Q52" s="75">
        <f t="shared" si="2"/>
        <v>6.3628065674562959E-3</v>
      </c>
    </row>
    <row r="53" spans="1:17" x14ac:dyDescent="0.25">
      <c r="A53" s="76" t="s">
        <v>81</v>
      </c>
      <c r="B53" s="75">
        <f t="shared" ref="B53:Q53" si="3">IF(B$8=0,0,B$8/B$5)</f>
        <v>4.372993123556395E-2</v>
      </c>
      <c r="C53" s="75">
        <f t="shared" si="3"/>
        <v>4.3716075034169535E-2</v>
      </c>
      <c r="D53" s="75">
        <f t="shared" si="3"/>
        <v>4.356180165116369E-2</v>
      </c>
      <c r="E53" s="75">
        <f t="shared" si="3"/>
        <v>4.2774843252553534E-2</v>
      </c>
      <c r="F53" s="75">
        <f t="shared" si="3"/>
        <v>4.2850511760470902E-2</v>
      </c>
      <c r="G53" s="75">
        <f t="shared" si="3"/>
        <v>4.2752656709690737E-2</v>
      </c>
      <c r="H53" s="75">
        <f t="shared" si="3"/>
        <v>4.2777053387400815E-2</v>
      </c>
      <c r="I53" s="75">
        <f t="shared" si="3"/>
        <v>4.2790629851694711E-2</v>
      </c>
      <c r="J53" s="75">
        <f t="shared" si="3"/>
        <v>4.2592498035681492E-2</v>
      </c>
      <c r="K53" s="75">
        <f t="shared" si="3"/>
        <v>4.2611635685508777E-2</v>
      </c>
      <c r="L53" s="75">
        <f t="shared" si="3"/>
        <v>4.3265655186809103E-2</v>
      </c>
      <c r="M53" s="75">
        <f t="shared" si="3"/>
        <v>4.2869656348206206E-2</v>
      </c>
      <c r="N53" s="75">
        <f t="shared" si="3"/>
        <v>4.2871010759926477E-2</v>
      </c>
      <c r="O53" s="75">
        <f t="shared" si="3"/>
        <v>4.2800294509545228E-2</v>
      </c>
      <c r="P53" s="75">
        <f t="shared" si="3"/>
        <v>4.2945270884398895E-2</v>
      </c>
      <c r="Q53" s="75">
        <f t="shared" si="3"/>
        <v>4.2779805676696883E-2</v>
      </c>
    </row>
    <row r="54" spans="1:17" x14ac:dyDescent="0.25">
      <c r="A54" s="76" t="s">
        <v>80</v>
      </c>
      <c r="B54" s="75">
        <f t="shared" ref="B54:Q54" si="4">IF(B$9=0,0,B$9/B$5)</f>
        <v>1.9320521087474112E-2</v>
      </c>
      <c r="C54" s="75">
        <f t="shared" si="4"/>
        <v>1.9314399215711014E-2</v>
      </c>
      <c r="D54" s="75">
        <f t="shared" si="4"/>
        <v>1.9246238986198091E-2</v>
      </c>
      <c r="E54" s="75">
        <f t="shared" si="4"/>
        <v>1.8898549293904512E-2</v>
      </c>
      <c r="F54" s="75">
        <f t="shared" si="4"/>
        <v>1.8931980743750621E-2</v>
      </c>
      <c r="G54" s="75">
        <f t="shared" si="4"/>
        <v>1.8888746955846185E-2</v>
      </c>
      <c r="H54" s="75">
        <f t="shared" si="4"/>
        <v>1.8899525763698011E-2</v>
      </c>
      <c r="I54" s="75">
        <f t="shared" si="4"/>
        <v>1.8905524043532261E-2</v>
      </c>
      <c r="J54" s="75">
        <f t="shared" si="4"/>
        <v>1.8817986518975864E-2</v>
      </c>
      <c r="K54" s="75">
        <f t="shared" si="4"/>
        <v>1.8826441811646253E-2</v>
      </c>
      <c r="L54" s="75">
        <f t="shared" si="4"/>
        <v>1.9115397161208195E-2</v>
      </c>
      <c r="M54" s="75">
        <f t="shared" si="4"/>
        <v>1.8940439101689906E-2</v>
      </c>
      <c r="N54" s="75">
        <f t="shared" si="4"/>
        <v>1.8941037500531693E-2</v>
      </c>
      <c r="O54" s="75">
        <f t="shared" si="4"/>
        <v>1.8909794030255965E-2</v>
      </c>
      <c r="P54" s="75">
        <f t="shared" si="4"/>
        <v>1.8973846706041277E-2</v>
      </c>
      <c r="Q54" s="75">
        <f t="shared" si="4"/>
        <v>1.8900741765230166E-2</v>
      </c>
    </row>
    <row r="55" spans="1:17" x14ac:dyDescent="0.25">
      <c r="A55" s="76" t="s">
        <v>79</v>
      </c>
      <c r="B55" s="75">
        <f t="shared" ref="B55:Q55" si="5">IF(B$10=0,0,B$10/B$5)</f>
        <v>3.0841870282811951E-2</v>
      </c>
      <c r="C55" s="75">
        <f t="shared" si="5"/>
        <v>3.0832097773367179E-2</v>
      </c>
      <c r="D55" s="75">
        <f t="shared" si="5"/>
        <v>3.0723291755787901E-2</v>
      </c>
      <c r="E55" s="75">
        <f t="shared" si="5"/>
        <v>3.4071130228161856E-2</v>
      </c>
      <c r="F55" s="75">
        <f t="shared" si="5"/>
        <v>3.3132799316705576E-2</v>
      </c>
      <c r="G55" s="75">
        <f t="shared" si="5"/>
        <v>3.4053458144906582E-2</v>
      </c>
      <c r="H55" s="75">
        <f t="shared" si="5"/>
        <v>3.2107770280690485E-2</v>
      </c>
      <c r="I55" s="75">
        <f t="shared" si="5"/>
        <v>3.0179399279102691E-2</v>
      </c>
      <c r="J55" s="75">
        <f t="shared" si="5"/>
        <v>3.0314299142968164E-2</v>
      </c>
      <c r="K55" s="75">
        <f t="shared" si="5"/>
        <v>3.0053158173779453E-2</v>
      </c>
      <c r="L55" s="75">
        <f t="shared" si="5"/>
        <v>3.0514425412295709E-2</v>
      </c>
      <c r="M55" s="75">
        <f t="shared" si="5"/>
        <v>3.046164917563942E-2</v>
      </c>
      <c r="N55" s="75">
        <f t="shared" si="5"/>
        <v>3.0236090370875608E-2</v>
      </c>
      <c r="O55" s="75">
        <f t="shared" si="5"/>
        <v>3.0186215574379893E-2</v>
      </c>
      <c r="P55" s="75">
        <f t="shared" si="5"/>
        <v>3.0288464592866177E-2</v>
      </c>
      <c r="Q55" s="75">
        <f t="shared" si="5"/>
        <v>3.0171765198925365E-2</v>
      </c>
    </row>
    <row r="56" spans="1:17" x14ac:dyDescent="0.25">
      <c r="A56" s="74" t="s">
        <v>295</v>
      </c>
      <c r="B56" s="73">
        <f t="shared" ref="B56:Q56" si="6">IF(B$15=0,0,B$15/B$5)</f>
        <v>0.17987299211698432</v>
      </c>
      <c r="C56" s="73">
        <f t="shared" si="6"/>
        <v>0.17998628931492991</v>
      </c>
      <c r="D56" s="73">
        <f t="shared" si="6"/>
        <v>0.17925976142098338</v>
      </c>
      <c r="E56" s="73">
        <f t="shared" si="6"/>
        <v>0.17509836481092816</v>
      </c>
      <c r="F56" s="73">
        <f t="shared" si="6"/>
        <v>0.17540811304134918</v>
      </c>
      <c r="G56" s="73">
        <f t="shared" si="6"/>
        <v>0.17500754443426084</v>
      </c>
      <c r="H56" s="73">
        <f t="shared" si="6"/>
        <v>0.17510741197436216</v>
      </c>
      <c r="I56" s="73">
        <f t="shared" si="6"/>
        <v>0.17541467853845211</v>
      </c>
      <c r="J56" s="73">
        <f t="shared" si="6"/>
        <v>0.17475592170942761</v>
      </c>
      <c r="K56" s="73">
        <f t="shared" si="6"/>
        <v>0.17493412106425266</v>
      </c>
      <c r="L56" s="73">
        <f t="shared" si="6"/>
        <v>0.17835814746559275</v>
      </c>
      <c r="M56" s="73">
        <f t="shared" si="6"/>
        <v>0.17613024025958979</v>
      </c>
      <c r="N56" s="73">
        <f t="shared" si="6"/>
        <v>0.17623268775894158</v>
      </c>
      <c r="O56" s="73">
        <f t="shared" si="6"/>
        <v>0.17601620359704268</v>
      </c>
      <c r="P56" s="73">
        <f t="shared" si="6"/>
        <v>0.17661815208140788</v>
      </c>
      <c r="Q56" s="73">
        <f t="shared" si="6"/>
        <v>0.17586705716456708</v>
      </c>
    </row>
    <row r="57" spans="1:17" x14ac:dyDescent="0.25">
      <c r="A57" s="142" t="s">
        <v>301</v>
      </c>
      <c r="B57" s="199">
        <f t="shared" ref="B57:Q57" si="7">IF(B$16=0,0,B$16/B$5)</f>
        <v>2.163806028272176E-2</v>
      </c>
      <c r="C57" s="199">
        <f t="shared" si="7"/>
        <v>2.1801495567354865E-2</v>
      </c>
      <c r="D57" s="199">
        <f t="shared" si="7"/>
        <v>2.1633199473780299E-2</v>
      </c>
      <c r="E57" s="199">
        <f t="shared" si="7"/>
        <v>2.031937899847111E-2</v>
      </c>
      <c r="F57" s="199">
        <f t="shared" si="7"/>
        <v>2.0355323889760243E-2</v>
      </c>
      <c r="G57" s="199">
        <f t="shared" si="7"/>
        <v>2.0308839701566318E-2</v>
      </c>
      <c r="H57" s="199">
        <f t="shared" si="7"/>
        <v>2.0320428881163487E-2</v>
      </c>
      <c r="I57" s="199">
        <f t="shared" si="7"/>
        <v>2.057856957559397E-2</v>
      </c>
      <c r="J57" s="199">
        <f t="shared" si="7"/>
        <v>2.0636744457076084E-2</v>
      </c>
      <c r="K57" s="199">
        <f t="shared" si="7"/>
        <v>2.0745695024392791E-2</v>
      </c>
      <c r="L57" s="199">
        <f t="shared" si="7"/>
        <v>2.1803179144907724E-2</v>
      </c>
      <c r="M57" s="199">
        <f t="shared" si="7"/>
        <v>2.1008177215961779E-2</v>
      </c>
      <c r="N57" s="199">
        <f t="shared" si="7"/>
        <v>2.1105723833007569E-2</v>
      </c>
      <c r="O57" s="199">
        <f t="shared" si="7"/>
        <v>2.1145123472946215E-2</v>
      </c>
      <c r="P57" s="199">
        <f t="shared" si="7"/>
        <v>2.1222480993082115E-2</v>
      </c>
      <c r="Q57" s="199">
        <f t="shared" si="7"/>
        <v>2.1070115027371598E-2</v>
      </c>
    </row>
    <row r="58" spans="1:17" x14ac:dyDescent="0.25">
      <c r="A58" s="142" t="s">
        <v>300</v>
      </c>
      <c r="B58" s="199">
        <f t="shared" ref="B58:Q58" si="8">IF(B$22=0,0,B$22/B$5)</f>
        <v>0.15823493183426257</v>
      </c>
      <c r="C58" s="199">
        <f t="shared" si="8"/>
        <v>0.15818479374757508</v>
      </c>
      <c r="D58" s="199">
        <f t="shared" si="8"/>
        <v>0.15762656194720306</v>
      </c>
      <c r="E58" s="199">
        <f t="shared" si="8"/>
        <v>0.15477898581245705</v>
      </c>
      <c r="F58" s="199">
        <f t="shared" si="8"/>
        <v>0.15505278915158893</v>
      </c>
      <c r="G58" s="199">
        <f t="shared" si="8"/>
        <v>0.15469870473269451</v>
      </c>
      <c r="H58" s="199">
        <f t="shared" si="8"/>
        <v>0.15478698309319869</v>
      </c>
      <c r="I58" s="199">
        <f t="shared" si="8"/>
        <v>0.15483610896285813</v>
      </c>
      <c r="J58" s="199">
        <f t="shared" si="8"/>
        <v>0.1541191772523515</v>
      </c>
      <c r="K58" s="199">
        <f t="shared" si="8"/>
        <v>0.15418842603985985</v>
      </c>
      <c r="L58" s="199">
        <f t="shared" si="8"/>
        <v>0.156554968320685</v>
      </c>
      <c r="M58" s="199">
        <f t="shared" si="8"/>
        <v>0.15512206304362802</v>
      </c>
      <c r="N58" s="199">
        <f t="shared" si="8"/>
        <v>0.155126963925934</v>
      </c>
      <c r="O58" s="199">
        <f t="shared" si="8"/>
        <v>0.15487108012409645</v>
      </c>
      <c r="P58" s="199">
        <f t="shared" si="8"/>
        <v>0.15539567108832578</v>
      </c>
      <c r="Q58" s="199">
        <f t="shared" si="8"/>
        <v>0.15479694213719547</v>
      </c>
    </row>
    <row r="59" spans="1:17" x14ac:dyDescent="0.25">
      <c r="A59" s="127" t="s">
        <v>294</v>
      </c>
      <c r="B59" s="200">
        <f t="shared" ref="B59:Q59" si="9">IF(B$23=0,0,B$23/B$5)</f>
        <v>7.7024411263238932E-2</v>
      </c>
      <c r="C59" s="200">
        <f t="shared" si="9"/>
        <v>7.7000005422100046E-2</v>
      </c>
      <c r="D59" s="200">
        <f t="shared" si="9"/>
        <v>7.6728273540437514E-2</v>
      </c>
      <c r="E59" s="200">
        <f t="shared" si="9"/>
        <v>7.5342151824053169E-2</v>
      </c>
      <c r="F59" s="200">
        <f t="shared" si="9"/>
        <v>7.5475431756329023E-2</v>
      </c>
      <c r="G59" s="200">
        <f t="shared" si="9"/>
        <v>7.53030732032164E-2</v>
      </c>
      <c r="H59" s="200">
        <f t="shared" si="9"/>
        <v>7.5346044680287216E-2</v>
      </c>
      <c r="I59" s="200">
        <f t="shared" si="9"/>
        <v>7.5369957802026183E-2</v>
      </c>
      <c r="J59" s="200">
        <f t="shared" si="9"/>
        <v>7.5020975170456819E-2</v>
      </c>
      <c r="K59" s="200">
        <f t="shared" si="9"/>
        <v>7.5054683574958259E-2</v>
      </c>
      <c r="L59" s="200">
        <f t="shared" si="9"/>
        <v>7.6206651246047738E-2</v>
      </c>
      <c r="M59" s="200">
        <f t="shared" si="9"/>
        <v>7.5509152381025318E-2</v>
      </c>
      <c r="N59" s="200">
        <f t="shared" si="9"/>
        <v>7.5511537995692754E-2</v>
      </c>
      <c r="O59" s="200">
        <f t="shared" si="9"/>
        <v>7.5386980801147488E-2</v>
      </c>
      <c r="P59" s="200">
        <f t="shared" si="9"/>
        <v>7.5642337249343772E-2</v>
      </c>
      <c r="Q59" s="200">
        <f t="shared" si="9"/>
        <v>7.5350892468899408E-2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7.7024411263238932E-2</v>
      </c>
      <c r="C61" s="199">
        <f t="shared" si="11"/>
        <v>7.7000005422100046E-2</v>
      </c>
      <c r="D61" s="199">
        <f t="shared" si="11"/>
        <v>7.6728273540437514E-2</v>
      </c>
      <c r="E61" s="199">
        <f t="shared" si="11"/>
        <v>7.5342151824053169E-2</v>
      </c>
      <c r="F61" s="199">
        <f t="shared" si="11"/>
        <v>7.5475431756329023E-2</v>
      </c>
      <c r="G61" s="199">
        <f t="shared" si="11"/>
        <v>7.53030732032164E-2</v>
      </c>
      <c r="H61" s="199">
        <f t="shared" si="11"/>
        <v>7.5346044680287216E-2</v>
      </c>
      <c r="I61" s="199">
        <f t="shared" si="11"/>
        <v>7.5369957802026183E-2</v>
      </c>
      <c r="J61" s="199">
        <f t="shared" si="11"/>
        <v>7.5020975170456819E-2</v>
      </c>
      <c r="K61" s="199">
        <f t="shared" si="11"/>
        <v>7.5054683574958259E-2</v>
      </c>
      <c r="L61" s="199">
        <f t="shared" si="11"/>
        <v>7.6206651246047738E-2</v>
      </c>
      <c r="M61" s="199">
        <f t="shared" si="11"/>
        <v>7.5509152381025318E-2</v>
      </c>
      <c r="N61" s="199">
        <f t="shared" si="11"/>
        <v>7.5511537995692754E-2</v>
      </c>
      <c r="O61" s="199">
        <f t="shared" si="11"/>
        <v>7.5386980801147488E-2</v>
      </c>
      <c r="P61" s="199">
        <f t="shared" si="11"/>
        <v>7.5642337249343772E-2</v>
      </c>
      <c r="Q61" s="199">
        <f t="shared" si="11"/>
        <v>7.5350892468899408E-2</v>
      </c>
    </row>
    <row r="62" spans="1:17" x14ac:dyDescent="0.25">
      <c r="A62" s="127" t="s">
        <v>293</v>
      </c>
      <c r="B62" s="200">
        <f t="shared" ref="B62:Q62" si="12">IF(B$26=0,0,B$26/B$5)</f>
        <v>0.20226083680217063</v>
      </c>
      <c r="C62" s="200">
        <f t="shared" si="12"/>
        <v>0.19902858750962221</v>
      </c>
      <c r="D62" s="200">
        <f t="shared" si="12"/>
        <v>0.19787934192751466</v>
      </c>
      <c r="E62" s="200">
        <f t="shared" si="12"/>
        <v>0.18671738661876378</v>
      </c>
      <c r="F62" s="200">
        <f t="shared" si="12"/>
        <v>0.18779892992381539</v>
      </c>
      <c r="G62" s="200">
        <f t="shared" si="12"/>
        <v>0.18662053966418848</v>
      </c>
      <c r="H62" s="200">
        <f t="shared" si="12"/>
        <v>0.18827325356937963</v>
      </c>
      <c r="I62" s="200">
        <f t="shared" si="12"/>
        <v>0.1910909190107071</v>
      </c>
      <c r="J62" s="200">
        <f t="shared" si="12"/>
        <v>0.19078806580257773</v>
      </c>
      <c r="K62" s="200">
        <f t="shared" si="12"/>
        <v>0.19153012334224623</v>
      </c>
      <c r="L62" s="200">
        <f t="shared" si="12"/>
        <v>0.19808492224829871</v>
      </c>
      <c r="M62" s="200">
        <f t="shared" si="12"/>
        <v>0.19322519756425904</v>
      </c>
      <c r="N62" s="200">
        <f t="shared" si="12"/>
        <v>0.19383933569689024</v>
      </c>
      <c r="O62" s="200">
        <f t="shared" si="12"/>
        <v>0.19388260755159029</v>
      </c>
      <c r="P62" s="200">
        <f t="shared" si="12"/>
        <v>0.19456738473552404</v>
      </c>
      <c r="Q62" s="200">
        <f t="shared" si="12"/>
        <v>0.19347240801444116</v>
      </c>
    </row>
    <row r="63" spans="1:17" x14ac:dyDescent="0.25">
      <c r="A63" s="142" t="s">
        <v>297</v>
      </c>
      <c r="B63" s="199">
        <f t="shared" ref="B63:Q63" si="13">IF(B$27=0,0,B$27/B$5)</f>
        <v>9.2063388994980705E-2</v>
      </c>
      <c r="C63" s="199">
        <f t="shared" si="13"/>
        <v>0.10664067748357198</v>
      </c>
      <c r="D63" s="199">
        <f t="shared" si="13"/>
        <v>0.10581746747115865</v>
      </c>
      <c r="E63" s="199">
        <f t="shared" si="13"/>
        <v>0.10831626635428387</v>
      </c>
      <c r="F63" s="199">
        <f t="shared" si="13"/>
        <v>0.10632550235091723</v>
      </c>
      <c r="G63" s="199">
        <f t="shared" si="13"/>
        <v>0.10826008465252947</v>
      </c>
      <c r="H63" s="199">
        <f t="shared" si="13"/>
        <v>0.1038300549816827</v>
      </c>
      <c r="I63" s="199">
        <f t="shared" si="13"/>
        <v>0.10065881005292959</v>
      </c>
      <c r="J63" s="199">
        <f t="shared" si="13"/>
        <v>0.10147397315739379</v>
      </c>
      <c r="K63" s="199">
        <f t="shared" si="13"/>
        <v>0.10147629392827164</v>
      </c>
      <c r="L63" s="199">
        <f t="shared" si="13"/>
        <v>0.10664891259984093</v>
      </c>
      <c r="M63" s="199">
        <f t="shared" si="13"/>
        <v>0.10320283341717536</v>
      </c>
      <c r="N63" s="199">
        <f t="shared" si="13"/>
        <v>0.10323735274855624</v>
      </c>
      <c r="O63" s="199">
        <f t="shared" si="13"/>
        <v>0.10343007366913187</v>
      </c>
      <c r="P63" s="199">
        <f t="shared" si="13"/>
        <v>0.10380846323099714</v>
      </c>
      <c r="Q63" s="199">
        <f t="shared" si="13"/>
        <v>0.10306317446130682</v>
      </c>
    </row>
    <row r="64" spans="1:17" x14ac:dyDescent="0.25">
      <c r="A64" s="142" t="s">
        <v>296</v>
      </c>
      <c r="B64" s="199">
        <f t="shared" ref="B64:Q64" si="14">IF(B$33=0,0,B$33/B$5)</f>
        <v>0.11019744780718994</v>
      </c>
      <c r="C64" s="199">
        <f t="shared" si="14"/>
        <v>9.2387910026050249E-2</v>
      </c>
      <c r="D64" s="199">
        <f t="shared" si="14"/>
        <v>9.2061874456356024E-2</v>
      </c>
      <c r="E64" s="199">
        <f t="shared" si="14"/>
        <v>7.8401120264479915E-2</v>
      </c>
      <c r="F64" s="199">
        <f t="shared" si="14"/>
        <v>8.1473427572898147E-2</v>
      </c>
      <c r="G64" s="199">
        <f t="shared" si="14"/>
        <v>7.8360455011659016E-2</v>
      </c>
      <c r="H64" s="199">
        <f t="shared" si="14"/>
        <v>8.4443198587696944E-2</v>
      </c>
      <c r="I64" s="199">
        <f t="shared" si="14"/>
        <v>9.0432108957777521E-2</v>
      </c>
      <c r="J64" s="199">
        <f t="shared" si="14"/>
        <v>8.9314092645183946E-2</v>
      </c>
      <c r="K64" s="199">
        <f t="shared" si="14"/>
        <v>9.0053829413974579E-2</v>
      </c>
      <c r="L64" s="199">
        <f t="shared" si="14"/>
        <v>9.14360096484578E-2</v>
      </c>
      <c r="M64" s="199">
        <f t="shared" si="14"/>
        <v>9.0022364147083714E-2</v>
      </c>
      <c r="N64" s="199">
        <f t="shared" si="14"/>
        <v>9.0601982948334006E-2</v>
      </c>
      <c r="O64" s="199">
        <f t="shared" si="14"/>
        <v>9.0452533882458414E-2</v>
      </c>
      <c r="P64" s="199">
        <f t="shared" si="14"/>
        <v>9.0758921504526899E-2</v>
      </c>
      <c r="Q64" s="199">
        <f t="shared" si="14"/>
        <v>9.0409233553134322E-2</v>
      </c>
    </row>
    <row r="65" spans="1:17" x14ac:dyDescent="0.25">
      <c r="A65" s="127" t="s">
        <v>292</v>
      </c>
      <c r="B65" s="200">
        <f t="shared" ref="B65:Q65" si="15">IF(B$34=0,0,B$34/B$5)</f>
        <v>7.8567595158530484E-2</v>
      </c>
      <c r="C65" s="200">
        <f t="shared" si="15"/>
        <v>8.1811638890890825E-2</v>
      </c>
      <c r="D65" s="200">
        <f t="shared" si="15"/>
        <v>0.10028602029850765</v>
      </c>
      <c r="E65" s="200">
        <f t="shared" si="15"/>
        <v>0.25431009608906879</v>
      </c>
      <c r="F65" s="200">
        <f t="shared" si="15"/>
        <v>0.22640956517307004</v>
      </c>
      <c r="G65" s="200">
        <f t="shared" si="15"/>
        <v>0.23346790972596648</v>
      </c>
      <c r="H65" s="200">
        <f t="shared" si="15"/>
        <v>0.23211850809695447</v>
      </c>
      <c r="I65" s="200">
        <f t="shared" si="15"/>
        <v>0.22131956791049434</v>
      </c>
      <c r="J65" s="200">
        <f t="shared" si="15"/>
        <v>0.2242797796661746</v>
      </c>
      <c r="K65" s="200">
        <f t="shared" si="15"/>
        <v>0.22446549326324772</v>
      </c>
      <c r="L65" s="200">
        <f t="shared" si="15"/>
        <v>0.11321118924477425</v>
      </c>
      <c r="M65" s="200">
        <f t="shared" si="15"/>
        <v>0.17720585755469548</v>
      </c>
      <c r="N65" s="200">
        <f t="shared" si="15"/>
        <v>0.17071090313419932</v>
      </c>
      <c r="O65" s="200">
        <f t="shared" si="15"/>
        <v>0.17588871550314186</v>
      </c>
      <c r="P65" s="200">
        <f t="shared" si="15"/>
        <v>0.1619566149820936</v>
      </c>
      <c r="Q65" s="200">
        <f t="shared" si="15"/>
        <v>0.18432323592433045</v>
      </c>
    </row>
    <row r="66" spans="1:17" x14ac:dyDescent="0.25">
      <c r="A66" s="127" t="s">
        <v>291</v>
      </c>
      <c r="B66" s="200">
        <f t="shared" ref="B66:Q66" si="16">IF(B$45=0,0,B$45/B$5)</f>
        <v>0.12276568833526526</v>
      </c>
      <c r="C66" s="200">
        <f t="shared" si="16"/>
        <v>0.12272678898066225</v>
      </c>
      <c r="D66" s="200">
        <f t="shared" si="16"/>
        <v>0.1222936879553142</v>
      </c>
      <c r="E66" s="200">
        <f t="shared" si="16"/>
        <v>0.12008441191103761</v>
      </c>
      <c r="F66" s="200">
        <f t="shared" si="16"/>
        <v>0.12029684070288132</v>
      </c>
      <c r="G66" s="200">
        <f t="shared" si="16"/>
        <v>0.12002212628356529</v>
      </c>
      <c r="H66" s="200">
        <f t="shared" si="16"/>
        <v>0.12009061655664703</v>
      </c>
      <c r="I66" s="200">
        <f t="shared" si="16"/>
        <v>0.12012873058832067</v>
      </c>
      <c r="J66" s="200">
        <f t="shared" si="16"/>
        <v>0.11957250312381927</v>
      </c>
      <c r="K66" s="200">
        <f t="shared" si="16"/>
        <v>0.11962622940894672</v>
      </c>
      <c r="L66" s="200">
        <f t="shared" si="16"/>
        <v>0.12146229802358298</v>
      </c>
      <c r="M66" s="200">
        <f t="shared" si="16"/>
        <v>0.12035058646521875</v>
      </c>
      <c r="N66" s="200">
        <f t="shared" si="16"/>
        <v>0.12035438878739102</v>
      </c>
      <c r="O66" s="200">
        <f t="shared" si="16"/>
        <v>0.1201558627685007</v>
      </c>
      <c r="P66" s="200">
        <f t="shared" si="16"/>
        <v>0.12056286373896614</v>
      </c>
      <c r="Q66" s="200">
        <f t="shared" si="16"/>
        <v>0.12009834322532413</v>
      </c>
    </row>
    <row r="67" spans="1:17" x14ac:dyDescent="0.25">
      <c r="A67" s="72" t="s">
        <v>290</v>
      </c>
      <c r="B67" s="71">
        <f t="shared" ref="B67:Q67" si="17">IF(B$46=0,0,B$46/B$5)</f>
        <v>0.22014713980777253</v>
      </c>
      <c r="C67" s="71">
        <f t="shared" si="17"/>
        <v>0.22012317402247281</v>
      </c>
      <c r="D67" s="71">
        <f t="shared" si="17"/>
        <v>0.20465048992269794</v>
      </c>
      <c r="E67" s="71">
        <f t="shared" si="17"/>
        <v>6.7790310633843609E-2</v>
      </c>
      <c r="F67" s="71">
        <f t="shared" si="17"/>
        <v>9.4739001690290994E-2</v>
      </c>
      <c r="G67" s="71">
        <f t="shared" si="17"/>
        <v>8.8984111339378613E-2</v>
      </c>
      <c r="H67" s="71">
        <f t="shared" si="17"/>
        <v>9.036577313488281E-2</v>
      </c>
      <c r="I67" s="71">
        <f t="shared" si="17"/>
        <v>9.9878643269236594E-2</v>
      </c>
      <c r="J67" s="71">
        <f t="shared" si="17"/>
        <v>9.9051416273569309E-2</v>
      </c>
      <c r="K67" s="71">
        <f t="shared" si="17"/>
        <v>9.8080413044605297E-2</v>
      </c>
      <c r="L67" s="71">
        <f t="shared" si="17"/>
        <v>0.19458270192461774</v>
      </c>
      <c r="M67" s="71">
        <f t="shared" si="17"/>
        <v>0.14033924514313073</v>
      </c>
      <c r="N67" s="71">
        <f t="shared" si="17"/>
        <v>0.14633424315787907</v>
      </c>
      <c r="O67" s="71">
        <f t="shared" si="17"/>
        <v>0.14184574710609205</v>
      </c>
      <c r="P67" s="71">
        <f t="shared" si="17"/>
        <v>0.15343304990316006</v>
      </c>
      <c r="Q67" s="71">
        <f t="shared" si="17"/>
        <v>0.13412010502842195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0.42458371995022676</v>
      </c>
      <c r="C71" s="253">
        <f>IF(C$5=0,0,C$5/MAE_fec!C$5)</f>
        <v>0.42471829556177987</v>
      </c>
      <c r="D71" s="253">
        <f>IF(D$5=0,0,D$5/MAE_fec!D$5)</f>
        <v>0.42622242821463685</v>
      </c>
      <c r="E71" s="253">
        <f>IF(E$5=0,0,E$5/MAE_fec!E$5)</f>
        <v>0.43406393724318254</v>
      </c>
      <c r="F71" s="253">
        <f>IF(F$5=0,0,F$5/MAE_fec!F$5)</f>
        <v>0.43853976908458131</v>
      </c>
      <c r="G71" s="253">
        <f>IF(G$5=0,0,G$5/MAE_fec!G$5)</f>
        <v>0.43954352732267848</v>
      </c>
      <c r="H71" s="253">
        <f>IF(H$5=0,0,H$5/MAE_fec!H$5)</f>
        <v>0.44641630996181225</v>
      </c>
      <c r="I71" s="253">
        <f>IF(I$5=0,0,I$5/MAE_fec!I$5)</f>
        <v>0.45366964959353878</v>
      </c>
      <c r="J71" s="253">
        <f>IF(J$5=0,0,J$5/MAE_fec!J$5)</f>
        <v>0.45578003042794657</v>
      </c>
      <c r="K71" s="253">
        <f>IF(K$5=0,0,K$5/MAE_fec!K$5)</f>
        <v>0.45557533144185325</v>
      </c>
      <c r="L71" s="253">
        <f>IF(L$5=0,0,L$5/MAE_fec!L$5)</f>
        <v>0.44868868775674459</v>
      </c>
      <c r="M71" s="253">
        <f>IF(M$5=0,0,M$5/MAE_fec!M$5)</f>
        <v>0.45283334890827637</v>
      </c>
      <c r="N71" s="253">
        <f>IF(N$5=0,0,N$5/MAE_fec!N$5)</f>
        <v>0.46049520259907795</v>
      </c>
      <c r="O71" s="253">
        <f>IF(O$5=0,0,O$5/MAE_fec!O$5)</f>
        <v>0.46125605002827247</v>
      </c>
      <c r="P71" s="253">
        <f>IF(P$5=0,0,P$5/MAE_fec!P$5)</f>
        <v>0.47673546642908754</v>
      </c>
      <c r="Q71" s="253">
        <f>IF(Q$5=0,0,Q$5/MAE_fec!Q$5)</f>
        <v>0.49478534052770551</v>
      </c>
    </row>
    <row r="72" spans="1:17" x14ac:dyDescent="0.25">
      <c r="A72" s="76" t="s">
        <v>83</v>
      </c>
      <c r="B72" s="308">
        <f>IF(B$6=0,0,B$6/MAE_fec!B$6)</f>
        <v>0.35679882619361342</v>
      </c>
      <c r="C72" s="308">
        <f>IF(C$6=0,0,C$6/MAE_fec!C$6)</f>
        <v>0.35679882619361347</v>
      </c>
      <c r="D72" s="308">
        <f>IF(D$6=0,0,D$6/MAE_fec!D$6)</f>
        <v>0.35679882619361347</v>
      </c>
      <c r="E72" s="308">
        <f>IF(E$6=0,0,E$6/MAE_fec!E$6)</f>
        <v>0.35679882619361347</v>
      </c>
      <c r="F72" s="308">
        <f>IF(F$6=0,0,F$6/MAE_fec!F$6)</f>
        <v>0.36111562600629366</v>
      </c>
      <c r="G72" s="308">
        <f>IF(G$6=0,0,G$6/MAE_fec!G$6)</f>
        <v>0.36111562600629371</v>
      </c>
      <c r="H72" s="308">
        <f>IF(H$6=0,0,H$6/MAE_fec!H$6)</f>
        <v>0.36697138740817986</v>
      </c>
      <c r="I72" s="308">
        <f>IF(I$6=0,0,I$6/MAE_fec!I$6)</f>
        <v>0.37305227248058587</v>
      </c>
      <c r="J72" s="308">
        <f>IF(J$6=0,0,J$6/MAE_fec!J$6)</f>
        <v>0.37305227248058587</v>
      </c>
      <c r="K72" s="308">
        <f>IF(K$6=0,0,K$6/MAE_fec!K$6)</f>
        <v>0.37305227248058598</v>
      </c>
      <c r="L72" s="308">
        <f>IF(L$6=0,0,L$6/MAE_fec!L$6)</f>
        <v>0.37305227248058592</v>
      </c>
      <c r="M72" s="308">
        <f>IF(M$6=0,0,M$6/MAE_fec!M$6)</f>
        <v>0.37305227248058581</v>
      </c>
      <c r="N72" s="308">
        <f>IF(N$6=0,0,N$6/MAE_fec!N$6)</f>
        <v>0.37937623113677915</v>
      </c>
      <c r="O72" s="308">
        <f>IF(O$6=0,0,O$6/MAE_fec!O$6)</f>
        <v>0.37937623113677921</v>
      </c>
      <c r="P72" s="308">
        <f>IF(P$6=0,0,P$6/MAE_fec!P$6)</f>
        <v>0.39343599765840503</v>
      </c>
      <c r="Q72" s="308">
        <f>IF(Q$6=0,0,Q$6/MAE_fec!Q$6)</f>
        <v>0.40675876135173228</v>
      </c>
    </row>
    <row r="73" spans="1:17" x14ac:dyDescent="0.25">
      <c r="A73" s="76" t="s">
        <v>82</v>
      </c>
      <c r="B73" s="308">
        <f>IF(B$7=0,0,B$7/MAE_fec!B$7)</f>
        <v>8.9975206948179287E-2</v>
      </c>
      <c r="C73" s="308">
        <f>IF(C$7=0,0,C$7/MAE_fec!C$7)</f>
        <v>8.9975206948179273E-2</v>
      </c>
      <c r="D73" s="308">
        <f>IF(D$7=0,0,D$7/MAE_fec!D$7)</f>
        <v>8.9975206948179287E-2</v>
      </c>
      <c r="E73" s="308">
        <f>IF(E$7=0,0,E$7/MAE_fec!E$7)</f>
        <v>8.9975206948179287E-2</v>
      </c>
      <c r="F73" s="308">
        <f>IF(F$7=0,0,F$7/MAE_fec!F$7)</f>
        <v>9.1063789443372276E-2</v>
      </c>
      <c r="G73" s="308">
        <f>IF(G$7=0,0,G$7/MAE_fec!G$7)</f>
        <v>9.1063789443372262E-2</v>
      </c>
      <c r="H73" s="308">
        <f>IF(H$7=0,0,H$7/MAE_fec!H$7)</f>
        <v>9.2540457260905831E-2</v>
      </c>
      <c r="I73" s="308">
        <f>IF(I$7=0,0,I$7/MAE_fec!I$7)</f>
        <v>9.4073895301200666E-2</v>
      </c>
      <c r="J73" s="308">
        <f>IF(J$7=0,0,J$7/MAE_fec!J$7)</f>
        <v>9.4073895301200666E-2</v>
      </c>
      <c r="K73" s="308">
        <f>IF(K$7=0,0,K$7/MAE_fec!K$7)</f>
        <v>9.4073895301200652E-2</v>
      </c>
      <c r="L73" s="308">
        <f>IF(L$7=0,0,L$7/MAE_fec!L$7)</f>
        <v>9.4073895301200652E-2</v>
      </c>
      <c r="M73" s="308">
        <f>IF(M$7=0,0,M$7/MAE_fec!M$7)</f>
        <v>9.4073895301200638E-2</v>
      </c>
      <c r="N73" s="308">
        <f>IF(N$7=0,0,N$7/MAE_fec!N$7)</f>
        <v>9.5668630056617021E-2</v>
      </c>
      <c r="O73" s="308">
        <f>IF(O$7=0,0,O$7/MAE_fec!O$7)</f>
        <v>9.5668630056617035E-2</v>
      </c>
      <c r="P73" s="308">
        <f>IF(P$7=0,0,P$7/MAE_fec!P$7)</f>
        <v>9.9214130516699556E-2</v>
      </c>
      <c r="Q73" s="308">
        <f>IF(Q$7=0,0,Q$7/MAE_fec!Q$7)</f>
        <v>0.10257377839787939</v>
      </c>
    </row>
    <row r="74" spans="1:17" x14ac:dyDescent="0.25">
      <c r="A74" s="76" t="s">
        <v>81</v>
      </c>
      <c r="B74" s="308">
        <f>IF(B$8=0,0,B$8/MAE_fec!B$8)</f>
        <v>0.48971405395568796</v>
      </c>
      <c r="C74" s="308">
        <f>IF(C$8=0,0,C$8/MAE_fec!C$8)</f>
        <v>0.48971405395568801</v>
      </c>
      <c r="D74" s="308">
        <f>IF(D$8=0,0,D$8/MAE_fec!D$8)</f>
        <v>0.48971405395568801</v>
      </c>
      <c r="E74" s="308">
        <f>IF(E$8=0,0,E$8/MAE_fec!E$8)</f>
        <v>0.48971405395568796</v>
      </c>
      <c r="F74" s="308">
        <f>IF(F$8=0,0,F$8/MAE_fec!F$8)</f>
        <v>0.49563895443514083</v>
      </c>
      <c r="G74" s="308">
        <f>IF(G$8=0,0,G$8/MAE_fec!G$8)</f>
        <v>0.49563895443514089</v>
      </c>
      <c r="H74" s="308">
        <f>IF(H$8=0,0,H$8/MAE_fec!H$8)</f>
        <v>0.50367611275684121</v>
      </c>
      <c r="I74" s="308">
        <f>IF(I$8=0,0,I$8/MAE_fec!I$8)</f>
        <v>0.51202225815259628</v>
      </c>
      <c r="J74" s="308">
        <f>IF(J$8=0,0,J$8/MAE_fec!J$8)</f>
        <v>0.51202225815259617</v>
      </c>
      <c r="K74" s="308">
        <f>IF(K$8=0,0,K$8/MAE_fec!K$8)</f>
        <v>0.51202225815259617</v>
      </c>
      <c r="L74" s="308">
        <f>IF(L$8=0,0,L$8/MAE_fec!L$8)</f>
        <v>0.51202225815259617</v>
      </c>
      <c r="M74" s="308">
        <f>IF(M$8=0,0,M$8/MAE_fec!M$8)</f>
        <v>0.51202225815259628</v>
      </c>
      <c r="N74" s="308">
        <f>IF(N$8=0,0,N$8/MAE_fec!N$8)</f>
        <v>0.52070202726397796</v>
      </c>
      <c r="O74" s="308">
        <f>IF(O$8=0,0,O$8/MAE_fec!O$8)</f>
        <v>0.52070202726397796</v>
      </c>
      <c r="P74" s="308">
        <f>IF(P$8=0,0,P$8/MAE_fec!P$8)</f>
        <v>0.53999935885676642</v>
      </c>
      <c r="Q74" s="308">
        <f>IF(Q$8=0,0,Q$8/MAE_fec!Q$8)</f>
        <v>0.55828513823489856</v>
      </c>
    </row>
    <row r="75" spans="1:17" x14ac:dyDescent="0.25">
      <c r="A75" s="76" t="s">
        <v>80</v>
      </c>
      <c r="B75" s="308">
        <f>IF(B$9=0,0,B$9/MAE_fec!B$9)</f>
        <v>0.34950915103404634</v>
      </c>
      <c r="C75" s="308">
        <f>IF(C$9=0,0,C$9/MAE_fec!C$9)</f>
        <v>0.34950915103404634</v>
      </c>
      <c r="D75" s="308">
        <f>IF(D$9=0,0,D$9/MAE_fec!D$9)</f>
        <v>0.34950915103404634</v>
      </c>
      <c r="E75" s="308">
        <f>IF(E$9=0,0,E$9/MAE_fec!E$9)</f>
        <v>0.34950915103404628</v>
      </c>
      <c r="F75" s="308">
        <f>IF(F$9=0,0,F$9/MAE_fec!F$9)</f>
        <v>0.35373775529771362</v>
      </c>
      <c r="G75" s="308">
        <f>IF(G$9=0,0,G$9/MAE_fec!G$9)</f>
        <v>0.35373775529771362</v>
      </c>
      <c r="H75" s="308">
        <f>IF(H$9=0,0,H$9/MAE_fec!H$9)</f>
        <v>0.35947387897857064</v>
      </c>
      <c r="I75" s="308">
        <f>IF(I$9=0,0,I$9/MAE_fec!I$9)</f>
        <v>0.3654305268797578</v>
      </c>
      <c r="J75" s="308">
        <f>IF(J$9=0,0,J$9/MAE_fec!J$9)</f>
        <v>0.36543052687975786</v>
      </c>
      <c r="K75" s="308">
        <f>IF(K$9=0,0,K$9/MAE_fec!K$9)</f>
        <v>0.3654305268797578</v>
      </c>
      <c r="L75" s="308">
        <f>IF(L$9=0,0,L$9/MAE_fec!L$9)</f>
        <v>0.3654305268797578</v>
      </c>
      <c r="M75" s="308">
        <f>IF(M$9=0,0,M$9/MAE_fec!M$9)</f>
        <v>0.3654305268797578</v>
      </c>
      <c r="N75" s="308">
        <f>IF(N$9=0,0,N$9/MAE_fec!N$9)</f>
        <v>0.37162528218397273</v>
      </c>
      <c r="O75" s="308">
        <f>IF(O$9=0,0,O$9/MAE_fec!O$9)</f>
        <v>0.37162528218397278</v>
      </c>
      <c r="P75" s="308">
        <f>IF(P$9=0,0,P$9/MAE_fec!P$9)</f>
        <v>0.38539779683356912</v>
      </c>
      <c r="Q75" s="308">
        <f>IF(Q$9=0,0,Q$9/MAE_fec!Q$9)</f>
        <v>0.39844836619097862</v>
      </c>
    </row>
    <row r="76" spans="1:17" x14ac:dyDescent="0.25">
      <c r="A76" s="76" t="s">
        <v>79</v>
      </c>
      <c r="B76" s="308">
        <f>IF(B$10=0,0,B$10/MAE_fec!B$10)</f>
        <v>0.53726680156626705</v>
      </c>
      <c r="C76" s="308">
        <f>IF(C$10=0,0,C$10/MAE_fec!C$10)</f>
        <v>0.53726680156626716</v>
      </c>
      <c r="D76" s="308">
        <f>IF(D$10=0,0,D$10/MAE_fec!D$10)</f>
        <v>0.53726680156626705</v>
      </c>
      <c r="E76" s="308">
        <f>IF(E$10=0,0,E$10/MAE_fec!E$10)</f>
        <v>0.60677294444413588</v>
      </c>
      <c r="F76" s="308">
        <f>IF(F$10=0,0,F$10/MAE_fec!F$10)</f>
        <v>0.59614660545409148</v>
      </c>
      <c r="G76" s="308">
        <f>IF(G$10=0,0,G$10/MAE_fec!G$10)</f>
        <v>0.61411410461794924</v>
      </c>
      <c r="H76" s="308">
        <f>IF(H$10=0,0,H$10/MAE_fec!H$10)</f>
        <v>0.58807966476103835</v>
      </c>
      <c r="I76" s="308">
        <f>IF(I$10=0,0,I$10/MAE_fec!I$10)</f>
        <v>0.56174120131188798</v>
      </c>
      <c r="J76" s="308">
        <f>IF(J$10=0,0,J$10/MAE_fec!J$10)</f>
        <v>0.56687693488729463</v>
      </c>
      <c r="K76" s="308">
        <f>IF(K$10=0,0,K$10/MAE_fec!K$10)</f>
        <v>0.56174120131188787</v>
      </c>
      <c r="L76" s="308">
        <f>IF(L$10=0,0,L$10/MAE_fec!L$10)</f>
        <v>0.56174120131188798</v>
      </c>
      <c r="M76" s="308">
        <f>IF(M$10=0,0,M$10/MAE_fec!M$10)</f>
        <v>0.56594962542549487</v>
      </c>
      <c r="N76" s="308">
        <f>IF(N$10=0,0,N$10/MAE_fec!N$10)</f>
        <v>0.57126380282013001</v>
      </c>
      <c r="O76" s="308">
        <f>IF(O$10=0,0,O$10/MAE_fec!O$10)</f>
        <v>0.5712638028201299</v>
      </c>
      <c r="P76" s="308">
        <f>IF(P$10=0,0,P$10/MAE_fec!P$10)</f>
        <v>0.59243496492968073</v>
      </c>
      <c r="Q76" s="308">
        <f>IF(Q$10=0,0,Q$10/MAE_fec!Q$10)</f>
        <v>0.61249634997934155</v>
      </c>
    </row>
    <row r="77" spans="1:17" x14ac:dyDescent="0.25">
      <c r="A77" s="74" t="s">
        <v>295</v>
      </c>
      <c r="B77" s="307">
        <f>IF(B$15=0,0,B$15/MAE_fec!B$15)</f>
        <v>0.47949966248484516</v>
      </c>
      <c r="C77" s="307">
        <f>IF(C$15=0,0,C$15/MAE_fec!C$15)</f>
        <v>0.47995376396757511</v>
      </c>
      <c r="D77" s="307">
        <f>IF(D$15=0,0,D$15/MAE_fec!D$15)</f>
        <v>0.47970928227172377</v>
      </c>
      <c r="E77" s="307">
        <f>IF(E$15=0,0,E$15/MAE_fec!E$15)</f>
        <v>0.47719381362291835</v>
      </c>
      <c r="F77" s="307">
        <f>IF(F$15=0,0,F$15/MAE_fec!F$15)</f>
        <v>0.48296723554595383</v>
      </c>
      <c r="G77" s="307">
        <f>IF(G$15=0,0,G$15/MAE_fec!G$15)</f>
        <v>0.48296723554595383</v>
      </c>
      <c r="H77" s="307">
        <f>IF(H$15=0,0,H$15/MAE_fec!H$15)</f>
        <v>0.49079891241788282</v>
      </c>
      <c r="I77" s="307">
        <f>IF(I$15=0,0,I$15/MAE_fec!I$15)</f>
        <v>0.49964859089880098</v>
      </c>
      <c r="J77" s="307">
        <f>IF(J$15=0,0,J$15/MAE_fec!J$15)</f>
        <v>0.5000877347361673</v>
      </c>
      <c r="K77" s="307">
        <f>IF(K$15=0,0,K$15/MAE_fec!K$15)</f>
        <v>0.50037284892639056</v>
      </c>
      <c r="L77" s="307">
        <f>IF(L$15=0,0,L$15/MAE_fec!L$15)</f>
        <v>0.50245489576170632</v>
      </c>
      <c r="M77" s="307">
        <f>IF(M$15=0,0,M$15/MAE_fec!M$15)</f>
        <v>0.50076197026714608</v>
      </c>
      <c r="N77" s="307">
        <f>IF(N$15=0,0,N$15/MAE_fec!N$15)</f>
        <v>0.50953096735962677</v>
      </c>
      <c r="O77" s="307">
        <f>IF(O$15=0,0,O$15/MAE_fec!O$15)</f>
        <v>0.50974589173588436</v>
      </c>
      <c r="P77" s="307">
        <f>IF(P$15=0,0,P$15/MAE_fec!P$15)</f>
        <v>0.52865434708637116</v>
      </c>
      <c r="Q77" s="307">
        <f>IF(Q$15=0,0,Q$15/MAE_fec!Q$15)</f>
        <v>0.5463366424997661</v>
      </c>
    </row>
    <row r="78" spans="1:17" x14ac:dyDescent="0.25">
      <c r="A78" s="127" t="s">
        <v>294</v>
      </c>
      <c r="B78" s="305">
        <f>IF(B$23=0,0,B$23/MAE_fec!B$23)</f>
        <v>0.42273660690175258</v>
      </c>
      <c r="C78" s="305">
        <f>IF(C$23=0,0,C$23/MAE_fec!C$23)</f>
        <v>0.42273660690175263</v>
      </c>
      <c r="D78" s="305">
        <f>IF(D$23=0,0,D$23/MAE_fec!D$23)</f>
        <v>0.42273660690175269</v>
      </c>
      <c r="E78" s="305">
        <f>IF(E$23=0,0,E$23/MAE_fec!E$23)</f>
        <v>0.42273660690175258</v>
      </c>
      <c r="F78" s="305">
        <f>IF(F$23=0,0,F$23/MAE_fec!F$23)</f>
        <v>0.42785116774533649</v>
      </c>
      <c r="G78" s="305">
        <f>IF(G$23=0,0,G$23/MAE_fec!G$23)</f>
        <v>0.42785116774533655</v>
      </c>
      <c r="H78" s="305">
        <f>IF(H$23=0,0,H$23/MAE_fec!H$23)</f>
        <v>0.43478909613559508</v>
      </c>
      <c r="I78" s="305">
        <f>IF(I$23=0,0,I$23/MAE_fec!I$23)</f>
        <v>0.44199375190728618</v>
      </c>
      <c r="J78" s="305">
        <f>IF(J$23=0,0,J$23/MAE_fec!J$23)</f>
        <v>0.44199375190728624</v>
      </c>
      <c r="K78" s="305">
        <f>IF(K$23=0,0,K$23/MAE_fec!K$23)</f>
        <v>0.44199375190728624</v>
      </c>
      <c r="L78" s="305">
        <f>IF(L$23=0,0,L$23/MAE_fec!L$23)</f>
        <v>0.44199375190728635</v>
      </c>
      <c r="M78" s="305">
        <f>IF(M$23=0,0,M$23/MAE_fec!M$23)</f>
        <v>0.44199375190728629</v>
      </c>
      <c r="N78" s="305">
        <f>IF(N$23=0,0,N$23/MAE_fec!N$23)</f>
        <v>0.4494864021859491</v>
      </c>
      <c r="O78" s="305">
        <f>IF(O$23=0,0,O$23/MAE_fec!O$23)</f>
        <v>0.4494864021859491</v>
      </c>
      <c r="P78" s="305">
        <f>IF(P$23=0,0,P$23/MAE_fec!P$23)</f>
        <v>0.46614446705849916</v>
      </c>
      <c r="Q78" s="305">
        <f>IF(Q$23=0,0,Q$23/MAE_fec!Q$23)</f>
        <v>0.48192932817576889</v>
      </c>
    </row>
    <row r="79" spans="1:17" x14ac:dyDescent="0.25">
      <c r="A79" s="127" t="s">
        <v>293</v>
      </c>
      <c r="B79" s="305">
        <f>IF(B$26=0,0,B$26/MAE_fec!B$26)</f>
        <v>0.37742632335946924</v>
      </c>
      <c r="C79" s="305">
        <f>IF(C$26=0,0,C$26/MAE_fec!C$26)</f>
        <v>0.37151254161184877</v>
      </c>
      <c r="D79" s="305">
        <f>IF(D$26=0,0,D$26/MAE_fec!D$26)</f>
        <v>0.37067543456485008</v>
      </c>
      <c r="E79" s="305">
        <f>IF(E$26=0,0,E$26/MAE_fec!E$26)</f>
        <v>0.35620131187727849</v>
      </c>
      <c r="F79" s="305">
        <f>IF(F$26=0,0,F$26/MAE_fec!F$26)</f>
        <v>0.36195880518758378</v>
      </c>
      <c r="G79" s="305">
        <f>IF(G$26=0,0,G$26/MAE_fec!G$26)</f>
        <v>0.36051088254709313</v>
      </c>
      <c r="H79" s="305">
        <f>IF(H$26=0,0,H$26/MAE_fec!H$26)</f>
        <v>0.36939050685033153</v>
      </c>
      <c r="I79" s="305">
        <f>IF(I$26=0,0,I$26/MAE_fec!I$26)</f>
        <v>0.38101039462002051</v>
      </c>
      <c r="J79" s="305">
        <f>IF(J$26=0,0,J$26/MAE_fec!J$26)</f>
        <v>0.3821761202483539</v>
      </c>
      <c r="K79" s="305">
        <f>IF(K$26=0,0,K$26/MAE_fec!K$26)</f>
        <v>0.38349025920304947</v>
      </c>
      <c r="L79" s="305">
        <f>IF(L$26=0,0,L$26/MAE_fec!L$26)</f>
        <v>0.3906192022184149</v>
      </c>
      <c r="M79" s="305">
        <f>IF(M$26=0,0,M$26/MAE_fec!M$26)</f>
        <v>0.38455566373184469</v>
      </c>
      <c r="N79" s="305">
        <f>IF(N$26=0,0,N$26/MAE_fec!N$26)</f>
        <v>0.39230520648676259</v>
      </c>
      <c r="O79" s="305">
        <f>IF(O$26=0,0,O$26/MAE_fec!O$26)</f>
        <v>0.39304110906347861</v>
      </c>
      <c r="P79" s="305">
        <f>IF(P$26=0,0,P$26/MAE_fec!P$26)</f>
        <v>0.40766605680471418</v>
      </c>
      <c r="Q79" s="305">
        <f>IF(Q$26=0,0,Q$26/MAE_fec!Q$26)</f>
        <v>0.42071975991746763</v>
      </c>
    </row>
    <row r="80" spans="1:17" x14ac:dyDescent="0.25">
      <c r="A80" s="127" t="s">
        <v>292</v>
      </c>
      <c r="B80" s="305">
        <f>IF(B$34=0,0,B$34/MAE_fec!B$34)</f>
        <v>0.45796702588720495</v>
      </c>
      <c r="C80" s="305">
        <f>IF(C$34=0,0,C$34/MAE_fec!C$34)</f>
        <v>0.47732037175605108</v>
      </c>
      <c r="D80" s="305">
        <f>IF(D$34=0,0,D$34/MAE_fec!D$34)</f>
        <v>0.49025623148495978</v>
      </c>
      <c r="E80" s="305">
        <f>IF(E$34=0,0,E$34/MAE_fec!E$34)</f>
        <v>0.50177520388367314</v>
      </c>
      <c r="F80" s="305">
        <f>IF(F$34=0,0,F$34/MAE_fec!F$34)</f>
        <v>0.51370010861476068</v>
      </c>
      <c r="G80" s="305">
        <f>IF(G$34=0,0,G$34/MAE_fec!G$34)</f>
        <v>0.51616847076683381</v>
      </c>
      <c r="H80" s="305">
        <f>IF(H$34=0,0,H$34/MAE_fec!H$34)</f>
        <v>0.52471230620640896</v>
      </c>
      <c r="I80" s="305">
        <f>IF(I$34=0,0,I$34/MAE_fec!I$34)</f>
        <v>0.53399686334309127</v>
      </c>
      <c r="J80" s="305">
        <f>IF(J$34=0,0,J$34/MAE_fec!J$34)</f>
        <v>0.5426022095655233</v>
      </c>
      <c r="K80" s="305">
        <f>IF(K$34=0,0,K$34/MAE_fec!K$34)</f>
        <v>0.53989408035025244</v>
      </c>
      <c r="L80" s="305">
        <f>IF(L$34=0,0,L$34/MAE_fec!L$34)</f>
        <v>0.53055469045100756</v>
      </c>
      <c r="M80" s="305">
        <f>IF(M$34=0,0,M$34/MAE_fec!M$34)</f>
        <v>0.54238392024507709</v>
      </c>
      <c r="N80" s="305">
        <f>IF(N$34=0,0,N$34/MAE_fec!N$34)</f>
        <v>0.55365265417671228</v>
      </c>
      <c r="O80" s="305">
        <f>IF(O$34=0,0,O$34/MAE_fec!O$34)</f>
        <v>0.55484584500659218</v>
      </c>
      <c r="P80" s="305">
        <f>IF(P$34=0,0,P$34/MAE_fec!P$34)</f>
        <v>0.57113699812693453</v>
      </c>
      <c r="Q80" s="305">
        <f>IF(Q$34=0,0,Q$34/MAE_fec!Q$34)</f>
        <v>0.59276261897433613</v>
      </c>
    </row>
    <row r="81" spans="1:17" x14ac:dyDescent="0.25">
      <c r="A81" s="127" t="s">
        <v>291</v>
      </c>
      <c r="B81" s="305">
        <f>IF(B$45=0,0,B$45/MAE_fec!B$45)</f>
        <v>0.4772612261025751</v>
      </c>
      <c r="C81" s="305">
        <f>IF(C$45=0,0,C$45/MAE_fec!C$45)</f>
        <v>0.47726122610257515</v>
      </c>
      <c r="D81" s="305">
        <f>IF(D$45=0,0,D$45/MAE_fec!D$45)</f>
        <v>0.47726122610257521</v>
      </c>
      <c r="E81" s="305">
        <f>IF(E$45=0,0,E$45/MAE_fec!E$45)</f>
        <v>0.47726122610257515</v>
      </c>
      <c r="F81" s="305">
        <f>IF(F$45=0,0,F$45/MAE_fec!F$45)</f>
        <v>0.48303546362857297</v>
      </c>
      <c r="G81" s="305">
        <f>IF(G$45=0,0,G$45/MAE_fec!G$45)</f>
        <v>0.48303546362857308</v>
      </c>
      <c r="H81" s="305">
        <f>IF(H$45=0,0,H$45/MAE_fec!H$45)</f>
        <v>0.49086824687016301</v>
      </c>
      <c r="I81" s="305">
        <f>IF(I$45=0,0,I$45/MAE_fec!I$45)</f>
        <v>0.49900216002342695</v>
      </c>
      <c r="J81" s="305">
        <f>IF(J$45=0,0,J$45/MAE_fec!J$45)</f>
        <v>0.4990021600234269</v>
      </c>
      <c r="K81" s="305">
        <f>IF(K$45=0,0,K$45/MAE_fec!K$45)</f>
        <v>0.49900216002342684</v>
      </c>
      <c r="L81" s="305">
        <f>IF(L$45=0,0,L$45/MAE_fec!L$45)</f>
        <v>0.4990021600234269</v>
      </c>
      <c r="M81" s="305">
        <f>IF(M$45=0,0,M$45/MAE_fec!M$45)</f>
        <v>0.49900216002342695</v>
      </c>
      <c r="N81" s="305">
        <f>IF(N$45=0,0,N$45/MAE_fec!N$45)</f>
        <v>0.50746121325035376</v>
      </c>
      <c r="O81" s="305">
        <f>IF(O$45=0,0,O$45/MAE_fec!O$45)</f>
        <v>0.50746121325035376</v>
      </c>
      <c r="P81" s="305">
        <f>IF(P$45=0,0,P$45/MAE_fec!P$45)</f>
        <v>0.52626783736515914</v>
      </c>
      <c r="Q81" s="305">
        <f>IF(Q$45=0,0,Q$45/MAE_fec!Q$45)</f>
        <v>0.54408863179765521</v>
      </c>
    </row>
    <row r="82" spans="1:17" x14ac:dyDescent="0.25">
      <c r="A82" s="72" t="s">
        <v>290</v>
      </c>
      <c r="B82" s="304">
        <f>IF(B$46=0,0,B$46/MAE_fec!B$46)</f>
        <v>0.43523354258152369</v>
      </c>
      <c r="C82" s="304">
        <f>IF(C$46=0,0,C$46/MAE_fec!C$46)</f>
        <v>0.43523354258152369</v>
      </c>
      <c r="D82" s="304">
        <f>IF(D$46=0,0,D$46/MAE_fec!D$46)</f>
        <v>0.43523354258152375</v>
      </c>
      <c r="E82" s="304">
        <f>IF(E$46=0,0,E$46/MAE_fec!E$46)</f>
        <v>0.43523354258152375</v>
      </c>
      <c r="F82" s="304">
        <f>IF(F$46=0,0,F$46/MAE_fec!F$46)</f>
        <v>0.44049930002565996</v>
      </c>
      <c r="G82" s="304">
        <f>IF(G$46=0,0,G$46/MAE_fec!G$46)</f>
        <v>0.44049930002565985</v>
      </c>
      <c r="H82" s="304">
        <f>IF(H$46=0,0,H$46/MAE_fec!H$46)</f>
        <v>0.44764232739109211</v>
      </c>
      <c r="I82" s="304">
        <f>IF(I$46=0,0,I$46/MAE_fec!I$46)</f>
        <v>0.45505996713035007</v>
      </c>
      <c r="J82" s="304">
        <f>IF(J$46=0,0,J$46/MAE_fec!J$46)</f>
        <v>0.45505996713035013</v>
      </c>
      <c r="K82" s="304">
        <f>IF(K$46=0,0,K$46/MAE_fec!K$46)</f>
        <v>0.45505996713035013</v>
      </c>
      <c r="L82" s="304">
        <f>IF(L$46=0,0,L$46/MAE_fec!L$46)</f>
        <v>0.45505996713035018</v>
      </c>
      <c r="M82" s="304">
        <f>IF(M$46=0,0,M$46/MAE_fec!M$46)</f>
        <v>0.45505996713035013</v>
      </c>
      <c r="N82" s="304">
        <f>IF(N$46=0,0,N$46/MAE_fec!N$46)</f>
        <v>0.46277411506754251</v>
      </c>
      <c r="O82" s="304">
        <f>IF(O$46=0,0,O$46/MAE_fec!O$46)</f>
        <v>0.46277411506754246</v>
      </c>
      <c r="P82" s="304">
        <f>IF(P$46=0,0,P$46/MAE_fec!P$46)</f>
        <v>0.47992462550043208</v>
      </c>
      <c r="Q82" s="304">
        <f>IF(Q$46=0,0,Q$46/MAE_fec!Q$46)</f>
        <v>0.49617611853666987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67.792551365108437</v>
      </c>
      <c r="C5" s="96">
        <v>75.201671595023996</v>
      </c>
      <c r="D5" s="96">
        <v>82.146746488176007</v>
      </c>
      <c r="E5" s="96">
        <v>164.70010046415601</v>
      </c>
      <c r="F5" s="96">
        <v>152.16679458673201</v>
      </c>
      <c r="G5" s="96">
        <v>156.1002129451611</v>
      </c>
      <c r="H5" s="96">
        <v>162.63626350082404</v>
      </c>
      <c r="I5" s="96">
        <v>156.18182923267199</v>
      </c>
      <c r="J5" s="96">
        <v>152.15484483151204</v>
      </c>
      <c r="K5" s="96">
        <v>148.78640408641203</v>
      </c>
      <c r="L5" s="96">
        <v>102.6868126474739</v>
      </c>
      <c r="M5" s="96">
        <v>129.66402065048257</v>
      </c>
      <c r="N5" s="96">
        <v>122.98083494715468</v>
      </c>
      <c r="O5" s="96">
        <v>123.17059747655652</v>
      </c>
      <c r="P5" s="96">
        <v>121.32376216823035</v>
      </c>
      <c r="Q5" s="96">
        <v>135.52792736047996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3.6564835911375217</v>
      </c>
      <c r="C10" s="158">
        <v>3.8982463976987765</v>
      </c>
      <c r="D10" s="158">
        <v>4.0120256006126755</v>
      </c>
      <c r="E10" s="158">
        <v>0</v>
      </c>
      <c r="F10" s="158">
        <v>1.3135867750293728</v>
      </c>
      <c r="G10" s="158">
        <v>0</v>
      </c>
      <c r="H10" s="158">
        <v>2.7711565051175118</v>
      </c>
      <c r="I10" s="158">
        <v>5.5197395647627587</v>
      </c>
      <c r="J10" s="158">
        <v>5.1446090378599765</v>
      </c>
      <c r="K10" s="158">
        <v>5.3900321648540928</v>
      </c>
      <c r="L10" s="158">
        <v>5.1036250923295245</v>
      </c>
      <c r="M10" s="158">
        <v>5.0711706285088054</v>
      </c>
      <c r="N10" s="158">
        <v>5.1553868377699201</v>
      </c>
      <c r="O10" s="158">
        <v>5.1792105629505336</v>
      </c>
      <c r="P10" s="158">
        <v>5.2377963524748541</v>
      </c>
      <c r="Q10" s="158">
        <v>5.4777230589842905</v>
      </c>
    </row>
    <row r="11" spans="1:17" x14ac:dyDescent="0.25">
      <c r="A11" s="92" t="s">
        <v>125</v>
      </c>
      <c r="B11" s="91">
        <v>1.7121354445705552</v>
      </c>
      <c r="C11" s="91">
        <v>1.8253400193963938</v>
      </c>
      <c r="D11" s="91">
        <v>1.8786167267323806</v>
      </c>
      <c r="E11" s="91">
        <v>0</v>
      </c>
      <c r="F11" s="91">
        <v>0.79140389907994524</v>
      </c>
      <c r="G11" s="91">
        <v>0</v>
      </c>
      <c r="H11" s="91">
        <v>1.3015281684723685</v>
      </c>
      <c r="I11" s="91">
        <v>2.584598431272799</v>
      </c>
      <c r="J11" s="91">
        <v>2.2077006635089598</v>
      </c>
      <c r="K11" s="91">
        <v>2.523863402310826</v>
      </c>
      <c r="L11" s="91">
        <v>2.3897543086358155</v>
      </c>
      <c r="M11" s="91">
        <v>2.2141349584582564</v>
      </c>
      <c r="N11" s="91">
        <v>2.4139915619510339</v>
      </c>
      <c r="O11" s="91">
        <v>2.4251469365853682</v>
      </c>
      <c r="P11" s="91">
        <v>2.4525795242868038</v>
      </c>
      <c r="Q11" s="91">
        <v>2.5649243517898008</v>
      </c>
    </row>
    <row r="12" spans="1:17" x14ac:dyDescent="0.25">
      <c r="A12" s="92" t="s">
        <v>26</v>
      </c>
      <c r="B12" s="91">
        <v>1.9443481465669668</v>
      </c>
      <c r="C12" s="91">
        <v>2.0729063783023824</v>
      </c>
      <c r="D12" s="91">
        <v>2.1334088738802945</v>
      </c>
      <c r="E12" s="91">
        <v>0</v>
      </c>
      <c r="F12" s="91">
        <v>0.52218287594942758</v>
      </c>
      <c r="G12" s="91">
        <v>0</v>
      </c>
      <c r="H12" s="91">
        <v>1.469628336645143</v>
      </c>
      <c r="I12" s="91">
        <v>2.9351411334899602</v>
      </c>
      <c r="J12" s="91">
        <v>2.9369083743510167</v>
      </c>
      <c r="K12" s="91">
        <v>2.8661687625432664</v>
      </c>
      <c r="L12" s="91">
        <v>2.7138707836937095</v>
      </c>
      <c r="M12" s="91">
        <v>2.857035670050549</v>
      </c>
      <c r="N12" s="91">
        <v>2.7413952758188862</v>
      </c>
      <c r="O12" s="91">
        <v>2.754063626365165</v>
      </c>
      <c r="P12" s="91">
        <v>2.7852168281880507</v>
      </c>
      <c r="Q12" s="91">
        <v>2.9127987071944901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6.8558940013401637</v>
      </c>
      <c r="C15" s="204">
        <v>7.1869003836631755</v>
      </c>
      <c r="D15" s="204">
        <v>7.5235017765649808</v>
      </c>
      <c r="E15" s="204">
        <v>10.10167324510525</v>
      </c>
      <c r="F15" s="204">
        <v>10.130077623564972</v>
      </c>
      <c r="G15" s="204">
        <v>10.313326133318014</v>
      </c>
      <c r="H15" s="204">
        <v>10.756924884812365</v>
      </c>
      <c r="I15" s="204">
        <v>10.620141853155928</v>
      </c>
      <c r="J15" s="204">
        <v>10.504736936998423</v>
      </c>
      <c r="K15" s="204">
        <v>10.183228217071612</v>
      </c>
      <c r="L15" s="204">
        <v>9.2439965814108369</v>
      </c>
      <c r="M15" s="204">
        <v>10.055335157405921</v>
      </c>
      <c r="N15" s="204">
        <v>9.5848402303857405</v>
      </c>
      <c r="O15" s="204">
        <v>9.5822077441413178</v>
      </c>
      <c r="P15" s="204">
        <v>9.690888658799782</v>
      </c>
      <c r="Q15" s="204">
        <v>10.228698895373924</v>
      </c>
    </row>
    <row r="16" spans="1:17" x14ac:dyDescent="0.25">
      <c r="A16" s="152" t="s">
        <v>301</v>
      </c>
      <c r="B16" s="264">
        <v>6.8558940013401637</v>
      </c>
      <c r="C16" s="264">
        <v>7.1869003836631755</v>
      </c>
      <c r="D16" s="264">
        <v>7.5235017765649808</v>
      </c>
      <c r="E16" s="264">
        <v>10.10167324510525</v>
      </c>
      <c r="F16" s="264">
        <v>10.130077623564972</v>
      </c>
      <c r="G16" s="264">
        <v>10.313326133318014</v>
      </c>
      <c r="H16" s="264">
        <v>10.756924884812365</v>
      </c>
      <c r="I16" s="264">
        <v>10.620141853155928</v>
      </c>
      <c r="J16" s="264">
        <v>10.504736936998423</v>
      </c>
      <c r="K16" s="264">
        <v>10.183228217071612</v>
      </c>
      <c r="L16" s="264">
        <v>9.2439965814108369</v>
      </c>
      <c r="M16" s="264">
        <v>10.055335157405921</v>
      </c>
      <c r="N16" s="264">
        <v>9.5848402303857405</v>
      </c>
      <c r="O16" s="264">
        <v>9.5822077441413178</v>
      </c>
      <c r="P16" s="264">
        <v>9.690888658799782</v>
      </c>
      <c r="Q16" s="264">
        <v>10.228698895373924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2.9308319210410518</v>
      </c>
      <c r="C18" s="83">
        <v>2.5923581824811657</v>
      </c>
      <c r="D18" s="83">
        <v>2.6240983738604937</v>
      </c>
      <c r="E18" s="83">
        <v>10.10167324510525</v>
      </c>
      <c r="F18" s="83">
        <v>10.130077623564972</v>
      </c>
      <c r="G18" s="83">
        <v>10.313326133318014</v>
      </c>
      <c r="H18" s="83">
        <v>10.756924884812365</v>
      </c>
      <c r="I18" s="83">
        <v>9.1048514618987451</v>
      </c>
      <c r="J18" s="83">
        <v>8.1921889302382134</v>
      </c>
      <c r="K18" s="83">
        <v>7.3632933408386689</v>
      </c>
      <c r="L18" s="83">
        <v>2.1723794627413935</v>
      </c>
      <c r="M18" s="83">
        <v>6.4936368172023835</v>
      </c>
      <c r="N18" s="83">
        <v>5.6484474011267078</v>
      </c>
      <c r="O18" s="83">
        <v>5.2140606341758575</v>
      </c>
      <c r="P18" s="83">
        <v>5.2145654608589851</v>
      </c>
      <c r="Q18" s="83">
        <v>5.6492433576431349</v>
      </c>
    </row>
    <row r="19" spans="1:17" x14ac:dyDescent="0.25">
      <c r="A19" s="154" t="s">
        <v>125</v>
      </c>
      <c r="B19" s="83">
        <v>0.73226107554097475</v>
      </c>
      <c r="C19" s="83">
        <v>0.52028971151708359</v>
      </c>
      <c r="D19" s="83">
        <v>1.0776735100194226</v>
      </c>
      <c r="E19" s="83">
        <v>0</v>
      </c>
      <c r="F19" s="83">
        <v>0</v>
      </c>
      <c r="G19" s="83">
        <v>0</v>
      </c>
      <c r="H19" s="83">
        <v>0</v>
      </c>
      <c r="I19" s="83">
        <v>8.2057056427759179E-2</v>
      </c>
      <c r="J19" s="83">
        <v>0</v>
      </c>
      <c r="K19" s="83">
        <v>6.4903102334015967E-3</v>
      </c>
      <c r="L19" s="83">
        <v>0.55909026807395423</v>
      </c>
      <c r="M19" s="83">
        <v>0</v>
      </c>
      <c r="N19" s="83">
        <v>4.5487213629952046E-3</v>
      </c>
      <c r="O19" s="83">
        <v>2.1691184877150084E-2</v>
      </c>
      <c r="P19" s="83">
        <v>4.9833514507598785E-2</v>
      </c>
      <c r="Q19" s="83">
        <v>0.34925241120309503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3.1928010047581372</v>
      </c>
      <c r="C21" s="83">
        <v>4.0742524896649268</v>
      </c>
      <c r="D21" s="83">
        <v>3.821729892685064</v>
      </c>
      <c r="E21" s="83">
        <v>0</v>
      </c>
      <c r="F21" s="83">
        <v>0</v>
      </c>
      <c r="G21" s="83">
        <v>0</v>
      </c>
      <c r="H21" s="83">
        <v>0</v>
      </c>
      <c r="I21" s="83">
        <v>1.4332333348294242</v>
      </c>
      <c r="J21" s="83">
        <v>2.3125480067602093</v>
      </c>
      <c r="K21" s="83">
        <v>2.8134445659995411</v>
      </c>
      <c r="L21" s="83">
        <v>6.5125268505954885</v>
      </c>
      <c r="M21" s="83">
        <v>3.5616983402035363</v>
      </c>
      <c r="N21" s="83">
        <v>3.9318441078960382</v>
      </c>
      <c r="O21" s="83">
        <v>4.3464559250883097</v>
      </c>
      <c r="P21" s="83">
        <v>4.4264896834331982</v>
      </c>
      <c r="Q21" s="83">
        <v>4.2302031265276945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299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33.874549858794488</v>
      </c>
      <c r="C26" s="204">
        <v>40.824327628981891</v>
      </c>
      <c r="D26" s="204">
        <v>42.73635156289243</v>
      </c>
      <c r="E26" s="204">
        <v>62.534167707794403</v>
      </c>
      <c r="F26" s="204">
        <v>61.448743412927044</v>
      </c>
      <c r="G26" s="204">
        <v>63.844399872921059</v>
      </c>
      <c r="H26" s="204">
        <v>63.82916410202764</v>
      </c>
      <c r="I26" s="204">
        <v>60.326444967157535</v>
      </c>
      <c r="J26" s="204">
        <v>59.984558537125487</v>
      </c>
      <c r="K26" s="204">
        <v>57.844609339433944</v>
      </c>
      <c r="L26" s="204">
        <v>52.509416423600626</v>
      </c>
      <c r="M26" s="204">
        <v>57.364155759657756</v>
      </c>
      <c r="N26" s="204">
        <v>54.445537985496642</v>
      </c>
      <c r="O26" s="204">
        <v>54.430584462394364</v>
      </c>
      <c r="P26" s="204">
        <v>55.047933393112743</v>
      </c>
      <c r="Q26" s="204">
        <v>58.102900086408297</v>
      </c>
    </row>
    <row r="27" spans="1:17" x14ac:dyDescent="0.25">
      <c r="A27" s="152" t="s">
        <v>297</v>
      </c>
      <c r="B27" s="264">
        <v>33.874549858794488</v>
      </c>
      <c r="C27" s="264">
        <v>40.824327628981891</v>
      </c>
      <c r="D27" s="264">
        <v>42.73635156289243</v>
      </c>
      <c r="E27" s="264">
        <v>62.534167707794403</v>
      </c>
      <c r="F27" s="264">
        <v>61.448743412927044</v>
      </c>
      <c r="G27" s="264">
        <v>63.844399872921059</v>
      </c>
      <c r="H27" s="264">
        <v>63.82916410202764</v>
      </c>
      <c r="I27" s="264">
        <v>60.326444967157535</v>
      </c>
      <c r="J27" s="264">
        <v>59.984558537125487</v>
      </c>
      <c r="K27" s="264">
        <v>57.844609339433944</v>
      </c>
      <c r="L27" s="264">
        <v>52.509416423600626</v>
      </c>
      <c r="M27" s="264">
        <v>57.364155759657756</v>
      </c>
      <c r="N27" s="264">
        <v>54.445537985496642</v>
      </c>
      <c r="O27" s="264">
        <v>54.430584462394364</v>
      </c>
      <c r="P27" s="264">
        <v>55.047933393112743</v>
      </c>
      <c r="Q27" s="264">
        <v>58.102900086408297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14.481059948949699</v>
      </c>
      <c r="C29" s="83">
        <v>14.725580448262836</v>
      </c>
      <c r="D29" s="83">
        <v>14.905876807291509</v>
      </c>
      <c r="E29" s="83">
        <v>62.534167707794403</v>
      </c>
      <c r="F29" s="83">
        <v>61.448743412927044</v>
      </c>
      <c r="G29" s="83">
        <v>63.844399872921059</v>
      </c>
      <c r="H29" s="83">
        <v>63.82916410202764</v>
      </c>
      <c r="I29" s="83">
        <v>51.719019222625256</v>
      </c>
      <c r="J29" s="83">
        <v>46.779356720709792</v>
      </c>
      <c r="K29" s="83">
        <v>41.826306714645334</v>
      </c>
      <c r="L29" s="83">
        <v>12.339941586364802</v>
      </c>
      <c r="M29" s="83">
        <v>37.045209135002523</v>
      </c>
      <c r="N29" s="83">
        <v>32.085329556374603</v>
      </c>
      <c r="O29" s="83">
        <v>29.617847506392888</v>
      </c>
      <c r="P29" s="83">
        <v>29.620715113957665</v>
      </c>
      <c r="Q29" s="83">
        <v>32.089850892120296</v>
      </c>
    </row>
    <row r="30" spans="1:17" x14ac:dyDescent="0.25">
      <c r="A30" s="154" t="s">
        <v>125</v>
      </c>
      <c r="B30" s="83">
        <v>3.6180568585538864</v>
      </c>
      <c r="C30" s="83">
        <v>2.9554434472536246</v>
      </c>
      <c r="D30" s="83">
        <v>6.1215954168663895</v>
      </c>
      <c r="E30" s="83">
        <v>0</v>
      </c>
      <c r="F30" s="83">
        <v>0</v>
      </c>
      <c r="G30" s="83">
        <v>0</v>
      </c>
      <c r="H30" s="83">
        <v>0</v>
      </c>
      <c r="I30" s="83">
        <v>0.46611528990878104</v>
      </c>
      <c r="J30" s="83">
        <v>0</v>
      </c>
      <c r="K30" s="83">
        <v>3.6867430635941098E-2</v>
      </c>
      <c r="L30" s="83">
        <v>3.1758453658144008</v>
      </c>
      <c r="M30" s="83">
        <v>0</v>
      </c>
      <c r="N30" s="83">
        <v>2.5838467392421887E-2</v>
      </c>
      <c r="O30" s="83">
        <v>0.12321418007942915</v>
      </c>
      <c r="P30" s="83">
        <v>0.2830733159717021</v>
      </c>
      <c r="Q30" s="83">
        <v>1.9838865295221688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15.775433051290902</v>
      </c>
      <c r="C32" s="83">
        <v>23.14330373346543</v>
      </c>
      <c r="D32" s="83">
        <v>21.708879338734533</v>
      </c>
      <c r="E32" s="83">
        <v>0</v>
      </c>
      <c r="F32" s="83">
        <v>0</v>
      </c>
      <c r="G32" s="83">
        <v>0</v>
      </c>
      <c r="H32" s="83">
        <v>0</v>
      </c>
      <c r="I32" s="83">
        <v>8.1413104546234987</v>
      </c>
      <c r="J32" s="83">
        <v>13.205201816415697</v>
      </c>
      <c r="K32" s="83">
        <v>15.981435194152665</v>
      </c>
      <c r="L32" s="83">
        <v>36.993629471421421</v>
      </c>
      <c r="M32" s="83">
        <v>20.318946624655233</v>
      </c>
      <c r="N32" s="83">
        <v>22.334369961729625</v>
      </c>
      <c r="O32" s="83">
        <v>24.689522775922043</v>
      </c>
      <c r="P32" s="83">
        <v>25.144144963183372</v>
      </c>
      <c r="Q32" s="83">
        <v>24.029162664765838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23.405623913836273</v>
      </c>
      <c r="C34" s="204">
        <v>23.292197184680163</v>
      </c>
      <c r="D34" s="204">
        <v>27.874867548105925</v>
      </c>
      <c r="E34" s="204">
        <v>92.064259511256353</v>
      </c>
      <c r="F34" s="204">
        <v>79.274386775210644</v>
      </c>
      <c r="G34" s="204">
        <v>81.942486938922031</v>
      </c>
      <c r="H34" s="204">
        <v>85.279018008866501</v>
      </c>
      <c r="I34" s="204">
        <v>79.715502847595758</v>
      </c>
      <c r="J34" s="204">
        <v>76.520940319528123</v>
      </c>
      <c r="K34" s="204">
        <v>75.368534365052398</v>
      </c>
      <c r="L34" s="204">
        <v>35.82977455013291</v>
      </c>
      <c r="M34" s="204">
        <v>57.173359104910077</v>
      </c>
      <c r="N34" s="204">
        <v>53.795069893502379</v>
      </c>
      <c r="O34" s="204">
        <v>53.978594707070314</v>
      </c>
      <c r="P34" s="204">
        <v>51.347143763842965</v>
      </c>
      <c r="Q34" s="204">
        <v>61.718605319713426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8.6690010150843584</v>
      </c>
      <c r="F37" s="87">
        <v>0</v>
      </c>
      <c r="G37" s="87">
        <v>6.4430896627287542</v>
      </c>
      <c r="H37" s="87">
        <v>0</v>
      </c>
      <c r="I37" s="87">
        <v>0</v>
      </c>
      <c r="J37" s="87">
        <v>0</v>
      </c>
      <c r="K37" s="87">
        <v>9.3858105287836239E-15</v>
      </c>
      <c r="L37" s="87">
        <v>0</v>
      </c>
      <c r="M37" s="87">
        <v>0</v>
      </c>
      <c r="N37" s="87">
        <v>0</v>
      </c>
      <c r="O37" s="87">
        <v>0</v>
      </c>
      <c r="P37" s="87">
        <v>9.3858105287836239E-15</v>
      </c>
      <c r="Q37" s="87">
        <v>0</v>
      </c>
    </row>
    <row r="38" spans="1:17" x14ac:dyDescent="0.25">
      <c r="A38" s="88" t="s">
        <v>125</v>
      </c>
      <c r="B38" s="87">
        <v>0.38263775887365015</v>
      </c>
      <c r="C38" s="87">
        <v>1.1705414144448971</v>
      </c>
      <c r="D38" s="87">
        <v>3.7236560650098096</v>
      </c>
      <c r="E38" s="87">
        <v>22.367105507915998</v>
      </c>
      <c r="F38" s="87">
        <v>21.550603040744058</v>
      </c>
      <c r="G38" s="87">
        <v>19.265976141251187</v>
      </c>
      <c r="H38" s="87">
        <v>24.458196393995632</v>
      </c>
      <c r="I38" s="87">
        <v>12.634062830058658</v>
      </c>
      <c r="J38" s="87">
        <v>7.3743369696070395</v>
      </c>
      <c r="K38" s="87">
        <v>7.010349006863831</v>
      </c>
      <c r="L38" s="87">
        <v>3.3593125609680365</v>
      </c>
      <c r="M38" s="87">
        <v>4.0837084979500453</v>
      </c>
      <c r="N38" s="87">
        <v>3.9282403270250645</v>
      </c>
      <c r="O38" s="87">
        <v>3.8047509308580039</v>
      </c>
      <c r="P38" s="87">
        <v>3.5899799288539951</v>
      </c>
      <c r="Q38" s="87">
        <v>7.8504723004406998</v>
      </c>
    </row>
    <row r="39" spans="1:17" x14ac:dyDescent="0.25">
      <c r="A39" s="88" t="s">
        <v>29</v>
      </c>
      <c r="B39" s="87">
        <v>21.667029298763431</v>
      </c>
      <c r="C39" s="87">
        <v>15.450355363464002</v>
      </c>
      <c r="D39" s="87">
        <v>12.389041226088002</v>
      </c>
      <c r="E39" s="87">
        <v>18.479782162151999</v>
      </c>
      <c r="F39" s="87">
        <v>9.3957793359120014</v>
      </c>
      <c r="G39" s="87">
        <v>6.1921774398388338</v>
      </c>
      <c r="H39" s="87">
        <v>6.1553581650720011</v>
      </c>
      <c r="I39" s="87">
        <v>9.3701463228000001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3.0963994108946822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3.1237616828880057</v>
      </c>
      <c r="L40" s="87">
        <v>6.0984624459219186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1.3559568561991939</v>
      </c>
      <c r="C41" s="87">
        <v>6.6713004067712642</v>
      </c>
      <c r="D41" s="87">
        <v>11.76217025700811</v>
      </c>
      <c r="E41" s="87">
        <v>42.548370826103998</v>
      </c>
      <c r="F41" s="87">
        <v>48.328004398554576</v>
      </c>
      <c r="G41" s="87">
        <v>50.041243695103262</v>
      </c>
      <c r="H41" s="87">
        <v>54.665463449798864</v>
      </c>
      <c r="I41" s="87">
        <v>57.711293694737108</v>
      </c>
      <c r="J41" s="87">
        <v>69.146603349921079</v>
      </c>
      <c r="K41" s="87">
        <v>65.234423675300548</v>
      </c>
      <c r="L41" s="87">
        <v>26.371999543242953</v>
      </c>
      <c r="M41" s="87">
        <v>53.089650606960028</v>
      </c>
      <c r="N41" s="87">
        <v>49.866829566477314</v>
      </c>
      <c r="O41" s="87">
        <v>50.173843776212308</v>
      </c>
      <c r="P41" s="87">
        <v>44.231701286261739</v>
      </c>
      <c r="Q41" s="87">
        <v>53.439073043173117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0.42906313783254535</v>
      </c>
      <c r="Q43" s="87">
        <v>0.42905997609960905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1.0000000000000002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1.0000000000000002</v>
      </c>
      <c r="G50" s="77">
        <f t="shared" si="0"/>
        <v>1</v>
      </c>
      <c r="H50" s="77">
        <f t="shared" si="0"/>
        <v>0.99999999999999978</v>
      </c>
      <c r="I50" s="77">
        <f t="shared" si="0"/>
        <v>0.99999999999999989</v>
      </c>
      <c r="J50" s="77">
        <f t="shared" si="0"/>
        <v>0.99999999999999989</v>
      </c>
      <c r="K50" s="77">
        <f t="shared" si="0"/>
        <v>1</v>
      </c>
      <c r="L50" s="77">
        <f t="shared" si="0"/>
        <v>1</v>
      </c>
      <c r="M50" s="77">
        <f t="shared" si="0"/>
        <v>0.99999999999999989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5.3936361997130054E-2</v>
      </c>
      <c r="C55" s="201">
        <f t="shared" si="5"/>
        <v>5.183723067608937E-2</v>
      </c>
      <c r="D55" s="201">
        <f t="shared" si="5"/>
        <v>4.8839738299193095E-2</v>
      </c>
      <c r="E55" s="201">
        <f t="shared" si="5"/>
        <v>0</v>
      </c>
      <c r="F55" s="201">
        <f t="shared" si="5"/>
        <v>8.6325454814036636E-3</v>
      </c>
      <c r="G55" s="201">
        <f t="shared" si="5"/>
        <v>0</v>
      </c>
      <c r="H55" s="201">
        <f t="shared" si="5"/>
        <v>1.7038982853313466E-2</v>
      </c>
      <c r="I55" s="201">
        <f t="shared" si="5"/>
        <v>3.5341752570586957E-2</v>
      </c>
      <c r="J55" s="201">
        <f t="shared" si="5"/>
        <v>3.3811667604517197E-2</v>
      </c>
      <c r="K55" s="201">
        <f t="shared" si="5"/>
        <v>3.6226644483750507E-2</v>
      </c>
      <c r="L55" s="201">
        <f t="shared" si="5"/>
        <v>4.9700881357087036E-2</v>
      </c>
      <c r="M55" s="201">
        <f t="shared" si="5"/>
        <v>3.9110083144640879E-2</v>
      </c>
      <c r="N55" s="201">
        <f t="shared" si="5"/>
        <v>4.1920245865831117E-2</v>
      </c>
      <c r="O55" s="201">
        <f t="shared" si="5"/>
        <v>4.2049082078507494E-2</v>
      </c>
      <c r="P55" s="201">
        <f t="shared" si="5"/>
        <v>4.3172056807898887E-2</v>
      </c>
      <c r="Q55" s="201">
        <f t="shared" si="5"/>
        <v>4.0417670111744054E-2</v>
      </c>
    </row>
    <row r="56" spans="1:17" x14ac:dyDescent="0.25">
      <c r="A56" s="127" t="s">
        <v>295</v>
      </c>
      <c r="B56" s="200">
        <f t="shared" ref="B56:Q56" si="6">IF(B$15=0,0,B$15/B$5)</f>
        <v>0.10113049093574555</v>
      </c>
      <c r="C56" s="200">
        <f t="shared" si="6"/>
        <v>9.5568359469003133E-2</v>
      </c>
      <c r="D56" s="200">
        <f t="shared" si="6"/>
        <v>9.1586119940220576E-2</v>
      </c>
      <c r="E56" s="200">
        <f t="shared" si="6"/>
        <v>6.1333740639118166E-2</v>
      </c>
      <c r="F56" s="200">
        <f t="shared" si="6"/>
        <v>6.6572195669082276E-2</v>
      </c>
      <c r="G56" s="200">
        <f t="shared" si="6"/>
        <v>6.6068623089842585E-2</v>
      </c>
      <c r="H56" s="200">
        <f t="shared" si="6"/>
        <v>6.6140998651004188E-2</v>
      </c>
      <c r="I56" s="200">
        <f t="shared" si="6"/>
        <v>6.7998575156489965E-2</v>
      </c>
      <c r="J56" s="200">
        <f t="shared" si="6"/>
        <v>6.9039779499829895E-2</v>
      </c>
      <c r="K56" s="200">
        <f t="shared" si="6"/>
        <v>6.8441927067189587E-2</v>
      </c>
      <c r="L56" s="200">
        <f t="shared" si="6"/>
        <v>9.0021263130891815E-2</v>
      </c>
      <c r="M56" s="200">
        <f t="shared" si="6"/>
        <v>7.7549154398896064E-2</v>
      </c>
      <c r="N56" s="200">
        <f t="shared" si="6"/>
        <v>7.7937674065267012E-2</v>
      </c>
      <c r="O56" s="200">
        <f t="shared" si="6"/>
        <v>7.7796226863031434E-2</v>
      </c>
      <c r="P56" s="200">
        <f t="shared" si="6"/>
        <v>7.9876262371110535E-2</v>
      </c>
      <c r="Q56" s="200">
        <f t="shared" si="6"/>
        <v>7.5472997297209604E-2</v>
      </c>
    </row>
    <row r="57" spans="1:17" x14ac:dyDescent="0.25">
      <c r="A57" s="142" t="s">
        <v>301</v>
      </c>
      <c r="B57" s="199">
        <f t="shared" ref="B57:Q57" si="7">IF(B$16=0,0,B$16/B$5)</f>
        <v>0.10113049093574555</v>
      </c>
      <c r="C57" s="199">
        <f t="shared" si="7"/>
        <v>9.5568359469003133E-2</v>
      </c>
      <c r="D57" s="199">
        <f t="shared" si="7"/>
        <v>9.1586119940220576E-2</v>
      </c>
      <c r="E57" s="199">
        <f t="shared" si="7"/>
        <v>6.1333740639118166E-2</v>
      </c>
      <c r="F57" s="199">
        <f t="shared" si="7"/>
        <v>6.6572195669082276E-2</v>
      </c>
      <c r="G57" s="199">
        <f t="shared" si="7"/>
        <v>6.6068623089842585E-2</v>
      </c>
      <c r="H57" s="199">
        <f t="shared" si="7"/>
        <v>6.6140998651004188E-2</v>
      </c>
      <c r="I57" s="199">
        <f t="shared" si="7"/>
        <v>6.7998575156489965E-2</v>
      </c>
      <c r="J57" s="199">
        <f t="shared" si="7"/>
        <v>6.9039779499829895E-2</v>
      </c>
      <c r="K57" s="199">
        <f t="shared" si="7"/>
        <v>6.8441927067189587E-2</v>
      </c>
      <c r="L57" s="199">
        <f t="shared" si="7"/>
        <v>9.0021263130891815E-2</v>
      </c>
      <c r="M57" s="199">
        <f t="shared" si="7"/>
        <v>7.7549154398896064E-2</v>
      </c>
      <c r="N57" s="199">
        <f t="shared" si="7"/>
        <v>7.7937674065267012E-2</v>
      </c>
      <c r="O57" s="199">
        <f t="shared" si="7"/>
        <v>7.7796226863031434E-2</v>
      </c>
      <c r="P57" s="199">
        <f t="shared" si="7"/>
        <v>7.9876262371110535E-2</v>
      </c>
      <c r="Q57" s="199">
        <f t="shared" si="7"/>
        <v>7.5472997297209604E-2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0.49967952491354511</v>
      </c>
      <c r="C62" s="200">
        <f t="shared" si="12"/>
        <v>0.54286463004212249</v>
      </c>
      <c r="D62" s="200">
        <f t="shared" si="12"/>
        <v>0.52024399492247442</v>
      </c>
      <c r="E62" s="200">
        <f t="shared" si="12"/>
        <v>0.37968506109930289</v>
      </c>
      <c r="F62" s="200">
        <f t="shared" si="12"/>
        <v>0.40382491843779028</v>
      </c>
      <c r="G62" s="200">
        <f t="shared" si="12"/>
        <v>0.40899623817521608</v>
      </c>
      <c r="H62" s="200">
        <f t="shared" si="12"/>
        <v>0.39246575596410105</v>
      </c>
      <c r="I62" s="200">
        <f t="shared" si="12"/>
        <v>0.3862577693163407</v>
      </c>
      <c r="J62" s="200">
        <f t="shared" si="12"/>
        <v>0.39423364141673645</v>
      </c>
      <c r="K62" s="200">
        <f t="shared" si="12"/>
        <v>0.38877617679259863</v>
      </c>
      <c r="L62" s="200">
        <f t="shared" si="12"/>
        <v>0.51135501307131437</v>
      </c>
      <c r="M62" s="200">
        <f t="shared" si="12"/>
        <v>0.44240611599023605</v>
      </c>
      <c r="N62" s="200">
        <f t="shared" si="12"/>
        <v>0.44271563133306174</v>
      </c>
      <c r="O62" s="200">
        <f t="shared" si="12"/>
        <v>0.44191215742664819</v>
      </c>
      <c r="P62" s="200">
        <f t="shared" si="12"/>
        <v>0.45372755022863537</v>
      </c>
      <c r="Q62" s="200">
        <f t="shared" si="12"/>
        <v>0.42871532988079286</v>
      </c>
    </row>
    <row r="63" spans="1:17" x14ac:dyDescent="0.25">
      <c r="A63" s="142" t="s">
        <v>297</v>
      </c>
      <c r="B63" s="199">
        <f t="shared" ref="B63:Q63" si="13">IF(B$27=0,0,B$27/B$5)</f>
        <v>0.49967952491354511</v>
      </c>
      <c r="C63" s="199">
        <f t="shared" si="13"/>
        <v>0.54286463004212249</v>
      </c>
      <c r="D63" s="199">
        <f t="shared" si="13"/>
        <v>0.52024399492247442</v>
      </c>
      <c r="E63" s="199">
        <f t="shared" si="13"/>
        <v>0.37968506109930289</v>
      </c>
      <c r="F63" s="199">
        <f t="shared" si="13"/>
        <v>0.40382491843779028</v>
      </c>
      <c r="G63" s="199">
        <f t="shared" si="13"/>
        <v>0.40899623817521608</v>
      </c>
      <c r="H63" s="199">
        <f t="shared" si="13"/>
        <v>0.39246575596410105</v>
      </c>
      <c r="I63" s="199">
        <f t="shared" si="13"/>
        <v>0.3862577693163407</v>
      </c>
      <c r="J63" s="199">
        <f t="shared" si="13"/>
        <v>0.39423364141673645</v>
      </c>
      <c r="K63" s="199">
        <f t="shared" si="13"/>
        <v>0.38877617679259863</v>
      </c>
      <c r="L63" s="199">
        <f t="shared" si="13"/>
        <v>0.51135501307131437</v>
      </c>
      <c r="M63" s="199">
        <f t="shared" si="13"/>
        <v>0.44240611599023605</v>
      </c>
      <c r="N63" s="199">
        <f t="shared" si="13"/>
        <v>0.44271563133306174</v>
      </c>
      <c r="O63" s="199">
        <f t="shared" si="13"/>
        <v>0.44191215742664819</v>
      </c>
      <c r="P63" s="199">
        <f t="shared" si="13"/>
        <v>0.45372755022863537</v>
      </c>
      <c r="Q63" s="199">
        <f t="shared" si="13"/>
        <v>0.42871532988079286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0.34525362215357941</v>
      </c>
      <c r="C65" s="200">
        <f t="shared" si="15"/>
        <v>0.30972977981278516</v>
      </c>
      <c r="D65" s="200">
        <f t="shared" si="15"/>
        <v>0.33933014683811197</v>
      </c>
      <c r="E65" s="200">
        <f t="shared" si="15"/>
        <v>0.55898119826157888</v>
      </c>
      <c r="F65" s="200">
        <f t="shared" si="15"/>
        <v>0.52097034041172396</v>
      </c>
      <c r="G65" s="200">
        <f t="shared" si="15"/>
        <v>0.52493513873494135</v>
      </c>
      <c r="H65" s="200">
        <f t="shared" si="15"/>
        <v>0.52435426253158113</v>
      </c>
      <c r="I65" s="200">
        <f t="shared" si="15"/>
        <v>0.51040190295658228</v>
      </c>
      <c r="J65" s="200">
        <f t="shared" si="15"/>
        <v>0.50291491147891632</v>
      </c>
      <c r="K65" s="200">
        <f t="shared" si="15"/>
        <v>0.50655525165646131</v>
      </c>
      <c r="L65" s="200">
        <f t="shared" si="15"/>
        <v>0.34892284244070676</v>
      </c>
      <c r="M65" s="200">
        <f t="shared" si="15"/>
        <v>0.44093464646622693</v>
      </c>
      <c r="N65" s="200">
        <f t="shared" si="15"/>
        <v>0.43742644873584019</v>
      </c>
      <c r="O65" s="200">
        <f t="shared" si="15"/>
        <v>0.43824253363181292</v>
      </c>
      <c r="P65" s="200">
        <f t="shared" si="15"/>
        <v>0.4232241305923552</v>
      </c>
      <c r="Q65" s="200">
        <f t="shared" si="15"/>
        <v>0.45539400271025332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0.59880899863560888</v>
      </c>
      <c r="C71" s="230">
        <f>IF(C$5=0,0,C$5/MAE_fec!C$5)</f>
        <v>0.62305756878418406</v>
      </c>
      <c r="D71" s="230">
        <f>IF(D$5=0,0,D$5/MAE_fec!D$5)</f>
        <v>0.66129713307826576</v>
      </c>
      <c r="E71" s="230">
        <f>IF(E$5=0,0,E$5/MAE_fec!E$5)</f>
        <v>1.0290687081587668</v>
      </c>
      <c r="F71" s="230">
        <f>IF(F$5=0,0,F$5/MAE_fec!F$5)</f>
        <v>0.94809300807476748</v>
      </c>
      <c r="G71" s="230">
        <f>IF(G$5=0,0,G$5/MAE_fec!G$5)</f>
        <v>0.95531933759560628</v>
      </c>
      <c r="H71" s="230">
        <f>IF(H$5=0,0,H$5/MAE_fec!H$5)</f>
        <v>0.95427396823987809</v>
      </c>
      <c r="I71" s="230">
        <f>IF(I$5=0,0,I$5/MAE_fec!I$5)</f>
        <v>0.91386466624829166</v>
      </c>
      <c r="J71" s="230">
        <f>IF(J$5=0,0,J$5/MAE_fec!J$5)</f>
        <v>0.88976590008409118</v>
      </c>
      <c r="K71" s="230">
        <f>IF(K$5=0,0,K$5/MAE_fec!K$5)</f>
        <v>0.89154210603293016</v>
      </c>
      <c r="L71" s="230">
        <f>IF(L$5=0,0,L$5/MAE_fec!L$5)</f>
        <v>0.64983915849499785</v>
      </c>
      <c r="M71" s="230">
        <f>IF(M$5=0,0,M$5/MAE_fec!M$5)</f>
        <v>0.77944269525882237</v>
      </c>
      <c r="N71" s="230">
        <f>IF(N$5=0,0,N$5/MAE_fec!N$5)</f>
        <v>0.77045299354684094</v>
      </c>
      <c r="O71" s="230">
        <f>IF(O$5=0,0,O$5/MAE_fec!O$5)</f>
        <v>0.76809236542305859</v>
      </c>
      <c r="P71" s="230">
        <f>IF(P$5=0,0,P$5/MAE_fec!P$5)</f>
        <v>0.74811304592835393</v>
      </c>
      <c r="Q71" s="230">
        <f>IF(Q$5=0,0,Q$5/MAE_fec!Q$5)</f>
        <v>0.7990955151114596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1.3251221999999998</v>
      </c>
      <c r="C76" s="273">
        <f>IF(C$10=0,0,C$10/MAE_fec!C$10)</f>
        <v>1.3251222</v>
      </c>
      <c r="D76" s="273">
        <f>IF(D$10=0,0,D$10/MAE_fec!D$10)</f>
        <v>1.3251222000000002</v>
      </c>
      <c r="E76" s="273">
        <f>IF(E$10=0,0,E$10/MAE_fec!E$10)</f>
        <v>0</v>
      </c>
      <c r="F76" s="273">
        <f>IF(F$10=0,0,F$10/MAE_fec!F$10)</f>
        <v>0.33579620271784805</v>
      </c>
      <c r="G76" s="273">
        <f>IF(G$10=0,0,G$10/MAE_fec!G$10)</f>
        <v>0</v>
      </c>
      <c r="H76" s="273">
        <f>IF(H$10=0,0,H$10/MAE_fec!H$10)</f>
        <v>0.66711807008952551</v>
      </c>
      <c r="I76" s="273">
        <f>IF(I$10=0,0,I$10/MAE_fec!I$10)</f>
        <v>1.3251222</v>
      </c>
      <c r="J76" s="273">
        <f>IF(J$10=0,0,J$10/MAE_fec!J$10)</f>
        <v>1.2343215465986777</v>
      </c>
      <c r="K76" s="273">
        <f>IF(K$10=0,0,K$10/MAE_fec!K$10)</f>
        <v>1.3251222000000002</v>
      </c>
      <c r="L76" s="273">
        <f>IF(L$10=0,0,L$10/MAE_fec!L$10)</f>
        <v>1.3251222</v>
      </c>
      <c r="M76" s="273">
        <f>IF(M$10=0,0,M$10/MAE_fec!M$10)</f>
        <v>1.2507165374603257</v>
      </c>
      <c r="N76" s="273">
        <f>IF(N$10=0,0,N$10/MAE_fec!N$10)</f>
        <v>1.3251222000000002</v>
      </c>
      <c r="O76" s="273">
        <f>IF(O$10=0,0,O$10/MAE_fec!O$10)</f>
        <v>1.3251222000000002</v>
      </c>
      <c r="P76" s="273">
        <f>IF(P$10=0,0,P$10/MAE_fec!P$10)</f>
        <v>1.3251222</v>
      </c>
      <c r="Q76" s="273">
        <f>IF(Q$10=0,0,Q$10/MAE_fec!Q$10)</f>
        <v>1.3251221999999998</v>
      </c>
    </row>
    <row r="77" spans="1:17" x14ac:dyDescent="0.25">
      <c r="A77" s="127" t="s">
        <v>295</v>
      </c>
      <c r="B77" s="296">
        <f>IF(B$15=0,0,B$15/MAE_fec!B$15)</f>
        <v>0.38021517182687375</v>
      </c>
      <c r="C77" s="296">
        <f>IF(C$15=0,0,C$15/MAE_fec!C$15)</f>
        <v>0.37385338399380552</v>
      </c>
      <c r="D77" s="296">
        <f>IF(D$15=0,0,D$15/MAE_fec!D$15)</f>
        <v>0.38026408506668818</v>
      </c>
      <c r="E77" s="296">
        <f>IF(E$15=0,0,E$15/MAE_fec!E$15)</f>
        <v>0.39628062000000003</v>
      </c>
      <c r="F77" s="296">
        <f>IF(F$15=0,0,F$15/MAE_fec!F$15)</f>
        <v>0.39628062000000014</v>
      </c>
      <c r="G77" s="296">
        <f>IF(G$15=0,0,G$15/MAE_fec!G$15)</f>
        <v>0.39628061999999997</v>
      </c>
      <c r="H77" s="296">
        <f>IF(H$15=0,0,H$15/MAE_fec!H$15)</f>
        <v>0.39628062000000008</v>
      </c>
      <c r="I77" s="296">
        <f>IF(I$15=0,0,I$15/MAE_fec!I$15)</f>
        <v>0.39015817187079854</v>
      </c>
      <c r="J77" s="296">
        <f>IF(J$15=0,0,J$15/MAE_fec!J$15)</f>
        <v>0.38568625534864048</v>
      </c>
      <c r="K77" s="296">
        <f>IF(K$15=0,0,K$15/MAE_fec!K$15)</f>
        <v>0.38310965507864675</v>
      </c>
      <c r="L77" s="296">
        <f>IF(L$15=0,0,L$15/MAE_fec!L$15)</f>
        <v>0.36729074853034233</v>
      </c>
      <c r="M77" s="296">
        <f>IF(M$15=0,0,M$15/MAE_fec!M$15)</f>
        <v>0.37950741600786353</v>
      </c>
      <c r="N77" s="296">
        <f>IF(N$15=0,0,N$15/MAE_fec!N$15)</f>
        <v>0.37700976293946653</v>
      </c>
      <c r="O77" s="296">
        <f>IF(O$15=0,0,O$15/MAE_fec!O$15)</f>
        <v>0.3751724950450176</v>
      </c>
      <c r="P77" s="296">
        <f>IF(P$15=0,0,P$15/MAE_fec!P$15)</f>
        <v>0.37518370869967393</v>
      </c>
      <c r="Q77" s="296">
        <f>IF(Q$15=0,0,Q$15/MAE_fec!Q$15)</f>
        <v>0.37865988610035817</v>
      </c>
    </row>
    <row r="78" spans="1:17" x14ac:dyDescent="0.25">
      <c r="A78" s="127" t="s">
        <v>294</v>
      </c>
      <c r="B78" s="296">
        <f>IF(B$23=0,0,B$23/MAE_fec!B$23)</f>
        <v>0</v>
      </c>
      <c r="C78" s="296">
        <f>IF(C$23=0,0,C$23/MAE_fec!C$23)</f>
        <v>0</v>
      </c>
      <c r="D78" s="296">
        <f>IF(D$23=0,0,D$23/MAE_fec!D$23)</f>
        <v>0</v>
      </c>
      <c r="E78" s="296">
        <f>IF(E$23=0,0,E$23/MAE_fec!E$23)</f>
        <v>0</v>
      </c>
      <c r="F78" s="296">
        <f>IF(F$23=0,0,F$23/MAE_fec!F$23)</f>
        <v>0</v>
      </c>
      <c r="G78" s="296">
        <f>IF(G$23=0,0,G$23/MAE_fec!G$23)</f>
        <v>0</v>
      </c>
      <c r="H78" s="296">
        <f>IF(H$23=0,0,H$23/MAE_fec!H$23)</f>
        <v>0</v>
      </c>
      <c r="I78" s="296">
        <f>IF(I$23=0,0,I$23/MAE_fec!I$23)</f>
        <v>0</v>
      </c>
      <c r="J78" s="296">
        <f>IF(J$23=0,0,J$23/MAE_fec!J$23)</f>
        <v>0</v>
      </c>
      <c r="K78" s="296">
        <f>IF(K$23=0,0,K$23/MAE_fec!K$23)</f>
        <v>0</v>
      </c>
      <c r="L78" s="296">
        <f>IF(L$23=0,0,L$23/MAE_fec!L$23)</f>
        <v>0</v>
      </c>
      <c r="M78" s="296">
        <f>IF(M$23=0,0,M$23/MAE_fec!M$23)</f>
        <v>0</v>
      </c>
      <c r="N78" s="296">
        <f>IF(N$23=0,0,N$23/MAE_fec!N$23)</f>
        <v>0</v>
      </c>
      <c r="O78" s="296">
        <f>IF(O$23=0,0,O$23/MAE_fec!O$23)</f>
        <v>0</v>
      </c>
      <c r="P78" s="296">
        <f>IF(P$23=0,0,P$23/MAE_fec!P$23)</f>
        <v>0</v>
      </c>
      <c r="Q78" s="296">
        <f>IF(Q$23=0,0,Q$23/MAE_fec!Q$23)</f>
        <v>0</v>
      </c>
    </row>
    <row r="79" spans="1:17" x14ac:dyDescent="0.25">
      <c r="A79" s="127" t="s">
        <v>293</v>
      </c>
      <c r="B79" s="296">
        <f>IF(B$26=0,0,B$26/MAE_fec!B$26)</f>
        <v>1.3150338168620053</v>
      </c>
      <c r="C79" s="296">
        <f>IF(C$26=0,0,C$26/MAE_fec!C$26)</f>
        <v>1.4865405881570357</v>
      </c>
      <c r="D79" s="296">
        <f>IF(D$26=0,0,D$26/MAE_fec!D$26)</f>
        <v>1.5120312423851106</v>
      </c>
      <c r="E79" s="296">
        <f>IF(E$26=0,0,E$26/MAE_fec!E$26)</f>
        <v>1.7172160199999995</v>
      </c>
      <c r="F79" s="296">
        <f>IF(F$26=0,0,F$26/MAE_fec!F$26)</f>
        <v>1.6826783495592066</v>
      </c>
      <c r="G79" s="296">
        <f>IF(G$26=0,0,G$26/MAE_fec!G$26)</f>
        <v>1.7172160200000002</v>
      </c>
      <c r="H79" s="296">
        <f>IF(H$26=0,0,H$26/MAE_fec!H$26)</f>
        <v>1.6460078225610972</v>
      </c>
      <c r="I79" s="296">
        <f>IF(I$26=0,0,I$26/MAE_fec!I$26)</f>
        <v>1.5513727656847953</v>
      </c>
      <c r="J79" s="296">
        <f>IF(J$26=0,0,J$26/MAE_fec!J$26)</f>
        <v>1.5416524878037603</v>
      </c>
      <c r="K79" s="296">
        <f>IF(K$26=0,0,K$26/MAE_fec!K$26)</f>
        <v>1.5233459863471144</v>
      </c>
      <c r="L79" s="296">
        <f>IF(L$26=0,0,L$26/MAE_fec!L$26)</f>
        <v>1.4604458023415403</v>
      </c>
      <c r="M79" s="296">
        <f>IF(M$26=0,0,M$26/MAE_fec!M$26)</f>
        <v>1.5155224095589077</v>
      </c>
      <c r="N79" s="296">
        <f>IF(N$26=0,0,N$26/MAE_fec!N$26)</f>
        <v>1.4990911911881086</v>
      </c>
      <c r="O79" s="296">
        <f>IF(O$26=0,0,O$26/MAE_fec!O$26)</f>
        <v>1.4917857248920987</v>
      </c>
      <c r="P79" s="296">
        <f>IF(P$26=0,0,P$26/MAE_fec!P$26)</f>
        <v>1.491830313368494</v>
      </c>
      <c r="Q79" s="296">
        <f>IF(Q$26=0,0,Q$26/MAE_fec!Q$26)</f>
        <v>1.5056525201987476</v>
      </c>
    </row>
    <row r="80" spans="1:17" x14ac:dyDescent="0.25">
      <c r="A80" s="127" t="s">
        <v>292</v>
      </c>
      <c r="B80" s="296">
        <f>IF(B$34=0,0,B$34/MAE_fec!B$34)</f>
        <v>2.8382717408020333</v>
      </c>
      <c r="C80" s="296">
        <f>IF(C$34=0,0,C$34/MAE_fec!C$34)</f>
        <v>2.6509714336408279</v>
      </c>
      <c r="D80" s="296">
        <f>IF(D$34=0,0,D$34/MAE_fec!D$34)</f>
        <v>2.5737449721189813</v>
      </c>
      <c r="E80" s="296">
        <f>IF(E$34=0,0,E$34/MAE_fec!E$34)</f>
        <v>2.6147698065335323</v>
      </c>
      <c r="F80" s="296">
        <f>IF(F$34=0,0,F$34/MAE_fec!F$34)</f>
        <v>2.5554644641491544</v>
      </c>
      <c r="G80" s="296">
        <f>IF(G$34=0,0,G$34/MAE_fec!G$34)</f>
        <v>2.522415362247949</v>
      </c>
      <c r="H80" s="296">
        <f>IF(H$34=0,0,H$34/MAE_fec!H$34)</f>
        <v>2.5337823447247909</v>
      </c>
      <c r="I80" s="296">
        <f>IF(I$34=0,0,I$34/MAE_fec!I$34)</f>
        <v>2.4806948058206273</v>
      </c>
      <c r="J80" s="296">
        <f>IF(J$34=0,0,J$34/MAE_fec!J$34)</f>
        <v>2.3752340715797069</v>
      </c>
      <c r="K80" s="296">
        <f>IF(K$34=0,0,K$34/MAE_fec!K$34)</f>
        <v>2.3843360219927141</v>
      </c>
      <c r="L80" s="296">
        <f>IF(L$34=0,0,L$34/MAE_fec!L$34)</f>
        <v>2.368268644524707</v>
      </c>
      <c r="M80" s="296">
        <f>IF(M$34=0,0,M$34/MAE_fec!M$34)</f>
        <v>2.3229975167608932</v>
      </c>
      <c r="N80" s="296">
        <f>IF(N$34=0,0,N$34/MAE_fec!N$34)</f>
        <v>2.3735708621254457</v>
      </c>
      <c r="O80" s="296">
        <f>IF(O$34=0,0,O$34/MAE_fec!O$34)</f>
        <v>2.3020791919417292</v>
      </c>
      <c r="P80" s="296">
        <f>IF(P$34=0,0,P$34/MAE_fec!P$34)</f>
        <v>2.3420803535032939</v>
      </c>
      <c r="Q80" s="296">
        <f>IF(Q$34=0,0,Q$34/MAE_fec!Q$34)</f>
        <v>2.3652110442336358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4930.3552721770284</v>
      </c>
      <c r="C3" s="46">
        <v>4838.2341919204537</v>
      </c>
      <c r="D3" s="46">
        <v>4788.1065891705593</v>
      </c>
      <c r="E3" s="46">
        <v>4492.6390213270697</v>
      </c>
      <c r="F3" s="46">
        <v>4179.918785871464</v>
      </c>
      <c r="G3" s="46">
        <v>3769.3318173288149</v>
      </c>
      <c r="H3" s="46">
        <v>3701.2763762946411</v>
      </c>
      <c r="I3" s="46">
        <v>3737.1915816246751</v>
      </c>
      <c r="J3" s="46">
        <v>3567.0834568709038</v>
      </c>
      <c r="K3" s="46">
        <v>3317.2033872886695</v>
      </c>
      <c r="L3" s="46">
        <v>3363.4</v>
      </c>
      <c r="M3" s="46">
        <v>3434.1292149083197</v>
      </c>
      <c r="N3" s="46">
        <v>3468.3578131584627</v>
      </c>
      <c r="O3" s="46">
        <v>3576.1310264541767</v>
      </c>
      <c r="P3" s="46">
        <v>3774.8080183504539</v>
      </c>
      <c r="Q3" s="46">
        <v>3903.8469064297733</v>
      </c>
    </row>
    <row r="5" spans="1:17" x14ac:dyDescent="0.25">
      <c r="A5" s="31" t="s">
        <v>257</v>
      </c>
      <c r="B5" s="46">
        <v>7021.7513913195335</v>
      </c>
      <c r="C5" s="46">
        <v>6864.6941534244406</v>
      </c>
      <c r="D5" s="46">
        <v>6766.9311048662748</v>
      </c>
      <c r="E5" s="46">
        <v>6300.8249786683027</v>
      </c>
      <c r="F5" s="46">
        <v>5981.3252238216928</v>
      </c>
      <c r="G5" s="46">
        <v>5107.9868441033395</v>
      </c>
      <c r="H5" s="46">
        <v>4898.712547006573</v>
      </c>
      <c r="I5" s="46">
        <v>5517.5812175710262</v>
      </c>
      <c r="J5" s="46">
        <v>4970.2048179561289</v>
      </c>
      <c r="K5" s="46">
        <v>4709.5697783899441</v>
      </c>
      <c r="L5" s="46">
        <v>4845.9690682167175</v>
      </c>
      <c r="M5" s="46">
        <v>4544.1068012514097</v>
      </c>
      <c r="N5" s="46">
        <v>3773.8593268725917</v>
      </c>
      <c r="O5" s="46">
        <v>4032.4609271712866</v>
      </c>
      <c r="P5" s="46">
        <v>4283.8700232429401</v>
      </c>
      <c r="Q5" s="46">
        <v>4461.3161509661668</v>
      </c>
    </row>
    <row r="6" spans="1:17" x14ac:dyDescent="0.25">
      <c r="A6" s="294" t="s">
        <v>256</v>
      </c>
      <c r="B6" s="293">
        <v>8777.1892391494166</v>
      </c>
      <c r="C6" s="293">
        <v>8216.7666387690479</v>
      </c>
      <c r="D6" s="293">
        <v>8608.4523458540116</v>
      </c>
      <c r="E6" s="293">
        <v>8078.3742681037056</v>
      </c>
      <c r="F6" s="293">
        <v>7397.7630664528806</v>
      </c>
      <c r="G6" s="293">
        <v>6737.8735325583621</v>
      </c>
      <c r="H6" s="293">
        <v>5903.3946726389222</v>
      </c>
      <c r="I6" s="293">
        <v>5824.3711865137593</v>
      </c>
      <c r="J6" s="293">
        <v>5516.6482071844275</v>
      </c>
      <c r="K6" s="293">
        <v>5525.5512040278509</v>
      </c>
      <c r="L6" s="293">
        <v>5496.4849951151582</v>
      </c>
      <c r="M6" s="293">
        <v>4929.422165713454</v>
      </c>
      <c r="N6" s="293">
        <v>4266.990368498411</v>
      </c>
      <c r="O6" s="293">
        <v>4313.3987356973339</v>
      </c>
      <c r="P6" s="293">
        <v>4850.1478106991299</v>
      </c>
      <c r="Q6" s="293">
        <v>4918.2792813836404</v>
      </c>
    </row>
    <row r="7" spans="1:17" x14ac:dyDescent="0.25">
      <c r="A7" s="292" t="s">
        <v>255</v>
      </c>
      <c r="B7" s="291"/>
      <c r="C7" s="291">
        <v>0</v>
      </c>
      <c r="D7" s="291">
        <v>391.68570708496372</v>
      </c>
      <c r="E7" s="291">
        <v>0</v>
      </c>
      <c r="F7" s="291">
        <v>0</v>
      </c>
      <c r="G7" s="291">
        <v>0</v>
      </c>
      <c r="H7" s="291">
        <v>0</v>
      </c>
      <c r="I7" s="291">
        <v>611.54266675720669</v>
      </c>
      <c r="J7" s="291">
        <v>0</v>
      </c>
      <c r="K7" s="291">
        <v>580.16740527096965</v>
      </c>
      <c r="L7" s="291">
        <v>577.11553471846287</v>
      </c>
      <c r="M7" s="291">
        <v>0</v>
      </c>
      <c r="N7" s="291">
        <v>0</v>
      </c>
      <c r="O7" s="291">
        <v>506.02611530730007</v>
      </c>
      <c r="P7" s="291">
        <v>536.74907500179597</v>
      </c>
      <c r="Q7" s="291">
        <v>516.4055537116933</v>
      </c>
    </row>
    <row r="8" spans="1:17" x14ac:dyDescent="0.25">
      <c r="A8" s="290" t="s">
        <v>254</v>
      </c>
      <c r="B8" s="289"/>
      <c r="C8" s="289">
        <f>B6+C7-C6</f>
        <v>560.42260038036875</v>
      </c>
      <c r="D8" s="289">
        <f t="shared" ref="D8:Q8" si="0">C6+D7-D6</f>
        <v>0</v>
      </c>
      <c r="E8" s="289">
        <f t="shared" si="0"/>
        <v>530.07807775030597</v>
      </c>
      <c r="F8" s="289">
        <f t="shared" si="0"/>
        <v>680.61120165082502</v>
      </c>
      <c r="G8" s="289">
        <f t="shared" si="0"/>
        <v>659.88953389451854</v>
      </c>
      <c r="H8" s="289">
        <f t="shared" si="0"/>
        <v>834.47885991943986</v>
      </c>
      <c r="I8" s="289">
        <f t="shared" si="0"/>
        <v>690.56615288236935</v>
      </c>
      <c r="J8" s="289">
        <f t="shared" si="0"/>
        <v>307.72297932933179</v>
      </c>
      <c r="K8" s="289">
        <f t="shared" si="0"/>
        <v>571.26440842754619</v>
      </c>
      <c r="L8" s="289">
        <f t="shared" si="0"/>
        <v>606.18174363115577</v>
      </c>
      <c r="M8" s="289">
        <f t="shared" si="0"/>
        <v>567.06282940170422</v>
      </c>
      <c r="N8" s="289">
        <f t="shared" si="0"/>
        <v>662.43179721504293</v>
      </c>
      <c r="O8" s="289">
        <f t="shared" si="0"/>
        <v>459.61774810837687</v>
      </c>
      <c r="P8" s="289">
        <f t="shared" si="0"/>
        <v>0</v>
      </c>
      <c r="Q8" s="289">
        <f t="shared" si="0"/>
        <v>448.27408302718322</v>
      </c>
    </row>
    <row r="9" spans="1:17" x14ac:dyDescent="0.25">
      <c r="A9" s="288" t="s">
        <v>253</v>
      </c>
      <c r="B9" s="287">
        <f>B6-B5</f>
        <v>1755.4378478298831</v>
      </c>
      <c r="C9" s="287">
        <f t="shared" ref="C9:Q9" si="1">C6-C5</f>
        <v>1352.0724853446072</v>
      </c>
      <c r="D9" s="287">
        <f t="shared" si="1"/>
        <v>1841.5212409877367</v>
      </c>
      <c r="E9" s="287">
        <f t="shared" si="1"/>
        <v>1777.5492894354029</v>
      </c>
      <c r="F9" s="287">
        <f t="shared" si="1"/>
        <v>1416.4378426311878</v>
      </c>
      <c r="G9" s="287">
        <f t="shared" si="1"/>
        <v>1629.8866884550225</v>
      </c>
      <c r="H9" s="287">
        <f t="shared" si="1"/>
        <v>1004.6821256323492</v>
      </c>
      <c r="I9" s="287">
        <f t="shared" si="1"/>
        <v>306.78996894273314</v>
      </c>
      <c r="J9" s="287">
        <f t="shared" si="1"/>
        <v>546.44338922829866</v>
      </c>
      <c r="K9" s="287">
        <f t="shared" si="1"/>
        <v>815.9814256379068</v>
      </c>
      <c r="L9" s="287">
        <f t="shared" si="1"/>
        <v>650.51592689844074</v>
      </c>
      <c r="M9" s="287">
        <f t="shared" si="1"/>
        <v>385.31536446204427</v>
      </c>
      <c r="N9" s="287">
        <f t="shared" si="1"/>
        <v>493.13104162581931</v>
      </c>
      <c r="O9" s="287">
        <f t="shared" si="1"/>
        <v>280.93780852604732</v>
      </c>
      <c r="P9" s="287">
        <f t="shared" si="1"/>
        <v>566.2777874561898</v>
      </c>
      <c r="Q9" s="287">
        <f t="shared" si="1"/>
        <v>456.96313041747362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615.23981343698813</v>
      </c>
      <c r="C12" s="38">
        <v>593.98613999999998</v>
      </c>
      <c r="D12" s="38">
        <v>574.43837000000008</v>
      </c>
      <c r="E12" s="38">
        <v>538.18173999999999</v>
      </c>
      <c r="F12" s="38">
        <v>509.48991000000001</v>
      </c>
      <c r="G12" s="38">
        <v>424.28902032305768</v>
      </c>
      <c r="H12" s="38">
        <v>407.48464000000001</v>
      </c>
      <c r="I12" s="38">
        <v>459.99536000000001</v>
      </c>
      <c r="J12" s="38">
        <v>410.28306999999995</v>
      </c>
      <c r="K12" s="38">
        <v>387.1986</v>
      </c>
      <c r="L12" s="38">
        <v>378.73632469048312</v>
      </c>
      <c r="M12" s="38">
        <v>360.77209995446287</v>
      </c>
      <c r="N12" s="38">
        <v>282.98256013277381</v>
      </c>
      <c r="O12" s="38">
        <v>291.15293950965798</v>
      </c>
      <c r="P12" s="38">
        <v>297.33551192667022</v>
      </c>
      <c r="Q12" s="38">
        <v>300.37590472448267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262.13884494351646</v>
      </c>
      <c r="C14" s="51">
        <v>191.50650000000002</v>
      </c>
      <c r="D14" s="51">
        <v>139.08848</v>
      </c>
      <c r="E14" s="51">
        <v>127.46619999999999</v>
      </c>
      <c r="F14" s="51">
        <v>98.48214999999999</v>
      </c>
      <c r="G14" s="51">
        <v>43.569917975010213</v>
      </c>
      <c r="H14" s="51">
        <v>35.508800000000001</v>
      </c>
      <c r="I14" s="51">
        <v>76.999279999999999</v>
      </c>
      <c r="J14" s="51">
        <v>42.284099999999995</v>
      </c>
      <c r="K14" s="51">
        <v>61.179049999999997</v>
      </c>
      <c r="L14" s="51">
        <v>26.72690957414353</v>
      </c>
      <c r="M14" s="51">
        <v>26.726512008223079</v>
      </c>
      <c r="N14" s="51">
        <v>16.218954055978873</v>
      </c>
      <c r="O14" s="51">
        <v>13.280826356193474</v>
      </c>
      <c r="P14" s="51">
        <v>13.351092091456644</v>
      </c>
      <c r="Q14" s="51">
        <v>14.473690523916789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14.2835106368036</v>
      </c>
      <c r="C16" s="51">
        <v>14.29942</v>
      </c>
      <c r="D16" s="51">
        <v>16.488250000000001</v>
      </c>
      <c r="E16" s="51">
        <v>14.279680000000001</v>
      </c>
      <c r="F16" s="51">
        <v>15.81255</v>
      </c>
      <c r="G16" s="51">
        <v>13.562734672227808</v>
      </c>
      <c r="H16" s="51">
        <v>11.312939999999999</v>
      </c>
      <c r="I16" s="51">
        <v>9.8966899999999995</v>
      </c>
      <c r="J16" s="51">
        <v>8.7956900000000005</v>
      </c>
      <c r="K16" s="51">
        <v>7.7003700000000004</v>
      </c>
      <c r="L16" s="51">
        <v>6.5918383514165146</v>
      </c>
      <c r="M16" s="51">
        <v>6.5921234228721497</v>
      </c>
      <c r="N16" s="51">
        <v>6.5926991611973307</v>
      </c>
      <c r="O16" s="51">
        <v>5.4935673078979823</v>
      </c>
      <c r="P16" s="51">
        <v>5.4928488226878454</v>
      </c>
      <c r="Q16" s="51">
        <v>5.4930158716875734</v>
      </c>
    </row>
    <row r="17" spans="1:17" x14ac:dyDescent="0.25">
      <c r="A17" s="53" t="s">
        <v>76</v>
      </c>
      <c r="B17" s="51">
        <v>5.1829568663164425</v>
      </c>
      <c r="C17" s="51">
        <v>6.2004999999999999</v>
      </c>
      <c r="D17" s="51">
        <v>4.1013500000000001</v>
      </c>
      <c r="E17" s="51">
        <v>6.2043600000000003</v>
      </c>
      <c r="F17" s="51">
        <v>6.2075800000000001</v>
      </c>
      <c r="G17" s="51">
        <v>5.1801095659656911</v>
      </c>
      <c r="H17" s="51">
        <v>4.10154</v>
      </c>
      <c r="I17" s="51">
        <v>3.09842</v>
      </c>
      <c r="J17" s="51">
        <v>1.00024</v>
      </c>
      <c r="K17" s="51">
        <v>0</v>
      </c>
      <c r="L17" s="51">
        <v>1.0269510006247071</v>
      </c>
      <c r="M17" s="51">
        <v>1.026930299088894</v>
      </c>
      <c r="N17" s="51">
        <v>1.0271271221785203</v>
      </c>
      <c r="O17" s="51">
        <v>2.0547848770127199</v>
      </c>
      <c r="P17" s="51">
        <v>3.0817963667639479</v>
      </c>
      <c r="Q17" s="51">
        <v>5.1592846005684576</v>
      </c>
    </row>
    <row r="18" spans="1:17" x14ac:dyDescent="0.25">
      <c r="A18" s="53" t="s">
        <v>29</v>
      </c>
      <c r="B18" s="51">
        <v>242.67237744039639</v>
      </c>
      <c r="C18" s="51">
        <v>171.00658000000001</v>
      </c>
      <c r="D18" s="51">
        <v>118.49888</v>
      </c>
      <c r="E18" s="51">
        <v>106.98215999999999</v>
      </c>
      <c r="F18" s="51">
        <v>76.462019999999995</v>
      </c>
      <c r="G18" s="51">
        <v>24.827073736816718</v>
      </c>
      <c r="H18" s="51">
        <v>20.09432</v>
      </c>
      <c r="I18" s="51">
        <v>64.004170000000002</v>
      </c>
      <c r="J18" s="51">
        <v>32.488169999999997</v>
      </c>
      <c r="K18" s="51">
        <v>53.478679999999997</v>
      </c>
      <c r="L18" s="51">
        <v>19.108120222102308</v>
      </c>
      <c r="M18" s="51">
        <v>19.107458286262034</v>
      </c>
      <c r="N18" s="51">
        <v>8.5991277726030226</v>
      </c>
      <c r="O18" s="51">
        <v>5.7324741712827718</v>
      </c>
      <c r="P18" s="51">
        <v>4.7764469020048512</v>
      </c>
      <c r="Q18" s="51">
        <v>3.821390051660758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74.050212648904576</v>
      </c>
      <c r="C20" s="51">
        <v>123.90497000000001</v>
      </c>
      <c r="D20" s="51">
        <v>144.89335</v>
      </c>
      <c r="E20" s="51">
        <v>141.32862</v>
      </c>
      <c r="F20" s="51">
        <v>153.88507000000001</v>
      </c>
      <c r="G20" s="51">
        <v>128.64251225186965</v>
      </c>
      <c r="H20" s="51">
        <v>128.49749</v>
      </c>
      <c r="I20" s="51">
        <v>138.75405000000001</v>
      </c>
      <c r="J20" s="51">
        <v>135.85325</v>
      </c>
      <c r="K20" s="51">
        <v>113.38704</v>
      </c>
      <c r="L20" s="51">
        <v>123.64818141392878</v>
      </c>
      <c r="M20" s="51">
        <v>130.42889353092315</v>
      </c>
      <c r="N20" s="51">
        <v>124.78020957521433</v>
      </c>
      <c r="O20" s="51">
        <v>131.6547271550869</v>
      </c>
      <c r="P20" s="51">
        <v>131.42595065100869</v>
      </c>
      <c r="Q20" s="51">
        <v>131.88103142448833</v>
      </c>
    </row>
    <row r="21" spans="1:17" x14ac:dyDescent="0.25">
      <c r="A21" s="53" t="s">
        <v>66</v>
      </c>
      <c r="B21" s="51">
        <v>74.050212648904576</v>
      </c>
      <c r="C21" s="51">
        <v>123.90497000000001</v>
      </c>
      <c r="D21" s="51">
        <v>144.89335</v>
      </c>
      <c r="E21" s="51">
        <v>141.32862</v>
      </c>
      <c r="F21" s="51">
        <v>153.88507000000001</v>
      </c>
      <c r="G21" s="51">
        <v>128.64251225186965</v>
      </c>
      <c r="H21" s="51">
        <v>128.49749</v>
      </c>
      <c r="I21" s="51">
        <v>138.75405000000001</v>
      </c>
      <c r="J21" s="51">
        <v>135.85325</v>
      </c>
      <c r="K21" s="51">
        <v>113.38704</v>
      </c>
      <c r="L21" s="51">
        <v>123.64818141392878</v>
      </c>
      <c r="M21" s="51">
        <v>130.42889353092315</v>
      </c>
      <c r="N21" s="51">
        <v>124.78020957521433</v>
      </c>
      <c r="O21" s="51">
        <v>131.6547271550869</v>
      </c>
      <c r="P21" s="51">
        <v>131.42595065100869</v>
      </c>
      <c r="Q21" s="51">
        <v>131.88103142448833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49.203356015466781</v>
      </c>
      <c r="C23" s="51">
        <v>49.812429999999999</v>
      </c>
      <c r="D23" s="51">
        <v>50.497990000000001</v>
      </c>
      <c r="E23" s="51">
        <v>51.101430000000001</v>
      </c>
      <c r="F23" s="51">
        <v>52.196309999999997</v>
      </c>
      <c r="G23" s="51">
        <v>53.19131442989211</v>
      </c>
      <c r="H23" s="51">
        <v>53.996290000000002</v>
      </c>
      <c r="I23" s="51">
        <v>55.689959999999999</v>
      </c>
      <c r="J23" s="51">
        <v>55.389200000000002</v>
      </c>
      <c r="K23" s="51">
        <v>59.303600000000003</v>
      </c>
      <c r="L23" s="51">
        <v>64.393416265890707</v>
      </c>
      <c r="M23" s="51">
        <v>64.298036451547645</v>
      </c>
      <c r="N23" s="51">
        <v>1.289891058020687</v>
      </c>
      <c r="O23" s="51">
        <v>2.8655350441278564</v>
      </c>
      <c r="P23" s="51">
        <v>2.8654019057440046</v>
      </c>
      <c r="Q23" s="51">
        <v>3.1574839379364668</v>
      </c>
    </row>
    <row r="24" spans="1:17" x14ac:dyDescent="0.25">
      <c r="A24" s="53" t="s">
        <v>23</v>
      </c>
      <c r="B24" s="51">
        <v>49.203356015466781</v>
      </c>
      <c r="C24" s="51">
        <v>49.812429999999999</v>
      </c>
      <c r="D24" s="51">
        <v>50.497990000000001</v>
      </c>
      <c r="E24" s="51">
        <v>51.101430000000001</v>
      </c>
      <c r="F24" s="51">
        <v>52.196309999999997</v>
      </c>
      <c r="G24" s="51">
        <v>53.19131442989211</v>
      </c>
      <c r="H24" s="51">
        <v>53.996290000000002</v>
      </c>
      <c r="I24" s="51">
        <v>55.689959999999999</v>
      </c>
      <c r="J24" s="51">
        <v>55.389200000000002</v>
      </c>
      <c r="K24" s="51">
        <v>59.303600000000003</v>
      </c>
      <c r="L24" s="51">
        <v>64.393416265890707</v>
      </c>
      <c r="M24" s="51">
        <v>64.298036451547645</v>
      </c>
      <c r="N24" s="51">
        <v>1.289891058020687</v>
      </c>
      <c r="O24" s="51">
        <v>2.8655350441278564</v>
      </c>
      <c r="P24" s="51">
        <v>2.8654019057440046</v>
      </c>
      <c r="Q24" s="51">
        <v>3.1574839379364668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29.593665168074448</v>
      </c>
      <c r="C29" s="51">
        <v>36.42633</v>
      </c>
      <c r="D29" s="51">
        <v>39.40455</v>
      </c>
      <c r="E29" s="51">
        <v>39.71575</v>
      </c>
      <c r="F29" s="51">
        <v>41.218620000000001</v>
      </c>
      <c r="G29" s="51">
        <v>44.880198100733423</v>
      </c>
      <c r="H29" s="51">
        <v>44.488799999999998</v>
      </c>
      <c r="I29" s="51">
        <v>42.571240000000003</v>
      </c>
      <c r="J29" s="51">
        <v>44.573239999999998</v>
      </c>
      <c r="K29" s="51">
        <v>42.020780000000002</v>
      </c>
      <c r="L29" s="51">
        <v>38.526561763107956</v>
      </c>
      <c r="M29" s="51">
        <v>34.512944918319015</v>
      </c>
      <c r="N29" s="51">
        <v>37.167373393326791</v>
      </c>
      <c r="O29" s="51">
        <v>37.499008779713904</v>
      </c>
      <c r="P29" s="51">
        <v>35.083636021900737</v>
      </c>
      <c r="Q29" s="51">
        <v>36.421375706891453</v>
      </c>
    </row>
    <row r="30" spans="1:17" x14ac:dyDescent="0.25">
      <c r="A30" s="63" t="s">
        <v>21</v>
      </c>
      <c r="B30" s="62">
        <v>200.2537346610259</v>
      </c>
      <c r="C30" s="62">
        <v>192.33591000000001</v>
      </c>
      <c r="D30" s="62">
        <v>200.554</v>
      </c>
      <c r="E30" s="62">
        <v>178.56974</v>
      </c>
      <c r="F30" s="62">
        <v>163.70776000000001</v>
      </c>
      <c r="G30" s="62">
        <v>154.00507756555231</v>
      </c>
      <c r="H30" s="62">
        <v>144.99325999999999</v>
      </c>
      <c r="I30" s="62">
        <v>145.98083</v>
      </c>
      <c r="J30" s="62">
        <v>132.18328</v>
      </c>
      <c r="K30" s="62">
        <v>111.30813000000001</v>
      </c>
      <c r="L30" s="62">
        <v>125.44125567341212</v>
      </c>
      <c r="M30" s="62">
        <v>104.80571304544995</v>
      </c>
      <c r="N30" s="62">
        <v>103.52613205023316</v>
      </c>
      <c r="O30" s="62">
        <v>105.85284217453584</v>
      </c>
      <c r="P30" s="62">
        <v>114.60943125656017</v>
      </c>
      <c r="Q30" s="62">
        <v>114.44232313124964</v>
      </c>
    </row>
    <row r="32" spans="1:17" x14ac:dyDescent="0.25">
      <c r="A32" s="31" t="s">
        <v>63</v>
      </c>
      <c r="B32" s="70">
        <v>1014.1436763405591</v>
      </c>
      <c r="C32" s="70">
        <v>902.20216739194825</v>
      </c>
      <c r="D32" s="70">
        <v>780.61415834487616</v>
      </c>
      <c r="E32" s="70">
        <v>735.61011087420013</v>
      </c>
      <c r="F32" s="70">
        <v>670.25921667674402</v>
      </c>
      <c r="G32" s="70">
        <v>434.51092389503526</v>
      </c>
      <c r="H32" s="70">
        <v>409.54357278558007</v>
      </c>
      <c r="I32" s="70">
        <v>569.07400193683213</v>
      </c>
      <c r="J32" s="70">
        <v>450.71226502120805</v>
      </c>
      <c r="K32" s="70">
        <v>459.96838455776407</v>
      </c>
      <c r="L32" s="70">
        <v>372.94647625976199</v>
      </c>
      <c r="M32" s="70">
        <v>388.87152145941252</v>
      </c>
      <c r="N32" s="70">
        <v>341.55293428871266</v>
      </c>
      <c r="O32" s="70">
        <v>348.69459632215006</v>
      </c>
      <c r="P32" s="70">
        <v>348.24348295996839</v>
      </c>
      <c r="Q32" s="70">
        <v>352.6631130052358</v>
      </c>
    </row>
    <row r="34" spans="1:17" x14ac:dyDescent="0.25">
      <c r="A34" s="184" t="s">
        <v>252</v>
      </c>
      <c r="B34" s="190">
        <f t="shared" ref="B34:Q34" si="2">IF(B$12=0,"",B$12/B$3*1000)</f>
        <v>124.7861015024431</v>
      </c>
      <c r="C34" s="190">
        <f t="shared" si="2"/>
        <v>122.76919976133429</v>
      </c>
      <c r="D34" s="190">
        <f t="shared" si="2"/>
        <v>119.97192612612862</v>
      </c>
      <c r="E34" s="190">
        <f t="shared" si="2"/>
        <v>119.79189457358802</v>
      </c>
      <c r="F34" s="190">
        <f t="shared" si="2"/>
        <v>121.88990650299857</v>
      </c>
      <c r="G34" s="190">
        <f t="shared" si="2"/>
        <v>112.5634571019899</v>
      </c>
      <c r="H34" s="190">
        <f t="shared" si="2"/>
        <v>110.09300537776488</v>
      </c>
      <c r="I34" s="190">
        <f t="shared" si="2"/>
        <v>123.08583864465024</v>
      </c>
      <c r="J34" s="190">
        <f t="shared" si="2"/>
        <v>115.01919564279163</v>
      </c>
      <c r="K34" s="190">
        <f t="shared" si="2"/>
        <v>116.72440751861117</v>
      </c>
      <c r="L34" s="190">
        <f t="shared" si="2"/>
        <v>112.60519851652587</v>
      </c>
      <c r="M34" s="190">
        <f t="shared" si="2"/>
        <v>105.05489962004658</v>
      </c>
      <c r="N34" s="190">
        <f t="shared" si="2"/>
        <v>81.589782651368239</v>
      </c>
      <c r="O34" s="190">
        <f t="shared" si="2"/>
        <v>81.415624135657978</v>
      </c>
      <c r="P34" s="190">
        <f t="shared" si="2"/>
        <v>78.768379870243649</v>
      </c>
      <c r="Q34" s="190">
        <f t="shared" si="2"/>
        <v>76.943566672594912</v>
      </c>
    </row>
    <row r="35" spans="1:17" x14ac:dyDescent="0.25">
      <c r="A35" s="286" t="s">
        <v>251</v>
      </c>
      <c r="B35" s="285">
        <f t="shared" ref="B35:Q35" si="3">IF(B$12=0,"",B$12/B$5*1000)</f>
        <v>87.619139321503624</v>
      </c>
      <c r="C35" s="285">
        <f t="shared" si="3"/>
        <v>86.527691798722159</v>
      </c>
      <c r="D35" s="285">
        <f t="shared" si="3"/>
        <v>84.889052525879364</v>
      </c>
      <c r="E35" s="285">
        <f t="shared" si="3"/>
        <v>85.414488074503893</v>
      </c>
      <c r="F35" s="285">
        <f t="shared" si="3"/>
        <v>85.180104898972161</v>
      </c>
      <c r="G35" s="285">
        <f t="shared" si="3"/>
        <v>83.063843598747113</v>
      </c>
      <c r="H35" s="285">
        <f t="shared" si="3"/>
        <v>83.181986305564962</v>
      </c>
      <c r="I35" s="285">
        <f t="shared" si="3"/>
        <v>83.369023827890501</v>
      </c>
      <c r="J35" s="285">
        <f t="shared" si="3"/>
        <v>82.548523657968389</v>
      </c>
      <c r="K35" s="285">
        <f t="shared" si="3"/>
        <v>82.215280422572107</v>
      </c>
      <c r="L35" s="285">
        <f t="shared" si="3"/>
        <v>78.154919967298795</v>
      </c>
      <c r="M35" s="285">
        <f t="shared" si="3"/>
        <v>79.393402429517991</v>
      </c>
      <c r="N35" s="285">
        <f t="shared" si="3"/>
        <v>74.984925409840926</v>
      </c>
      <c r="O35" s="285">
        <f t="shared" si="3"/>
        <v>72.202296505299955</v>
      </c>
      <c r="P35" s="285">
        <f t="shared" si="3"/>
        <v>69.40815438223396</v>
      </c>
      <c r="Q35" s="285">
        <f t="shared" si="3"/>
        <v>67.328988702007052</v>
      </c>
    </row>
    <row r="36" spans="1:17" x14ac:dyDescent="0.25">
      <c r="A36" s="286" t="s">
        <v>250</v>
      </c>
      <c r="B36" s="285">
        <f>IF(TEL_ued!B$5=0,"",TEL_ued!B$5/B$5*1000)</f>
        <v>34.276863932924883</v>
      </c>
      <c r="C36" s="285">
        <f>IF(TEL_ued!C$5=0,"",TEL_ued!C$5/C$5*1000)</f>
        <v>34.276863932924883</v>
      </c>
      <c r="D36" s="285">
        <f>IF(TEL_ued!D$5=0,"",TEL_ued!D$5/D$5*1000)</f>
        <v>34.27686393292489</v>
      </c>
      <c r="E36" s="285">
        <f>IF(TEL_ued!E$5=0,"",TEL_ued!E$5/E$5*1000)</f>
        <v>34.276863932924883</v>
      </c>
      <c r="F36" s="285">
        <f>IF(TEL_ued!F$5=0,"",TEL_ued!F$5/F$5*1000)</f>
        <v>34.276863932924883</v>
      </c>
      <c r="G36" s="285">
        <f>IF(TEL_ued!G$5=0,"",TEL_ued!G$5/G$5*1000)</f>
        <v>34.27686393292489</v>
      </c>
      <c r="H36" s="285">
        <f>IF(TEL_ued!H$5=0,"",TEL_ued!H$5/H$5*1000)</f>
        <v>34.27686393292489</v>
      </c>
      <c r="I36" s="285">
        <f>IF(TEL_ued!I$5=0,"",TEL_ued!I$5/I$5*1000)</f>
        <v>34.276863932924883</v>
      </c>
      <c r="J36" s="285">
        <f>IF(TEL_ued!J$5=0,"",TEL_ued!J$5/J$5*1000)</f>
        <v>34.276863932924883</v>
      </c>
      <c r="K36" s="285">
        <f>IF(TEL_ued!K$5=0,"",TEL_ued!K$5/K$5*1000)</f>
        <v>34.276863932924883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34.27686393292489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1.6483713410468779</v>
      </c>
      <c r="C37" s="283">
        <f t="shared" si="4"/>
        <v>1.5188943085304116</v>
      </c>
      <c r="D37" s="283">
        <f t="shared" si="4"/>
        <v>1.3589171599816288</v>
      </c>
      <c r="E37" s="283">
        <f t="shared" si="4"/>
        <v>1.3668433099833528</v>
      </c>
      <c r="F37" s="283">
        <f t="shared" si="4"/>
        <v>1.3155495398853807</v>
      </c>
      <c r="G37" s="283">
        <f t="shared" si="4"/>
        <v>1.0240918408970248</v>
      </c>
      <c r="H37" s="283">
        <f t="shared" si="4"/>
        <v>1.0050527862487775</v>
      </c>
      <c r="I37" s="283">
        <f t="shared" si="4"/>
        <v>1.2371298743901071</v>
      </c>
      <c r="J37" s="283">
        <f t="shared" si="4"/>
        <v>1.0985397594426893</v>
      </c>
      <c r="K37" s="283">
        <f t="shared" si="4"/>
        <v>1.1879391727081763</v>
      </c>
      <c r="L37" s="283">
        <f t="shared" si="4"/>
        <v>0.98471271950095418</v>
      </c>
      <c r="M37" s="283">
        <f t="shared" si="4"/>
        <v>1.0778869028633211</v>
      </c>
      <c r="N37" s="283">
        <f t="shared" si="4"/>
        <v>1.2069752076893288</v>
      </c>
      <c r="O37" s="283">
        <f t="shared" si="4"/>
        <v>1.1976337828132535</v>
      </c>
      <c r="P37" s="283">
        <f t="shared" si="4"/>
        <v>1.1712138947124933</v>
      </c>
      <c r="Q37" s="283">
        <f t="shared" si="4"/>
        <v>1.1740725785868649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PT: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6322.3835922273493</v>
      </c>
      <c r="C5" s="96">
        <f t="shared" ref="C5:Q5" si="1">SUM(C6:C10,C15,C26)</f>
        <v>6221.2820199999996</v>
      </c>
      <c r="D5" s="96">
        <f t="shared" si="1"/>
        <v>6342.8760700000003</v>
      </c>
      <c r="E5" s="96">
        <f t="shared" si="1"/>
        <v>5920.366299999996</v>
      </c>
      <c r="F5" s="96">
        <f t="shared" si="1"/>
        <v>5799.639199999996</v>
      </c>
      <c r="G5" s="96">
        <f t="shared" si="1"/>
        <v>5795.7458001392533</v>
      </c>
      <c r="H5" s="96">
        <f t="shared" si="1"/>
        <v>5766.0075600000018</v>
      </c>
      <c r="I5" s="96">
        <f t="shared" si="1"/>
        <v>5843.4000799999967</v>
      </c>
      <c r="J5" s="96">
        <f t="shared" si="1"/>
        <v>5523.3879299999981</v>
      </c>
      <c r="K5" s="96">
        <f t="shared" si="1"/>
        <v>5211.2071800000003</v>
      </c>
      <c r="L5" s="96">
        <f t="shared" si="1"/>
        <v>5453.4675968409874</v>
      </c>
      <c r="M5" s="96">
        <f t="shared" si="1"/>
        <v>5349.3486972938608</v>
      </c>
      <c r="N5" s="96">
        <f t="shared" si="1"/>
        <v>4605.9960454364837</v>
      </c>
      <c r="O5" s="96">
        <f t="shared" si="1"/>
        <v>4599.0643180950028</v>
      </c>
      <c r="P5" s="96">
        <f t="shared" si="1"/>
        <v>4405.9679534215629</v>
      </c>
      <c r="Q5" s="96">
        <f t="shared" si="1"/>
        <v>4450.5234215378805</v>
      </c>
    </row>
    <row r="6" spans="1:17" x14ac:dyDescent="0.25">
      <c r="A6" s="76" t="s">
        <v>83</v>
      </c>
      <c r="B6" s="95">
        <v>67.036787831658543</v>
      </c>
      <c r="C6" s="95">
        <v>66.737617748358019</v>
      </c>
      <c r="D6" s="95">
        <v>66.875789963471206</v>
      </c>
      <c r="E6" s="95">
        <v>63.095941063877632</v>
      </c>
      <c r="F6" s="95">
        <v>62.02954352314606</v>
      </c>
      <c r="G6" s="95">
        <v>59.137983073165486</v>
      </c>
      <c r="H6" s="95">
        <v>58.610262100828898</v>
      </c>
      <c r="I6" s="95">
        <v>60.724566885033006</v>
      </c>
      <c r="J6" s="95">
        <v>56.428257502958019</v>
      </c>
      <c r="K6" s="95">
        <v>54.388478524449894</v>
      </c>
      <c r="L6" s="95">
        <v>55.762345562200629</v>
      </c>
      <c r="M6" s="95">
        <v>54.166434925341271</v>
      </c>
      <c r="N6" s="95">
        <v>45.689524084345507</v>
      </c>
      <c r="O6" s="95">
        <v>45.147336266055447</v>
      </c>
      <c r="P6" s="95">
        <v>43.542596448071443</v>
      </c>
      <c r="Q6" s="95">
        <v>44.397941095400569</v>
      </c>
    </row>
    <row r="7" spans="1:17" x14ac:dyDescent="0.25">
      <c r="A7" s="76" t="s">
        <v>82</v>
      </c>
      <c r="B7" s="95">
        <v>79.728599723726006</v>
      </c>
      <c r="C7" s="95">
        <v>86.294347877698911</v>
      </c>
      <c r="D7" s="95">
        <v>85.539342873361676</v>
      </c>
      <c r="E7" s="95">
        <v>83.941528037216344</v>
      </c>
      <c r="F7" s="95">
        <v>82.039185711849058</v>
      </c>
      <c r="G7" s="95">
        <v>77.026396129244361</v>
      </c>
      <c r="H7" s="95">
        <v>76.688526160028331</v>
      </c>
      <c r="I7" s="95">
        <v>82.141629269674496</v>
      </c>
      <c r="J7" s="95">
        <v>75.812408851698081</v>
      </c>
      <c r="K7" s="95">
        <v>77.384241232443699</v>
      </c>
      <c r="L7" s="95">
        <v>79.574965314870227</v>
      </c>
      <c r="M7" s="95">
        <v>78.116830613461303</v>
      </c>
      <c r="N7" s="95">
        <v>68.169060137658022</v>
      </c>
      <c r="O7" s="95">
        <v>67.081172175215613</v>
      </c>
      <c r="P7" s="95">
        <v>60.423852812624006</v>
      </c>
      <c r="Q7" s="95">
        <v>61.008933504195873</v>
      </c>
    </row>
    <row r="8" spans="1:17" x14ac:dyDescent="0.25">
      <c r="A8" s="76" t="s">
        <v>81</v>
      </c>
      <c r="B8" s="95">
        <v>137.09620902504511</v>
      </c>
      <c r="C8" s="95">
        <v>133.85338561661658</v>
      </c>
      <c r="D8" s="95">
        <v>134.56231654690728</v>
      </c>
      <c r="E8" s="95">
        <v>130.82320477851763</v>
      </c>
      <c r="F8" s="95">
        <v>127.68609233749584</v>
      </c>
      <c r="G8" s="95">
        <v>130.81978574738565</v>
      </c>
      <c r="H8" s="95">
        <v>132.00726678949226</v>
      </c>
      <c r="I8" s="95">
        <v>135.90858334984983</v>
      </c>
      <c r="J8" s="95">
        <v>129.37286334992945</v>
      </c>
      <c r="K8" s="95">
        <v>123.71863790413329</v>
      </c>
      <c r="L8" s="95">
        <v>127.42120770056353</v>
      </c>
      <c r="M8" s="95">
        <v>126.73452590249227</v>
      </c>
      <c r="N8" s="95">
        <v>115.46400202019701</v>
      </c>
      <c r="O8" s="95">
        <v>115.75302102029244</v>
      </c>
      <c r="P8" s="95">
        <v>110.92491544891762</v>
      </c>
      <c r="Q8" s="95">
        <v>113.32057888258916</v>
      </c>
    </row>
    <row r="9" spans="1:17" x14ac:dyDescent="0.25">
      <c r="A9" s="76" t="s">
        <v>80</v>
      </c>
      <c r="B9" s="95">
        <v>150.09771974996332</v>
      </c>
      <c r="C9" s="95">
        <v>157.43172247665416</v>
      </c>
      <c r="D9" s="95">
        <v>151.60383996168065</v>
      </c>
      <c r="E9" s="95">
        <v>145.908461103213</v>
      </c>
      <c r="F9" s="95">
        <v>142.80182141053388</v>
      </c>
      <c r="G9" s="95">
        <v>137.05261019338053</v>
      </c>
      <c r="H9" s="95">
        <v>135.69339160442277</v>
      </c>
      <c r="I9" s="95">
        <v>145.01389650367636</v>
      </c>
      <c r="J9" s="95">
        <v>134.67038860586399</v>
      </c>
      <c r="K9" s="95">
        <v>136.1683961055368</v>
      </c>
      <c r="L9" s="95">
        <v>136.37600833596844</v>
      </c>
      <c r="M9" s="95">
        <v>136.51755158303189</v>
      </c>
      <c r="N9" s="95">
        <v>123.14724156462951</v>
      </c>
      <c r="O9" s="95">
        <v>120.00433446793076</v>
      </c>
      <c r="P9" s="95">
        <v>108.89545000006139</v>
      </c>
      <c r="Q9" s="95">
        <v>110.99395214589342</v>
      </c>
    </row>
    <row r="10" spans="1:17" x14ac:dyDescent="0.25">
      <c r="A10" s="94" t="s">
        <v>79</v>
      </c>
      <c r="B10" s="93">
        <f t="shared" ref="B10" si="2">SUM(B11:B14)</f>
        <v>112.58779297085533</v>
      </c>
      <c r="C10" s="93">
        <f t="shared" ref="C10:Q10" si="3">SUM(C11:C14)</f>
        <v>112.91665116779578</v>
      </c>
      <c r="D10" s="93">
        <f t="shared" si="3"/>
        <v>111.45926906831656</v>
      </c>
      <c r="E10" s="93">
        <f t="shared" si="3"/>
        <v>106.0695091629447</v>
      </c>
      <c r="F10" s="93">
        <f t="shared" si="3"/>
        <v>102.90959117901761</v>
      </c>
      <c r="G10" s="93">
        <f t="shared" si="3"/>
        <v>96.402469321719138</v>
      </c>
      <c r="H10" s="93">
        <f t="shared" si="3"/>
        <v>94.604509861644345</v>
      </c>
      <c r="I10" s="93">
        <f t="shared" si="3"/>
        <v>99.464936077840207</v>
      </c>
      <c r="J10" s="93">
        <f t="shared" si="3"/>
        <v>92.099334469956133</v>
      </c>
      <c r="K10" s="93">
        <f t="shared" si="3"/>
        <v>89.883262603097492</v>
      </c>
      <c r="L10" s="93">
        <f t="shared" si="3"/>
        <v>92.276631553284076</v>
      </c>
      <c r="M10" s="93">
        <f t="shared" si="3"/>
        <v>89.800374038248179</v>
      </c>
      <c r="N10" s="93">
        <f t="shared" si="3"/>
        <v>77.648644282614356</v>
      </c>
      <c r="O10" s="93">
        <f t="shared" si="3"/>
        <v>76.503400090853859</v>
      </c>
      <c r="P10" s="93">
        <f t="shared" si="3"/>
        <v>72.392511979337002</v>
      </c>
      <c r="Q10" s="93">
        <f t="shared" si="3"/>
        <v>74.343172657737298</v>
      </c>
    </row>
    <row r="11" spans="1:17" x14ac:dyDescent="0.25">
      <c r="A11" s="92" t="s">
        <v>68</v>
      </c>
      <c r="B11" s="91">
        <v>16.42179874841867</v>
      </c>
      <c r="C11" s="91">
        <v>18.011569435559476</v>
      </c>
      <c r="D11" s="91">
        <v>13.829375256211243</v>
      </c>
      <c r="E11" s="91">
        <v>15.797521189520115</v>
      </c>
      <c r="F11" s="91">
        <v>15.502502915715166</v>
      </c>
      <c r="G11" s="91">
        <v>12.992274739084156</v>
      </c>
      <c r="H11" s="91">
        <v>12.39847070094347</v>
      </c>
      <c r="I11" s="91">
        <v>12.996264326924932</v>
      </c>
      <c r="J11" s="91">
        <v>9.075116423857267</v>
      </c>
      <c r="K11" s="91">
        <v>9.336813650328466</v>
      </c>
      <c r="L11" s="91">
        <v>9.217867300479039</v>
      </c>
      <c r="M11" s="91">
        <v>9.2969725714478031</v>
      </c>
      <c r="N11" s="91">
        <v>7.9179583554331465</v>
      </c>
      <c r="O11" s="91">
        <v>7.8931562462747653</v>
      </c>
      <c r="P11" s="91">
        <v>7.879761369384843</v>
      </c>
      <c r="Q11" s="91">
        <v>8.6986154387161498</v>
      </c>
    </row>
    <row r="12" spans="1:17" x14ac:dyDescent="0.25">
      <c r="A12" s="92" t="s">
        <v>66</v>
      </c>
      <c r="B12" s="91">
        <v>25.984508003135051</v>
      </c>
      <c r="C12" s="91">
        <v>28.04347567286538</v>
      </c>
      <c r="D12" s="91">
        <v>29.024409597758677</v>
      </c>
      <c r="E12" s="91">
        <v>29.598215564128338</v>
      </c>
      <c r="F12" s="91">
        <v>30.94471170436389</v>
      </c>
      <c r="G12" s="91">
        <v>28.319797781493833</v>
      </c>
      <c r="H12" s="91">
        <v>27.189414857811439</v>
      </c>
      <c r="I12" s="91">
        <v>30.520352850457986</v>
      </c>
      <c r="J12" s="91">
        <v>27.920647286968737</v>
      </c>
      <c r="K12" s="91">
        <v>28.699462216912806</v>
      </c>
      <c r="L12" s="91">
        <v>28.668880295328503</v>
      </c>
      <c r="M12" s="91">
        <v>29.258468625217638</v>
      </c>
      <c r="N12" s="91">
        <v>25.241424894515788</v>
      </c>
      <c r="O12" s="91">
        <v>23.823588537326618</v>
      </c>
      <c r="P12" s="91">
        <v>22.632409758961376</v>
      </c>
      <c r="Q12" s="91">
        <v>24.062820266665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70.181486219301604</v>
      </c>
      <c r="C14" s="89">
        <v>66.861606059370914</v>
      </c>
      <c r="D14" s="89">
        <v>68.605484214346632</v>
      </c>
      <c r="E14" s="89">
        <v>60.673772409296248</v>
      </c>
      <c r="F14" s="89">
        <v>56.462376558938558</v>
      </c>
      <c r="G14" s="89">
        <v>55.090396801141161</v>
      </c>
      <c r="H14" s="89">
        <v>55.01662430288944</v>
      </c>
      <c r="I14" s="89">
        <v>55.948318900457288</v>
      </c>
      <c r="J14" s="89">
        <v>55.103570759130129</v>
      </c>
      <c r="K14" s="89">
        <v>51.84698673585622</v>
      </c>
      <c r="L14" s="89">
        <v>54.389883957476535</v>
      </c>
      <c r="M14" s="89">
        <v>51.244932841582738</v>
      </c>
      <c r="N14" s="89">
        <v>44.489261032665432</v>
      </c>
      <c r="O14" s="89">
        <v>44.786655307252481</v>
      </c>
      <c r="P14" s="89">
        <v>41.880340850990777</v>
      </c>
      <c r="Q14" s="89">
        <v>41.581736952356152</v>
      </c>
    </row>
    <row r="15" spans="1:17" x14ac:dyDescent="0.25">
      <c r="A15" s="86" t="s">
        <v>87</v>
      </c>
      <c r="B15" s="85">
        <f t="shared" ref="B15" si="4">SUM(B16:B25)</f>
        <v>2006.5822223814341</v>
      </c>
      <c r="C15" s="85">
        <f t="shared" ref="C15:Q15" si="5">SUM(C16:C25)</f>
        <v>1961.600701017318</v>
      </c>
      <c r="D15" s="85">
        <f t="shared" si="5"/>
        <v>1965.3548276425845</v>
      </c>
      <c r="E15" s="85">
        <f t="shared" si="5"/>
        <v>1976.7218732716744</v>
      </c>
      <c r="F15" s="85">
        <f t="shared" si="5"/>
        <v>1833.6082635733067</v>
      </c>
      <c r="G15" s="85">
        <f t="shared" si="5"/>
        <v>1812.9367972317489</v>
      </c>
      <c r="H15" s="85">
        <f t="shared" si="5"/>
        <v>1864.8996248492233</v>
      </c>
      <c r="I15" s="85">
        <f t="shared" si="5"/>
        <v>1911.4621470933262</v>
      </c>
      <c r="J15" s="85">
        <f t="shared" si="5"/>
        <v>1846.644639835529</v>
      </c>
      <c r="K15" s="85">
        <f t="shared" si="5"/>
        <v>1757.6954123111936</v>
      </c>
      <c r="L15" s="85">
        <f t="shared" si="5"/>
        <v>1884.9346480039244</v>
      </c>
      <c r="M15" s="85">
        <f t="shared" si="5"/>
        <v>1895.8755848697224</v>
      </c>
      <c r="N15" s="85">
        <f t="shared" si="5"/>
        <v>1780.6380456111103</v>
      </c>
      <c r="O15" s="85">
        <f t="shared" si="5"/>
        <v>1818.2387528020254</v>
      </c>
      <c r="P15" s="85">
        <f t="shared" si="5"/>
        <v>1663.557151476974</v>
      </c>
      <c r="Q15" s="85">
        <f t="shared" si="5"/>
        <v>1735.4069412184406</v>
      </c>
    </row>
    <row r="16" spans="1:17" x14ac:dyDescent="0.25">
      <c r="A16" s="88" t="s">
        <v>33</v>
      </c>
      <c r="B16" s="87">
        <v>64.686100508042301</v>
      </c>
      <c r="C16" s="87">
        <v>25.993535833157768</v>
      </c>
      <c r="D16" s="87">
        <v>27.516645506758081</v>
      </c>
      <c r="E16" s="87">
        <v>26.804375278569601</v>
      </c>
      <c r="F16" s="87">
        <v>28.547011762707839</v>
      </c>
      <c r="G16" s="87">
        <v>16.073219844705402</v>
      </c>
      <c r="H16" s="87">
        <v>23.93603411864974</v>
      </c>
      <c r="I16" s="87">
        <v>32.368733873809006</v>
      </c>
      <c r="J16" s="87">
        <v>28.197926443871857</v>
      </c>
      <c r="K16" s="87">
        <v>5.8345639353070791</v>
      </c>
      <c r="L16" s="87">
        <v>24.822444536515199</v>
      </c>
      <c r="M16" s="87">
        <v>16.303902094739769</v>
      </c>
      <c r="N16" s="87">
        <v>15.021818689027441</v>
      </c>
      <c r="O16" s="87">
        <v>13.395451341624232</v>
      </c>
      <c r="P16" s="87">
        <v>9.3253870700431385</v>
      </c>
      <c r="Q16" s="87">
        <v>9.1555557325890575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10.367543945737642</v>
      </c>
      <c r="C18" s="87">
        <v>9.4869919491174635</v>
      </c>
      <c r="D18" s="87">
        <v>12.296314055361778</v>
      </c>
      <c r="E18" s="87">
        <v>6.3467539845699914</v>
      </c>
      <c r="F18" s="87">
        <v>2.2997000000000001</v>
      </c>
      <c r="G18" s="87">
        <v>5.6160967194060412</v>
      </c>
      <c r="H18" s="87">
        <v>2.0178864943644608</v>
      </c>
      <c r="I18" s="87">
        <v>2.831431148361053</v>
      </c>
      <c r="J18" s="87">
        <v>2.5739498810491761</v>
      </c>
      <c r="K18" s="87">
        <v>3.5323902192430374</v>
      </c>
      <c r="L18" s="87">
        <v>3.6840157138835425</v>
      </c>
      <c r="M18" s="87">
        <v>2.3250798035008104</v>
      </c>
      <c r="N18" s="87">
        <v>2.3195500765067791</v>
      </c>
      <c r="O18" s="87">
        <v>1.222575904260913</v>
      </c>
      <c r="P18" s="87">
        <v>2.3257955959200092</v>
      </c>
      <c r="Q18" s="87">
        <v>2.3219853356081273</v>
      </c>
    </row>
    <row r="19" spans="1:17" x14ac:dyDescent="0.25">
      <c r="A19" s="88" t="s">
        <v>68</v>
      </c>
      <c r="B19" s="87">
        <v>44.945041925718996</v>
      </c>
      <c r="C19" s="87">
        <v>61.445860229644005</v>
      </c>
      <c r="D19" s="87">
        <v>57.665427459432735</v>
      </c>
      <c r="E19" s="87">
        <v>41.544315935758327</v>
      </c>
      <c r="F19" s="87">
        <v>41.036182823580695</v>
      </c>
      <c r="G19" s="87">
        <v>50.754230134764661</v>
      </c>
      <c r="H19" s="87">
        <v>53.945090818564346</v>
      </c>
      <c r="I19" s="87">
        <v>36.401042390523799</v>
      </c>
      <c r="J19" s="87">
        <v>24.839858836263343</v>
      </c>
      <c r="K19" s="87">
        <v>29.372709739148277</v>
      </c>
      <c r="L19" s="87">
        <v>37.643657238871683</v>
      </c>
      <c r="M19" s="87">
        <v>26.155148167525468</v>
      </c>
      <c r="N19" s="87">
        <v>27.680811680389152</v>
      </c>
      <c r="O19" s="87">
        <v>27.227214997370794</v>
      </c>
      <c r="P19" s="87">
        <v>33.0909795811599</v>
      </c>
      <c r="Q19" s="87">
        <v>38.715969278682003</v>
      </c>
    </row>
    <row r="20" spans="1:17" x14ac:dyDescent="0.25">
      <c r="A20" s="88" t="s">
        <v>29</v>
      </c>
      <c r="B20" s="87">
        <v>769.27222922675833</v>
      </c>
      <c r="C20" s="87">
        <v>723.55077179333114</v>
      </c>
      <c r="D20" s="87">
        <v>616.02849638771852</v>
      </c>
      <c r="E20" s="87">
        <v>575.10580783174464</v>
      </c>
      <c r="F20" s="87">
        <v>398.11092964703312</v>
      </c>
      <c r="G20" s="87">
        <v>244.90042462272939</v>
      </c>
      <c r="H20" s="87">
        <v>264.43904433142018</v>
      </c>
      <c r="I20" s="87">
        <v>329.52326944714241</v>
      </c>
      <c r="J20" s="87">
        <v>236.54192060836894</v>
      </c>
      <c r="K20" s="87">
        <v>222.72323829967652</v>
      </c>
      <c r="L20" s="87">
        <v>200.26549318856692</v>
      </c>
      <c r="M20" s="87">
        <v>157.63717664639023</v>
      </c>
      <c r="N20" s="87">
        <v>122.28910957845247</v>
      </c>
      <c r="O20" s="87">
        <v>88.851326678634663</v>
      </c>
      <c r="P20" s="87">
        <v>75.47368025566918</v>
      </c>
      <c r="Q20" s="87">
        <v>102.23024856446588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5.2998999999999805</v>
      </c>
      <c r="L21" s="87">
        <v>6.3055521975993543</v>
      </c>
      <c r="M21" s="87">
        <v>3.1527512668226336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47.492275304172324</v>
      </c>
      <c r="C22" s="87">
        <v>60.535091212067776</v>
      </c>
      <c r="D22" s="87">
        <v>82.729564233313141</v>
      </c>
      <c r="E22" s="87">
        <v>129.67168024103182</v>
      </c>
      <c r="F22" s="87">
        <v>142.41360933998527</v>
      </c>
      <c r="G22" s="87">
        <v>188.98602054872731</v>
      </c>
      <c r="H22" s="87">
        <v>197.36852908622433</v>
      </c>
      <c r="I22" s="87">
        <v>150.79527023348993</v>
      </c>
      <c r="J22" s="87">
        <v>183.15915406597594</v>
      </c>
      <c r="K22" s="87">
        <v>158.39676011781887</v>
      </c>
      <c r="L22" s="87">
        <v>230.7676705209017</v>
      </c>
      <c r="M22" s="87">
        <v>315.41947110962406</v>
      </c>
      <c r="N22" s="87">
        <v>361.34315016340861</v>
      </c>
      <c r="O22" s="87">
        <v>372.08382774638346</v>
      </c>
      <c r="P22" s="87">
        <v>410.57574928571705</v>
      </c>
      <c r="Q22" s="87">
        <v>477.1473964843147</v>
      </c>
    </row>
    <row r="23" spans="1:17" x14ac:dyDescent="0.25">
      <c r="A23" s="88" t="s">
        <v>25</v>
      </c>
      <c r="B23" s="87">
        <v>0.95537790001372269</v>
      </c>
      <c r="C23" s="87">
        <v>0.1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941.55882291604632</v>
      </c>
      <c r="C24" s="87">
        <v>928.08844999999985</v>
      </c>
      <c r="D24" s="87">
        <v>982.31858000000022</v>
      </c>
      <c r="E24" s="87">
        <v>984.45444999999995</v>
      </c>
      <c r="F24" s="87">
        <v>979.10713999999984</v>
      </c>
      <c r="G24" s="87">
        <v>991.90340319787947</v>
      </c>
      <c r="H24" s="87">
        <v>1006.5930400000001</v>
      </c>
      <c r="I24" s="87">
        <v>1036.7378100000001</v>
      </c>
      <c r="J24" s="87">
        <v>1067.6316099999999</v>
      </c>
      <c r="K24" s="87">
        <v>1031.63606</v>
      </c>
      <c r="L24" s="87">
        <v>1062.0848883874478</v>
      </c>
      <c r="M24" s="87">
        <v>1058.7695872877453</v>
      </c>
      <c r="N24" s="87">
        <v>932.93314102250474</v>
      </c>
      <c r="O24" s="87">
        <v>990.24578328575228</v>
      </c>
      <c r="P24" s="87">
        <v>889.47701273611983</v>
      </c>
      <c r="Q24" s="87">
        <v>887.33980167373977</v>
      </c>
    </row>
    <row r="25" spans="1:17" x14ac:dyDescent="0.25">
      <c r="A25" s="88" t="s">
        <v>22</v>
      </c>
      <c r="B25" s="87">
        <v>127.30483065494472</v>
      </c>
      <c r="C25" s="87">
        <v>152.40000000000003</v>
      </c>
      <c r="D25" s="87">
        <v>186.79979999999995</v>
      </c>
      <c r="E25" s="87">
        <v>212.79448999999997</v>
      </c>
      <c r="F25" s="87">
        <v>242.09368999999998</v>
      </c>
      <c r="G25" s="87">
        <v>314.70340216353662</v>
      </c>
      <c r="H25" s="87">
        <v>316.60000000000008</v>
      </c>
      <c r="I25" s="87">
        <v>322.80458999999996</v>
      </c>
      <c r="J25" s="87">
        <v>303.70021999999994</v>
      </c>
      <c r="K25" s="87">
        <v>300.89978999999994</v>
      </c>
      <c r="L25" s="87">
        <v>319.36092622013831</v>
      </c>
      <c r="M25" s="87">
        <v>316.11246849337431</v>
      </c>
      <c r="N25" s="87">
        <v>319.05046440082134</v>
      </c>
      <c r="O25" s="87">
        <v>325.21257284799901</v>
      </c>
      <c r="P25" s="87">
        <v>243.28854695234489</v>
      </c>
      <c r="Q25" s="87">
        <v>218.49598414904116</v>
      </c>
    </row>
    <row r="26" spans="1:17" x14ac:dyDescent="0.25">
      <c r="A26" s="86" t="s">
        <v>85</v>
      </c>
      <c r="B26" s="85">
        <f t="shared" ref="B26" si="6">SUM(B27:B36)</f>
        <v>3769.254260544667</v>
      </c>
      <c r="C26" s="85">
        <f t="shared" ref="C26:Q26" si="7">SUM(C27:C36)</f>
        <v>3702.4475940955581</v>
      </c>
      <c r="D26" s="85">
        <f t="shared" si="7"/>
        <v>3827.4806839436787</v>
      </c>
      <c r="E26" s="85">
        <f t="shared" si="7"/>
        <v>3413.8057825825522</v>
      </c>
      <c r="F26" s="85">
        <f t="shared" si="7"/>
        <v>3448.5647022646472</v>
      </c>
      <c r="G26" s="85">
        <f t="shared" si="7"/>
        <v>3482.3697584426091</v>
      </c>
      <c r="H26" s="85">
        <f t="shared" si="7"/>
        <v>3403.5039786343618</v>
      </c>
      <c r="I26" s="85">
        <f t="shared" si="7"/>
        <v>3408.6843208205964</v>
      </c>
      <c r="J26" s="85">
        <f t="shared" si="7"/>
        <v>3188.3600373840636</v>
      </c>
      <c r="K26" s="85">
        <f t="shared" si="7"/>
        <v>2971.9687513191457</v>
      </c>
      <c r="L26" s="85">
        <f t="shared" si="7"/>
        <v>3077.1217903701763</v>
      </c>
      <c r="M26" s="85">
        <f t="shared" si="7"/>
        <v>2968.137395361563</v>
      </c>
      <c r="N26" s="85">
        <f t="shared" si="7"/>
        <v>2395.2395277359292</v>
      </c>
      <c r="O26" s="85">
        <f t="shared" si="7"/>
        <v>2356.3363012726295</v>
      </c>
      <c r="P26" s="85">
        <f t="shared" si="7"/>
        <v>2346.2314752555781</v>
      </c>
      <c r="Q26" s="85">
        <f t="shared" si="7"/>
        <v>2311.0519020336237</v>
      </c>
    </row>
    <row r="27" spans="1:17" x14ac:dyDescent="0.25">
      <c r="A27" s="84" t="s">
        <v>33</v>
      </c>
      <c r="B27" s="83">
        <v>278.74794561534065</v>
      </c>
      <c r="C27" s="83">
        <v>148.62214416684222</v>
      </c>
      <c r="D27" s="83">
        <v>149.58341449324195</v>
      </c>
      <c r="E27" s="83">
        <v>111.10578472142603</v>
      </c>
      <c r="F27" s="83">
        <v>58.044988237288962</v>
      </c>
      <c r="G27" s="83">
        <v>0.73250833991803077</v>
      </c>
      <c r="H27" s="83">
        <v>3.0203358813517944</v>
      </c>
      <c r="I27" s="83">
        <v>135.23470612618848</v>
      </c>
      <c r="J27" s="83">
        <v>42.713523556126681</v>
      </c>
      <c r="K27" s="83">
        <v>16.76256606469402</v>
      </c>
      <c r="L27" s="83">
        <v>25.26384557709342</v>
      </c>
      <c r="M27" s="83">
        <v>3.8431795266779041</v>
      </c>
      <c r="N27" s="83">
        <v>4.9664820593940924</v>
      </c>
      <c r="O27" s="83">
        <v>5.0435557337710808</v>
      </c>
      <c r="P27" s="83">
        <v>4.5993287033384025</v>
      </c>
      <c r="Q27" s="83">
        <v>2.9539312264241424</v>
      </c>
    </row>
    <row r="28" spans="1:17" x14ac:dyDescent="0.25">
      <c r="A28" s="84" t="s">
        <v>47</v>
      </c>
      <c r="B28" s="83">
        <v>122.12324372934918</v>
      </c>
      <c r="C28" s="83">
        <v>27.684329999999999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334.6198896595896</v>
      </c>
      <c r="C29" s="83">
        <v>335.47933805088252</v>
      </c>
      <c r="D29" s="83">
        <v>286.47790594463822</v>
      </c>
      <c r="E29" s="83">
        <v>139.75407601543</v>
      </c>
      <c r="F29" s="83">
        <v>110.69899000000001</v>
      </c>
      <c r="G29" s="83">
        <v>114.16522514150137</v>
      </c>
      <c r="H29" s="83">
        <v>106.49390350563557</v>
      </c>
      <c r="I29" s="83">
        <v>102.66503885163897</v>
      </c>
      <c r="J29" s="83">
        <v>102.93287011895089</v>
      </c>
      <c r="K29" s="83">
        <v>83.260749780756839</v>
      </c>
      <c r="L29" s="83">
        <v>77.619436967718272</v>
      </c>
      <c r="M29" s="83">
        <v>85.569790567654067</v>
      </c>
      <c r="N29" s="83">
        <v>73.490413246697784</v>
      </c>
      <c r="O29" s="83">
        <v>65.798792592277664</v>
      </c>
      <c r="P29" s="83">
        <v>63.595611054841122</v>
      </c>
      <c r="Q29" s="83">
        <v>63.599103346396483</v>
      </c>
    </row>
    <row r="30" spans="1:17" x14ac:dyDescent="0.25">
      <c r="A30" s="84" t="s">
        <v>68</v>
      </c>
      <c r="B30" s="83">
        <v>384.67611848814556</v>
      </c>
      <c r="C30" s="83">
        <v>405.92673033479616</v>
      </c>
      <c r="D30" s="83">
        <v>419.06656728435638</v>
      </c>
      <c r="E30" s="83">
        <v>322.46124287472117</v>
      </c>
      <c r="F30" s="83">
        <v>359.47298426070398</v>
      </c>
      <c r="G30" s="83">
        <v>319.16513228509092</v>
      </c>
      <c r="H30" s="83">
        <v>260.66070848049259</v>
      </c>
      <c r="I30" s="83">
        <v>271.19914328255038</v>
      </c>
      <c r="J30" s="83">
        <v>232.77801473987918</v>
      </c>
      <c r="K30" s="83">
        <v>228.38903661052308</v>
      </c>
      <c r="L30" s="83">
        <v>231.08300558973303</v>
      </c>
      <c r="M30" s="83">
        <v>210.05648786917016</v>
      </c>
      <c r="N30" s="83">
        <v>149.88853599661658</v>
      </c>
      <c r="O30" s="83">
        <v>124.23731670834181</v>
      </c>
      <c r="P30" s="83">
        <v>129.70870950251859</v>
      </c>
      <c r="Q30" s="83">
        <v>157.70474574645152</v>
      </c>
    </row>
    <row r="31" spans="1:17" x14ac:dyDescent="0.25">
      <c r="A31" s="84" t="s">
        <v>29</v>
      </c>
      <c r="B31" s="83">
        <v>440.24013511188673</v>
      </c>
      <c r="C31" s="83">
        <v>328.18074820666891</v>
      </c>
      <c r="D31" s="83">
        <v>301.1462936122814</v>
      </c>
      <c r="E31" s="83">
        <v>203.41264216825539</v>
      </c>
      <c r="F31" s="83">
        <v>120.71703035296684</v>
      </c>
      <c r="G31" s="83">
        <v>117.32463543107653</v>
      </c>
      <c r="H31" s="83">
        <v>72.914625668579788</v>
      </c>
      <c r="I31" s="83">
        <v>85.104710552857512</v>
      </c>
      <c r="J31" s="83">
        <v>39.607149391631111</v>
      </c>
      <c r="K31" s="83">
        <v>78.245041700323469</v>
      </c>
      <c r="L31" s="83">
        <v>29.026944239361939</v>
      </c>
      <c r="M31" s="83">
        <v>21.973577029201294</v>
      </c>
      <c r="N31" s="83">
        <v>23.884449959212077</v>
      </c>
      <c r="O31" s="83">
        <v>14.330986508289868</v>
      </c>
      <c r="P31" s="83">
        <v>9.5536611663523985</v>
      </c>
      <c r="Q31" s="83">
        <v>15.286775661494062</v>
      </c>
    </row>
    <row r="32" spans="1:17" x14ac:dyDescent="0.25">
      <c r="A32" s="84" t="s">
        <v>28</v>
      </c>
      <c r="B32" s="83">
        <v>393.57052376634522</v>
      </c>
      <c r="C32" s="83">
        <v>504</v>
      </c>
      <c r="D32" s="83">
        <v>625.79123000000004</v>
      </c>
      <c r="E32" s="83">
        <v>580.79516999999998</v>
      </c>
      <c r="F32" s="83">
        <v>686.29908</v>
      </c>
      <c r="G32" s="83">
        <v>791.92342788663416</v>
      </c>
      <c r="H32" s="83">
        <v>764.10440000000006</v>
      </c>
      <c r="I32" s="83">
        <v>492.20016999999996</v>
      </c>
      <c r="J32" s="83">
        <v>535.00553000000002</v>
      </c>
      <c r="K32" s="83">
        <v>462.39821999999998</v>
      </c>
      <c r="L32" s="83">
        <v>441.00506353300801</v>
      </c>
      <c r="M32" s="83">
        <v>375.27404129364669</v>
      </c>
      <c r="N32" s="83">
        <v>313.36580735343557</v>
      </c>
      <c r="O32" s="83">
        <v>334.7657677043245</v>
      </c>
      <c r="P32" s="83">
        <v>384.44507974429195</v>
      </c>
      <c r="Q32" s="83">
        <v>348.52505855207829</v>
      </c>
    </row>
    <row r="33" spans="1:17" x14ac:dyDescent="0.25">
      <c r="A33" s="84" t="s">
        <v>66</v>
      </c>
      <c r="B33" s="83">
        <v>585.32867094394192</v>
      </c>
      <c r="C33" s="83">
        <v>742.32143311506684</v>
      </c>
      <c r="D33" s="83">
        <v>805.14281616892799</v>
      </c>
      <c r="E33" s="83">
        <v>758.83446419483982</v>
      </c>
      <c r="F33" s="83">
        <v>773.05913895565095</v>
      </c>
      <c r="G33" s="83">
        <v>738.81269999578831</v>
      </c>
      <c r="H33" s="83">
        <v>742.14747605596403</v>
      </c>
      <c r="I33" s="83">
        <v>853.2235969160522</v>
      </c>
      <c r="J33" s="83">
        <v>805.99507864705549</v>
      </c>
      <c r="K33" s="83">
        <v>767.81127766526834</v>
      </c>
      <c r="L33" s="83">
        <v>793.18272924497762</v>
      </c>
      <c r="M33" s="83">
        <v>805.67193947042801</v>
      </c>
      <c r="N33" s="83">
        <v>735.51523302032433</v>
      </c>
      <c r="O33" s="83">
        <v>688.24676161872992</v>
      </c>
      <c r="P33" s="83">
        <v>632.02981780435982</v>
      </c>
      <c r="Q33" s="83">
        <v>644.24333939167559</v>
      </c>
    </row>
    <row r="34" spans="1:17" x14ac:dyDescent="0.25">
      <c r="A34" s="84" t="s">
        <v>25</v>
      </c>
      <c r="B34" s="83">
        <v>39.4812267125251</v>
      </c>
      <c r="C34" s="83">
        <v>4.8000000000000007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322.81528450840426</v>
      </c>
      <c r="C35" s="83">
        <v>327.01155000000006</v>
      </c>
      <c r="D35" s="83">
        <v>331.27269000000013</v>
      </c>
      <c r="E35" s="83">
        <v>335.6093699999999</v>
      </c>
      <c r="F35" s="83">
        <v>342.17579000000023</v>
      </c>
      <c r="G35" s="83">
        <v>382.8482791187223</v>
      </c>
      <c r="H35" s="83">
        <v>395.09327999999994</v>
      </c>
      <c r="I35" s="83">
        <v>401.83312999999998</v>
      </c>
      <c r="J35" s="83">
        <v>365.93463999999994</v>
      </c>
      <c r="K35" s="83">
        <v>387.99784999999997</v>
      </c>
      <c r="L35" s="83">
        <v>431.47840859651456</v>
      </c>
      <c r="M35" s="83">
        <v>454.49810704168408</v>
      </c>
      <c r="N35" s="83">
        <v>121.19107319164004</v>
      </c>
      <c r="O35" s="83">
        <v>141.53879412726189</v>
      </c>
      <c r="P35" s="83">
        <v>164.23050276693994</v>
      </c>
      <c r="Q35" s="83">
        <v>118.92363787700629</v>
      </c>
    </row>
    <row r="36" spans="1:17" x14ac:dyDescent="0.25">
      <c r="A36" s="82" t="s">
        <v>21</v>
      </c>
      <c r="B36" s="81">
        <v>867.65122200913925</v>
      </c>
      <c r="C36" s="81">
        <v>878.42132022130124</v>
      </c>
      <c r="D36" s="81">
        <v>908.99976644023241</v>
      </c>
      <c r="E36" s="81">
        <v>961.83303260787989</v>
      </c>
      <c r="F36" s="81">
        <v>998.09670045803637</v>
      </c>
      <c r="G36" s="81">
        <v>1017.3978502438777</v>
      </c>
      <c r="H36" s="81">
        <v>1059.069249042338</v>
      </c>
      <c r="I36" s="81">
        <v>1067.2238250913088</v>
      </c>
      <c r="J36" s="81">
        <v>1063.39323093042</v>
      </c>
      <c r="K36" s="81">
        <v>947.10400949758014</v>
      </c>
      <c r="L36" s="81">
        <v>1048.4623566217695</v>
      </c>
      <c r="M36" s="81">
        <v>1011.2502725631011</v>
      </c>
      <c r="N36" s="81">
        <v>972.93753290860855</v>
      </c>
      <c r="O36" s="81">
        <v>982.37432627963312</v>
      </c>
      <c r="P36" s="81">
        <v>958.06876451293613</v>
      </c>
      <c r="Q36" s="81">
        <v>959.81531023209732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0.99999999999999989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1.0000000000000002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1.0603087720598389E-2</v>
      </c>
      <c r="C41" s="75">
        <f t="shared" si="9"/>
        <v>1.0727309505309651E-2</v>
      </c>
      <c r="D41" s="75">
        <f t="shared" si="9"/>
        <v>1.0543448937899744E-2</v>
      </c>
      <c r="E41" s="75">
        <f t="shared" si="9"/>
        <v>1.0657438723661013E-2</v>
      </c>
      <c r="F41" s="75">
        <f t="shared" si="9"/>
        <v>1.0695414211826505E-2</v>
      </c>
      <c r="G41" s="75">
        <f t="shared" si="9"/>
        <v>1.0203688207261365E-2</v>
      </c>
      <c r="H41" s="75">
        <f t="shared" si="9"/>
        <v>1.0164791060528696E-2</v>
      </c>
      <c r="I41" s="75">
        <f t="shared" si="9"/>
        <v>1.0391992000149515E-2</v>
      </c>
      <c r="J41" s="75">
        <f t="shared" si="9"/>
        <v>1.021624014429094E-2</v>
      </c>
      <c r="K41" s="75">
        <f t="shared" si="9"/>
        <v>1.0436829058185687E-2</v>
      </c>
      <c r="L41" s="75">
        <f t="shared" si="9"/>
        <v>1.0225117243660145E-2</v>
      </c>
      <c r="M41" s="75">
        <f t="shared" si="9"/>
        <v>1.0125799978741915E-2</v>
      </c>
      <c r="N41" s="75">
        <f t="shared" si="9"/>
        <v>9.9195751871332255E-3</v>
      </c>
      <c r="O41" s="75">
        <f t="shared" si="9"/>
        <v>9.8166351117168343E-3</v>
      </c>
      <c r="P41" s="75">
        <f t="shared" si="9"/>
        <v>9.8826402979752415E-3</v>
      </c>
      <c r="Q41" s="75">
        <f t="shared" si="9"/>
        <v>9.9758920221700211E-3</v>
      </c>
    </row>
    <row r="42" spans="1:17" x14ac:dyDescent="0.25">
      <c r="A42" s="76" t="s">
        <v>82</v>
      </c>
      <c r="B42" s="75">
        <f t="shared" ref="B42:Q42" si="10">IF(B7=0,0,B7/B$5)</f>
        <v>1.2610528697079253E-2</v>
      </c>
      <c r="C42" s="75">
        <f t="shared" si="10"/>
        <v>1.3870830417313072E-2</v>
      </c>
      <c r="D42" s="75">
        <f t="shared" si="10"/>
        <v>1.3485892192965655E-2</v>
      </c>
      <c r="E42" s="75">
        <f t="shared" si="10"/>
        <v>1.4178434877790653E-2</v>
      </c>
      <c r="F42" s="75">
        <f t="shared" si="10"/>
        <v>1.4145567143530087E-2</v>
      </c>
      <c r="G42" s="75">
        <f t="shared" si="10"/>
        <v>1.3290161229533852E-2</v>
      </c>
      <c r="H42" s="75">
        <f t="shared" si="10"/>
        <v>1.3300108500036082E-2</v>
      </c>
      <c r="I42" s="75">
        <f t="shared" si="10"/>
        <v>1.4057163320173439E-2</v>
      </c>
      <c r="J42" s="75">
        <f t="shared" si="10"/>
        <v>1.3725707810586121E-2</v>
      </c>
      <c r="K42" s="75">
        <f t="shared" si="10"/>
        <v>1.4849580636409027E-2</v>
      </c>
      <c r="L42" s="75">
        <f t="shared" si="10"/>
        <v>1.4591627052293363E-2</v>
      </c>
      <c r="M42" s="75">
        <f t="shared" si="10"/>
        <v>1.4603054508856229E-2</v>
      </c>
      <c r="N42" s="75">
        <f t="shared" si="10"/>
        <v>1.4800069184861412E-2</v>
      </c>
      <c r="O42" s="75">
        <f t="shared" si="10"/>
        <v>1.4585830407129765E-2</v>
      </c>
      <c r="P42" s="75">
        <f t="shared" si="10"/>
        <v>1.3714092669625609E-2</v>
      </c>
      <c r="Q42" s="75">
        <f t="shared" si="10"/>
        <v>1.370826029337336E-2</v>
      </c>
    </row>
    <row r="43" spans="1:17" x14ac:dyDescent="0.25">
      <c r="A43" s="76" t="s">
        <v>81</v>
      </c>
      <c r="B43" s="75">
        <f t="shared" ref="B43:Q43" si="11">IF(B8=0,0,B8/B$5)</f>
        <v>2.1684259903747265E-2</v>
      </c>
      <c r="C43" s="75">
        <f t="shared" si="11"/>
        <v>2.1515402321628973E-2</v>
      </c>
      <c r="D43" s="75">
        <f t="shared" si="11"/>
        <v>2.1214716330869014E-2</v>
      </c>
      <c r="E43" s="75">
        <f t="shared" si="11"/>
        <v>2.2097147059721239E-2</v>
      </c>
      <c r="F43" s="75">
        <f t="shared" si="11"/>
        <v>2.2016213066753519E-2</v>
      </c>
      <c r="G43" s="75">
        <f t="shared" si="11"/>
        <v>2.257169141963446E-2</v>
      </c>
      <c r="H43" s="75">
        <f t="shared" si="11"/>
        <v>2.2894050244618866E-2</v>
      </c>
      <c r="I43" s="75">
        <f t="shared" si="11"/>
        <v>2.3258476484439163E-2</v>
      </c>
      <c r="J43" s="75">
        <f t="shared" si="11"/>
        <v>2.342273709352323E-2</v>
      </c>
      <c r="K43" s="75">
        <f t="shared" si="11"/>
        <v>2.3740878769692914E-2</v>
      </c>
      <c r="L43" s="75">
        <f t="shared" si="11"/>
        <v>2.3365171872365097E-2</v>
      </c>
      <c r="M43" s="75">
        <f t="shared" si="11"/>
        <v>2.3691580615525211E-2</v>
      </c>
      <c r="N43" s="75">
        <f t="shared" si="11"/>
        <v>2.5068193910977438E-2</v>
      </c>
      <c r="O43" s="75">
        <f t="shared" si="11"/>
        <v>2.5168819789030253E-2</v>
      </c>
      <c r="P43" s="75">
        <f t="shared" si="11"/>
        <v>2.5176060430211741E-2</v>
      </c>
      <c r="Q43" s="75">
        <f t="shared" si="11"/>
        <v>2.5462303677402327E-2</v>
      </c>
    </row>
    <row r="44" spans="1:17" x14ac:dyDescent="0.25">
      <c r="A44" s="76" t="s">
        <v>80</v>
      </c>
      <c r="B44" s="75">
        <f t="shared" ref="B44:Q44" si="12">IF(B9=0,0,B9/B$5)</f>
        <v>2.3740685385570622E-2</v>
      </c>
      <c r="C44" s="75">
        <f t="shared" si="12"/>
        <v>2.5305350564489307E-2</v>
      </c>
      <c r="D44" s="75">
        <f t="shared" si="12"/>
        <v>2.3901434978167664E-2</v>
      </c>
      <c r="E44" s="75">
        <f t="shared" si="12"/>
        <v>2.4645174590500103E-2</v>
      </c>
      <c r="F44" s="75">
        <f t="shared" si="12"/>
        <v>2.4622535382982785E-2</v>
      </c>
      <c r="G44" s="75">
        <f t="shared" si="12"/>
        <v>2.3647105121499219E-2</v>
      </c>
      <c r="H44" s="75">
        <f t="shared" si="12"/>
        <v>2.3533335708013314E-2</v>
      </c>
      <c r="I44" s="75">
        <f t="shared" si="12"/>
        <v>2.4816698243888932E-2</v>
      </c>
      <c r="J44" s="75">
        <f t="shared" si="12"/>
        <v>2.4381845040144418E-2</v>
      </c>
      <c r="K44" s="75">
        <f t="shared" si="12"/>
        <v>2.6129914125873767E-2</v>
      </c>
      <c r="L44" s="75">
        <f t="shared" si="12"/>
        <v>2.5007209800781895E-2</v>
      </c>
      <c r="M44" s="75">
        <f t="shared" si="12"/>
        <v>2.5520406185540617E-2</v>
      </c>
      <c r="N44" s="75">
        <f t="shared" si="12"/>
        <v>2.673628903495065E-2</v>
      </c>
      <c r="O44" s="75">
        <f t="shared" si="12"/>
        <v>2.6093206393260064E-2</v>
      </c>
      <c r="P44" s="75">
        <f t="shared" si="12"/>
        <v>2.4715443042543226E-2</v>
      </c>
      <c r="Q44" s="75">
        <f t="shared" si="12"/>
        <v>2.4939527698865451E-2</v>
      </c>
    </row>
    <row r="45" spans="1:17" x14ac:dyDescent="0.25">
      <c r="A45" s="76" t="s">
        <v>79</v>
      </c>
      <c r="B45" s="75">
        <f t="shared" ref="B45:Q45" si="13">IF(B10=0,0,B10/B$5)</f>
        <v>1.7807807977559161E-2</v>
      </c>
      <c r="C45" s="75">
        <f t="shared" si="13"/>
        <v>1.8150061483275401E-2</v>
      </c>
      <c r="D45" s="75">
        <f t="shared" si="13"/>
        <v>1.7572354849480221E-2</v>
      </c>
      <c r="E45" s="75">
        <f t="shared" si="13"/>
        <v>1.7916038263197459E-2</v>
      </c>
      <c r="F45" s="75">
        <f t="shared" si="13"/>
        <v>1.7744136769580025E-2</v>
      </c>
      <c r="G45" s="75">
        <f t="shared" si="13"/>
        <v>1.6633315650145128E-2</v>
      </c>
      <c r="H45" s="75">
        <f t="shared" si="13"/>
        <v>1.640728162029054E-2</v>
      </c>
      <c r="I45" s="75">
        <f t="shared" si="13"/>
        <v>1.7021756976434901E-2</v>
      </c>
      <c r="J45" s="75">
        <f t="shared" si="13"/>
        <v>1.6674428020839044E-2</v>
      </c>
      <c r="K45" s="75">
        <f t="shared" si="13"/>
        <v>1.7248069304950851E-2</v>
      </c>
      <c r="L45" s="75">
        <f t="shared" si="13"/>
        <v>1.6920726109519172E-2</v>
      </c>
      <c r="M45" s="75">
        <f t="shared" si="13"/>
        <v>1.678716029180834E-2</v>
      </c>
      <c r="N45" s="75">
        <f t="shared" si="13"/>
        <v>1.685816564248831E-2</v>
      </c>
      <c r="O45" s="75">
        <f t="shared" si="13"/>
        <v>1.6634557553337859E-2</v>
      </c>
      <c r="P45" s="75">
        <f t="shared" si="13"/>
        <v>1.6430557994213012E-2</v>
      </c>
      <c r="Q45" s="75">
        <f t="shared" si="13"/>
        <v>1.6704366119715416E-2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0.31737748795379933</v>
      </c>
      <c r="C46" s="73">
        <f t="shared" si="14"/>
        <v>0.31530489932962691</v>
      </c>
      <c r="D46" s="73">
        <f t="shared" si="14"/>
        <v>0.30985231399020291</v>
      </c>
      <c r="E46" s="73">
        <f t="shared" si="14"/>
        <v>0.33388506269817725</v>
      </c>
      <c r="F46" s="73">
        <f t="shared" si="14"/>
        <v>0.31615902306014276</v>
      </c>
      <c r="G46" s="73">
        <f t="shared" si="14"/>
        <v>0.31280474674858749</v>
      </c>
      <c r="H46" s="73">
        <f t="shared" si="14"/>
        <v>0.32342996526512058</v>
      </c>
      <c r="I46" s="73">
        <f t="shared" si="14"/>
        <v>0.3271147141945015</v>
      </c>
      <c r="J46" s="73">
        <f t="shared" si="14"/>
        <v>0.3343318744290209</v>
      </c>
      <c r="K46" s="73">
        <f t="shared" si="14"/>
        <v>0.33729140899579307</v>
      </c>
      <c r="L46" s="73">
        <f t="shared" si="14"/>
        <v>0.34563965303393468</v>
      </c>
      <c r="M46" s="73">
        <f t="shared" si="14"/>
        <v>0.35441241395028367</v>
      </c>
      <c r="N46" s="73">
        <f t="shared" si="14"/>
        <v>0.38659131011962683</v>
      </c>
      <c r="O46" s="73">
        <f t="shared" si="14"/>
        <v>0.39534971182033074</v>
      </c>
      <c r="P46" s="73">
        <f t="shared" si="14"/>
        <v>0.37756905385230904</v>
      </c>
      <c r="Q46" s="73">
        <f t="shared" si="14"/>
        <v>0.38993322286994503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0.59617614236164596</v>
      </c>
      <c r="C47" s="71">
        <f t="shared" si="15"/>
        <v>0.59512614637835659</v>
      </c>
      <c r="D47" s="71">
        <f t="shared" si="15"/>
        <v>0.60342983872041478</v>
      </c>
      <c r="E47" s="71">
        <f t="shared" si="15"/>
        <v>0.57662070378695229</v>
      </c>
      <c r="F47" s="71">
        <f t="shared" si="15"/>
        <v>0.59461711036518439</v>
      </c>
      <c r="G47" s="71">
        <f t="shared" si="15"/>
        <v>0.60084929162333844</v>
      </c>
      <c r="H47" s="71">
        <f t="shared" si="15"/>
        <v>0.5902704676013919</v>
      </c>
      <c r="I47" s="71">
        <f t="shared" si="15"/>
        <v>0.58333919878041252</v>
      </c>
      <c r="J47" s="71">
        <f t="shared" si="15"/>
        <v>0.57724716746159543</v>
      </c>
      <c r="K47" s="71">
        <f t="shared" si="15"/>
        <v>0.57030331910909471</v>
      </c>
      <c r="L47" s="71">
        <f t="shared" si="15"/>
        <v>0.56425049488744572</v>
      </c>
      <c r="M47" s="71">
        <f t="shared" si="15"/>
        <v>0.55485958446924399</v>
      </c>
      <c r="N47" s="71">
        <f t="shared" si="15"/>
        <v>0.52002639691996222</v>
      </c>
      <c r="O47" s="71">
        <f t="shared" si="15"/>
        <v>0.51235123892519452</v>
      </c>
      <c r="P47" s="71">
        <f t="shared" si="15"/>
        <v>0.53251215171312227</v>
      </c>
      <c r="Q47" s="71">
        <f t="shared" si="15"/>
        <v>0.51927642731852841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615.23981343698802</v>
      </c>
      <c r="C5" s="96">
        <v>593.9861400000002</v>
      </c>
      <c r="D5" s="96">
        <v>574.43836999999996</v>
      </c>
      <c r="E5" s="96">
        <v>538.18173999999999</v>
      </c>
      <c r="F5" s="96">
        <v>509.48990999999995</v>
      </c>
      <c r="G5" s="96">
        <v>424.28902032305774</v>
      </c>
      <c r="H5" s="96">
        <v>407.48464000000001</v>
      </c>
      <c r="I5" s="96">
        <v>459.99536000000001</v>
      </c>
      <c r="J5" s="96">
        <v>410.28307000000001</v>
      </c>
      <c r="K5" s="96">
        <v>387.19859999999994</v>
      </c>
      <c r="L5" s="96">
        <v>378.73632469048306</v>
      </c>
      <c r="M5" s="96">
        <v>360.77209995446276</v>
      </c>
      <c r="N5" s="96">
        <v>282.98256013277381</v>
      </c>
      <c r="O5" s="96">
        <v>291.15293950965798</v>
      </c>
      <c r="P5" s="96">
        <v>297.33551192667022</v>
      </c>
      <c r="Q5" s="96">
        <v>300.37590472448267</v>
      </c>
    </row>
    <row r="6" spans="1:17" x14ac:dyDescent="0.25">
      <c r="A6" s="132" t="s">
        <v>83</v>
      </c>
      <c r="B6" s="160">
        <v>21.303965429867649</v>
      </c>
      <c r="C6" s="160">
        <v>20.5680125310625</v>
      </c>
      <c r="D6" s="160">
        <v>19.891130106980473</v>
      </c>
      <c r="E6" s="160">
        <v>18.635668455679824</v>
      </c>
      <c r="F6" s="160">
        <v>17.642153827579051</v>
      </c>
      <c r="G6" s="160">
        <v>14.691894808853423</v>
      </c>
      <c r="H6" s="160">
        <v>14.110007990650239</v>
      </c>
      <c r="I6" s="160">
        <v>15.92830150668264</v>
      </c>
      <c r="J6" s="160">
        <v>14.206909482842129</v>
      </c>
      <c r="K6" s="160">
        <v>13.407561423587858</v>
      </c>
      <c r="L6" s="160">
        <v>13.114537440557809</v>
      </c>
      <c r="M6" s="160">
        <v>12.492488583523388</v>
      </c>
      <c r="N6" s="160">
        <v>9.7988630557659793</v>
      </c>
      <c r="O6" s="160">
        <v>10.08177953157346</v>
      </c>
      <c r="P6" s="160">
        <v>10.295864033523806</v>
      </c>
      <c r="Q6" s="160">
        <v>10.401143993700586</v>
      </c>
    </row>
    <row r="7" spans="1:17" x14ac:dyDescent="0.25">
      <c r="A7" s="76" t="s">
        <v>82</v>
      </c>
      <c r="B7" s="159">
        <v>17.48017676296833</v>
      </c>
      <c r="C7" s="159">
        <v>16.876317974205129</v>
      </c>
      <c r="D7" s="159">
        <v>16.320927267266033</v>
      </c>
      <c r="E7" s="159">
        <v>15.290804886711653</v>
      </c>
      <c r="F7" s="159">
        <v>14.47561339698794</v>
      </c>
      <c r="G7" s="159">
        <v>12.054888048289989</v>
      </c>
      <c r="H7" s="159">
        <v>11.577442453866865</v>
      </c>
      <c r="I7" s="159">
        <v>13.069375595226784</v>
      </c>
      <c r="J7" s="159">
        <v>11.656951370537133</v>
      </c>
      <c r="K7" s="159">
        <v>11.001076039866961</v>
      </c>
      <c r="L7" s="159">
        <v>10.760646105073075</v>
      </c>
      <c r="M7" s="159">
        <v>10.250247042890987</v>
      </c>
      <c r="N7" s="159">
        <v>8.0400927637054203</v>
      </c>
      <c r="O7" s="159">
        <v>8.2722293592397627</v>
      </c>
      <c r="P7" s="159">
        <v>8.4478884377631243</v>
      </c>
      <c r="Q7" s="159">
        <v>8.5342719948312507</v>
      </c>
    </row>
    <row r="8" spans="1:17" x14ac:dyDescent="0.25">
      <c r="A8" s="76" t="s">
        <v>81</v>
      </c>
      <c r="B8" s="159">
        <v>12.563877048383487</v>
      </c>
      <c r="C8" s="159">
        <v>12.129853543959937</v>
      </c>
      <c r="D8" s="159">
        <v>11.73066647334746</v>
      </c>
      <c r="E8" s="159">
        <v>10.990266012324001</v>
      </c>
      <c r="F8" s="159">
        <v>10.404347129085082</v>
      </c>
      <c r="G8" s="159">
        <v>8.6644507847084302</v>
      </c>
      <c r="H8" s="159">
        <v>8.3212867637168095</v>
      </c>
      <c r="I8" s="159">
        <v>9.3936137090692515</v>
      </c>
      <c r="J8" s="159">
        <v>8.3784337975735639</v>
      </c>
      <c r="K8" s="159">
        <v>7.9070234036543789</v>
      </c>
      <c r="L8" s="159">
        <v>7.7342143880212735</v>
      </c>
      <c r="M8" s="159">
        <v>7.367365062077897</v>
      </c>
      <c r="N8" s="159">
        <v>5.7788166739132709</v>
      </c>
      <c r="O8" s="159">
        <v>5.9456648519535795</v>
      </c>
      <c r="P8" s="159">
        <v>6.0719198146422455</v>
      </c>
      <c r="Q8" s="159">
        <v>6.1340079962849616</v>
      </c>
    </row>
    <row r="9" spans="1:17" x14ac:dyDescent="0.25">
      <c r="A9" s="76" t="s">
        <v>80</v>
      </c>
      <c r="B9" s="159">
        <v>24.581498572924215</v>
      </c>
      <c r="C9" s="159">
        <v>23.732322151225965</v>
      </c>
      <c r="D9" s="159">
        <v>22.951303969592857</v>
      </c>
      <c r="E9" s="159">
        <v>21.502694371938261</v>
      </c>
      <c r="F9" s="159">
        <v>20.356331339514291</v>
      </c>
      <c r="G9" s="159">
        <v>16.952186317907795</v>
      </c>
      <c r="H9" s="159">
        <v>16.28077845075028</v>
      </c>
      <c r="I9" s="159">
        <v>18.378809430787665</v>
      </c>
      <c r="J9" s="159">
        <v>16.392587864817841</v>
      </c>
      <c r="K9" s="159">
        <v>15.470263181062915</v>
      </c>
      <c r="L9" s="159">
        <v>15.132158585259011</v>
      </c>
      <c r="M9" s="159">
        <v>14.414409904065449</v>
      </c>
      <c r="N9" s="159">
        <v>11.306380448960747</v>
      </c>
      <c r="O9" s="159">
        <v>11.632822536430917</v>
      </c>
      <c r="P9" s="159">
        <v>11.879843115604393</v>
      </c>
      <c r="Q9" s="159">
        <v>12.001319992731446</v>
      </c>
    </row>
    <row r="10" spans="1:17" x14ac:dyDescent="0.25">
      <c r="A10" s="129" t="s">
        <v>79</v>
      </c>
      <c r="B10" s="158">
        <v>41.515419812049771</v>
      </c>
      <c r="C10" s="158">
        <v>40.081255188737174</v>
      </c>
      <c r="D10" s="158">
        <v>38.762202259756819</v>
      </c>
      <c r="E10" s="158">
        <v>36.315661605940171</v>
      </c>
      <c r="F10" s="158">
        <v>34.379581817846351</v>
      </c>
      <c r="G10" s="158">
        <v>28.630359114688719</v>
      </c>
      <c r="H10" s="158">
        <v>27.496425827933798</v>
      </c>
      <c r="I10" s="158">
        <v>31.039767038663602</v>
      </c>
      <c r="J10" s="158">
        <v>27.685259505025684</v>
      </c>
      <c r="K10" s="158">
        <v>26.127555594684029</v>
      </c>
      <c r="L10" s="158">
        <v>25.556534499548555</v>
      </c>
      <c r="M10" s="158">
        <v>24.344336726866089</v>
      </c>
      <c r="N10" s="158">
        <v>19.095220313800372</v>
      </c>
      <c r="O10" s="158">
        <v>19.646544728194435</v>
      </c>
      <c r="P10" s="158">
        <v>20.063735039687415</v>
      </c>
      <c r="Q10" s="158">
        <v>20.268895987724218</v>
      </c>
    </row>
    <row r="11" spans="1:17" x14ac:dyDescent="0.25">
      <c r="A11" s="92" t="s">
        <v>125</v>
      </c>
      <c r="B11" s="91">
        <v>5.1829568663164425</v>
      </c>
      <c r="C11" s="91">
        <v>6.2004999999999999</v>
      </c>
      <c r="D11" s="91">
        <v>3.8928439222577342</v>
      </c>
      <c r="E11" s="91">
        <v>6.0105415097615138</v>
      </c>
      <c r="F11" s="91">
        <v>5.3808231972810239</v>
      </c>
      <c r="G11" s="91">
        <v>3.7912469690380401</v>
      </c>
      <c r="H11" s="91">
        <v>3.0524232811748888</v>
      </c>
      <c r="I11" s="91">
        <v>2.8675695234847667</v>
      </c>
      <c r="J11" s="91">
        <v>0.84385290137721181</v>
      </c>
      <c r="K11" s="91">
        <v>0</v>
      </c>
      <c r="L11" s="91">
        <v>0.86233694357157809</v>
      </c>
      <c r="M11" s="91">
        <v>0.89100326822401521</v>
      </c>
      <c r="N11" s="91">
        <v>0.55394266965006955</v>
      </c>
      <c r="O11" s="91">
        <v>1.1034903511859011</v>
      </c>
      <c r="P11" s="91">
        <v>1.5358688755346732</v>
      </c>
      <c r="Q11" s="91">
        <v>2.6008698077045942</v>
      </c>
    </row>
    <row r="12" spans="1:17" x14ac:dyDescent="0.25">
      <c r="A12" s="92" t="s">
        <v>26</v>
      </c>
      <c r="B12" s="91">
        <v>12.454625943614934</v>
      </c>
      <c r="C12" s="91">
        <v>12.024376556621151</v>
      </c>
      <c r="D12" s="91">
        <v>11.628660677927046</v>
      </c>
      <c r="E12" s="91">
        <v>10.894698481782051</v>
      </c>
      <c r="F12" s="91">
        <v>10.313874545353904</v>
      </c>
      <c r="G12" s="91">
        <v>8.5891077344066158</v>
      </c>
      <c r="H12" s="91">
        <v>8.2489277483801384</v>
      </c>
      <c r="I12" s="91">
        <v>9.3119301115990805</v>
      </c>
      <c r="J12" s="91">
        <v>8.3055778515077048</v>
      </c>
      <c r="K12" s="91">
        <v>7.8382666784052084</v>
      </c>
      <c r="L12" s="91">
        <v>7.6669603498645653</v>
      </c>
      <c r="M12" s="91">
        <v>7.3033010180598268</v>
      </c>
      <c r="N12" s="91">
        <v>5.7285660941401115</v>
      </c>
      <c r="O12" s="91">
        <v>5.8939634184583305</v>
      </c>
      <c r="P12" s="91">
        <v>6.0191205119062259</v>
      </c>
      <c r="Q12" s="91">
        <v>6.0806687963172648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23.877837002118397</v>
      </c>
      <c r="C14" s="157">
        <v>21.856378632116026</v>
      </c>
      <c r="D14" s="157">
        <v>23.240697659572042</v>
      </c>
      <c r="E14" s="157">
        <v>19.410421614396608</v>
      </c>
      <c r="F14" s="157">
        <v>18.684884075211421</v>
      </c>
      <c r="G14" s="157">
        <v>16.250004411244063</v>
      </c>
      <c r="H14" s="157">
        <v>16.195074798378769</v>
      </c>
      <c r="I14" s="157">
        <v>18.860267403579755</v>
      </c>
      <c r="J14" s="157">
        <v>18.535828752140766</v>
      </c>
      <c r="K14" s="157">
        <v>18.289288916278821</v>
      </c>
      <c r="L14" s="157">
        <v>17.02723720611241</v>
      </c>
      <c r="M14" s="157">
        <v>16.150032440582248</v>
      </c>
      <c r="N14" s="157">
        <v>12.81271155001019</v>
      </c>
      <c r="O14" s="157">
        <v>12.649090958550204</v>
      </c>
      <c r="P14" s="157">
        <v>12.508745652246517</v>
      </c>
      <c r="Q14" s="157">
        <v>11.587357383702358</v>
      </c>
    </row>
    <row r="15" spans="1:17" x14ac:dyDescent="0.25">
      <c r="A15" s="156" t="s">
        <v>306</v>
      </c>
      <c r="B15" s="206">
        <v>29.455318095313288</v>
      </c>
      <c r="C15" s="206">
        <v>28.437773882296398</v>
      </c>
      <c r="D15" s="206">
        <v>27.501901770595047</v>
      </c>
      <c r="E15" s="206">
        <v>25.766073648958933</v>
      </c>
      <c r="F15" s="206">
        <v>24.392419082188592</v>
      </c>
      <c r="G15" s="206">
        <v>20.313327884533091</v>
      </c>
      <c r="H15" s="206">
        <v>19.508798728584733</v>
      </c>
      <c r="I15" s="206">
        <v>22.0228102200929</v>
      </c>
      <c r="J15" s="206">
        <v>19.642776803503168</v>
      </c>
      <c r="K15" s="206">
        <v>18.537581086221525</v>
      </c>
      <c r="L15" s="206">
        <v>18.132439862249903</v>
      </c>
      <c r="M15" s="206">
        <v>17.272381812724202</v>
      </c>
      <c r="N15" s="206">
        <v>13.548117566664381</v>
      </c>
      <c r="O15" s="206">
        <v>13.939283935045312</v>
      </c>
      <c r="P15" s="206">
        <v>14.235281744701133</v>
      </c>
      <c r="Q15" s="206">
        <v>14.380844068592321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2.6527490806904017E-2</v>
      </c>
      <c r="E19" s="87">
        <v>2.4658840997262885E-2</v>
      </c>
      <c r="F19" s="87">
        <v>0.10518534385737609</v>
      </c>
      <c r="G19" s="87">
        <v>0.17670007594499382</v>
      </c>
      <c r="H19" s="87">
        <v>0.13347540951973424</v>
      </c>
      <c r="I19" s="87">
        <v>2.9370289632981335E-2</v>
      </c>
      <c r="J19" s="87">
        <v>1.9896577432924705E-2</v>
      </c>
      <c r="K19" s="87">
        <v>0</v>
      </c>
      <c r="L19" s="87">
        <v>2.0943264256123292E-2</v>
      </c>
      <c r="M19" s="87">
        <v>1.7293515377211036E-2</v>
      </c>
      <c r="N19" s="87">
        <v>6.0201584291151501E-2</v>
      </c>
      <c r="O19" s="87">
        <v>0.1210298378914528</v>
      </c>
      <c r="P19" s="87">
        <v>0.19668288692484412</v>
      </c>
      <c r="Q19" s="87">
        <v>0.32549806524985542</v>
      </c>
    </row>
    <row r="20" spans="1:17" x14ac:dyDescent="0.25">
      <c r="A20" s="88" t="s">
        <v>29</v>
      </c>
      <c r="B20" s="87">
        <v>19.430251786974708</v>
      </c>
      <c r="C20" s="87">
        <v>17.465921464993599</v>
      </c>
      <c r="D20" s="87">
        <v>15.076193384223918</v>
      </c>
      <c r="E20" s="87">
        <v>13.610961832061069</v>
      </c>
      <c r="F20" s="87">
        <v>9.7279923664122148</v>
      </c>
      <c r="G20" s="87">
        <v>3.1586607807654863</v>
      </c>
      <c r="H20" s="87">
        <v>2.5565292620865145</v>
      </c>
      <c r="I20" s="87">
        <v>8.1430241730279906</v>
      </c>
      <c r="J20" s="87">
        <v>4.1333549618320609</v>
      </c>
      <c r="K20" s="87">
        <v>5.6464385925828466</v>
      </c>
      <c r="L20" s="87">
        <v>2.4310585524303199</v>
      </c>
      <c r="M20" s="87">
        <v>2.4309743366745589</v>
      </c>
      <c r="N20" s="87">
        <v>1.0940366122904612</v>
      </c>
      <c r="O20" s="87">
        <v>0.72932241364920769</v>
      </c>
      <c r="P20" s="87">
        <v>0.60769044554769114</v>
      </c>
      <c r="Q20" s="87">
        <v>0.48618194041485474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0.96119870726906398</v>
      </c>
      <c r="E22" s="87">
        <v>0.57610437539169523</v>
      </c>
      <c r="F22" s="87">
        <v>2.6743902268808322</v>
      </c>
      <c r="G22" s="87">
        <v>4.5006753572595644</v>
      </c>
      <c r="H22" s="87">
        <v>4.2888843877672862</v>
      </c>
      <c r="I22" s="87">
        <v>1.3489908210451593</v>
      </c>
      <c r="J22" s="87">
        <v>2.7716575797598098</v>
      </c>
      <c r="K22" s="87">
        <v>0</v>
      </c>
      <c r="L22" s="87">
        <v>2.5862932581590474</v>
      </c>
      <c r="M22" s="87">
        <v>2.2527422851168764</v>
      </c>
      <c r="N22" s="87">
        <v>7.5010976332701089</v>
      </c>
      <c r="O22" s="87">
        <v>7.9534935379777094</v>
      </c>
      <c r="P22" s="87">
        <v>8.602786538482448</v>
      </c>
      <c r="Q22" s="87">
        <v>8.5336857366136254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6.259968958710787</v>
      </c>
      <c r="C24" s="87">
        <v>6.3374592875318072</v>
      </c>
      <c r="D24" s="87">
        <v>6.4246806615776082</v>
      </c>
      <c r="E24" s="87">
        <v>6.501454198473283</v>
      </c>
      <c r="F24" s="87">
        <v>6.6407519083969486</v>
      </c>
      <c r="G24" s="87">
        <v>6.7673428027852562</v>
      </c>
      <c r="H24" s="87">
        <v>6.8697569974554717</v>
      </c>
      <c r="I24" s="87">
        <v>7.0852366412213748</v>
      </c>
      <c r="J24" s="87">
        <v>7.0469720101781173</v>
      </c>
      <c r="K24" s="87">
        <v>7.5449872773536901</v>
      </c>
      <c r="L24" s="87">
        <v>8.1925465987138324</v>
      </c>
      <c r="M24" s="87">
        <v>8.1804117622834163</v>
      </c>
      <c r="N24" s="87">
        <v>0.16410827710186862</v>
      </c>
      <c r="O24" s="87">
        <v>0.36457188856588507</v>
      </c>
      <c r="P24" s="87">
        <v>0.3645549498402042</v>
      </c>
      <c r="Q24" s="87">
        <v>0.40171551373237491</v>
      </c>
    </row>
    <row r="25" spans="1:17" x14ac:dyDescent="0.25">
      <c r="A25" s="88" t="s">
        <v>22</v>
      </c>
      <c r="B25" s="87">
        <v>3.7650973496277929</v>
      </c>
      <c r="C25" s="87">
        <v>4.6343931297709933</v>
      </c>
      <c r="D25" s="87">
        <v>5.0133015267175569</v>
      </c>
      <c r="E25" s="87">
        <v>5.0528944020356237</v>
      </c>
      <c r="F25" s="87">
        <v>5.2440992366412233</v>
      </c>
      <c r="G25" s="87">
        <v>5.7099488677777899</v>
      </c>
      <c r="H25" s="87">
        <v>5.6601526717557258</v>
      </c>
      <c r="I25" s="87">
        <v>5.4161882951653952</v>
      </c>
      <c r="J25" s="87">
        <v>5.6708956743002545</v>
      </c>
      <c r="K25" s="87">
        <v>5.3461552162849877</v>
      </c>
      <c r="L25" s="87">
        <v>4.9015981886905804</v>
      </c>
      <c r="M25" s="87">
        <v>4.3909599132721402</v>
      </c>
      <c r="N25" s="87">
        <v>4.7286734597107882</v>
      </c>
      <c r="O25" s="87">
        <v>4.7708662569610567</v>
      </c>
      <c r="P25" s="87">
        <v>4.4635669239059466</v>
      </c>
      <c r="Q25" s="87">
        <v>4.6337628125816099</v>
      </c>
    </row>
    <row r="26" spans="1:17" x14ac:dyDescent="0.25">
      <c r="A26" s="156" t="s">
        <v>305</v>
      </c>
      <c r="B26" s="204">
        <v>167.89531314328573</v>
      </c>
      <c r="C26" s="204">
        <v>162.09531112908948</v>
      </c>
      <c r="D26" s="204">
        <v>156.76084009239179</v>
      </c>
      <c r="E26" s="204">
        <v>146.86661979906592</v>
      </c>
      <c r="F26" s="204">
        <v>139.03678876847496</v>
      </c>
      <c r="G26" s="204">
        <v>115.78596894183862</v>
      </c>
      <c r="H26" s="204">
        <v>111.20015275293298</v>
      </c>
      <c r="I26" s="204">
        <v>125.53001825452954</v>
      </c>
      <c r="J26" s="204">
        <v>111.96382777996804</v>
      </c>
      <c r="K26" s="204">
        <v>105.66421219146268</v>
      </c>
      <c r="L26" s="204">
        <v>103.35490721482444</v>
      </c>
      <c r="M26" s="204">
        <v>98.45257633252794</v>
      </c>
      <c r="N26" s="204">
        <v>77.224270129986962</v>
      </c>
      <c r="O26" s="204">
        <v>79.453918429758289</v>
      </c>
      <c r="P26" s="204">
        <v>81.141105944796465</v>
      </c>
      <c r="Q26" s="204">
        <v>81.970811190976221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0.1512066975993529</v>
      </c>
      <c r="E30" s="87">
        <v>0.14055539368439846</v>
      </c>
      <c r="F30" s="87">
        <v>0.59955645998704366</v>
      </c>
      <c r="G30" s="87">
        <v>1.0071904328864647</v>
      </c>
      <c r="H30" s="87">
        <v>0.76080983426248516</v>
      </c>
      <c r="I30" s="87">
        <v>0.16741065090799359</v>
      </c>
      <c r="J30" s="87">
        <v>0.11341049136767083</v>
      </c>
      <c r="K30" s="87">
        <v>0</v>
      </c>
      <c r="L30" s="87">
        <v>0.11937660625990275</v>
      </c>
      <c r="M30" s="87">
        <v>9.857303765010289E-2</v>
      </c>
      <c r="N30" s="87">
        <v>0.34314903045956352</v>
      </c>
      <c r="O30" s="87">
        <v>0.68987007598128092</v>
      </c>
      <c r="P30" s="87">
        <v>1.1210924554716113</v>
      </c>
      <c r="Q30" s="87">
        <v>1.8553389719241757</v>
      </c>
    </row>
    <row r="31" spans="1:17" x14ac:dyDescent="0.25">
      <c r="A31" s="88" t="s">
        <v>29</v>
      </c>
      <c r="B31" s="87">
        <v>110.75243518575583</v>
      </c>
      <c r="C31" s="87">
        <v>99.555752350463507</v>
      </c>
      <c r="D31" s="87">
        <v>85.934302290076332</v>
      </c>
      <c r="E31" s="87">
        <v>77.582482442748088</v>
      </c>
      <c r="F31" s="87">
        <v>55.449556488549625</v>
      </c>
      <c r="G31" s="87">
        <v>18.004366450363271</v>
      </c>
      <c r="H31" s="87">
        <v>14.572216793893132</v>
      </c>
      <c r="I31" s="87">
        <v>46.415237786259546</v>
      </c>
      <c r="J31" s="87">
        <v>23.560123282442749</v>
      </c>
      <c r="K31" s="87">
        <v>32.184699977722225</v>
      </c>
      <c r="L31" s="87">
        <v>13.857033748852821</v>
      </c>
      <c r="M31" s="87">
        <v>13.856553719044985</v>
      </c>
      <c r="N31" s="87">
        <v>6.2360086900556286</v>
      </c>
      <c r="O31" s="87">
        <v>4.1571377578004833</v>
      </c>
      <c r="P31" s="87">
        <v>3.4638355396218392</v>
      </c>
      <c r="Q31" s="87">
        <v>2.7712370603646721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5.4788326314336642</v>
      </c>
      <c r="E33" s="87">
        <v>3.2837949397326627</v>
      </c>
      <c r="F33" s="87">
        <v>15.244024293220743</v>
      </c>
      <c r="G33" s="87">
        <v>25.653849536379514</v>
      </c>
      <c r="H33" s="87">
        <v>24.446641010273531</v>
      </c>
      <c r="I33" s="87">
        <v>7.6892476799574085</v>
      </c>
      <c r="J33" s="87">
        <v>15.798448204630915</v>
      </c>
      <c r="K33" s="87">
        <v>0</v>
      </c>
      <c r="L33" s="87">
        <v>14.741871571506568</v>
      </c>
      <c r="M33" s="87">
        <v>12.840631025166195</v>
      </c>
      <c r="N33" s="87">
        <v>42.75625650963962</v>
      </c>
      <c r="O33" s="87">
        <v>45.334913166472944</v>
      </c>
      <c r="P33" s="87">
        <v>49.035883269349952</v>
      </c>
      <c r="Q33" s="87">
        <v>48.642008698697659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35.681823064651482</v>
      </c>
      <c r="C35" s="87">
        <v>36.1235179389313</v>
      </c>
      <c r="D35" s="87">
        <v>36.620679770992368</v>
      </c>
      <c r="E35" s="87">
        <v>37.05828893129771</v>
      </c>
      <c r="F35" s="87">
        <v>37.852285877862599</v>
      </c>
      <c r="G35" s="87">
        <v>38.573853975875963</v>
      </c>
      <c r="H35" s="87">
        <v>39.157614885496187</v>
      </c>
      <c r="I35" s="87">
        <v>40.385848854961836</v>
      </c>
      <c r="J35" s="87">
        <v>40.167740458015267</v>
      </c>
      <c r="K35" s="87">
        <v>43.006427480916031</v>
      </c>
      <c r="L35" s="87">
        <v>46.697515612668838</v>
      </c>
      <c r="M35" s="87">
        <v>46.628347045015467</v>
      </c>
      <c r="N35" s="87">
        <v>0.93541717948065106</v>
      </c>
      <c r="O35" s="87">
        <v>2.0780597648255448</v>
      </c>
      <c r="P35" s="87">
        <v>2.0779632140891637</v>
      </c>
      <c r="Q35" s="87">
        <v>2.2897784282745368</v>
      </c>
    </row>
    <row r="36" spans="1:17" x14ac:dyDescent="0.25">
      <c r="A36" s="88" t="s">
        <v>22</v>
      </c>
      <c r="B36" s="87">
        <v>21.461054892878419</v>
      </c>
      <c r="C36" s="87">
        <v>26.416040839694659</v>
      </c>
      <c r="D36" s="87">
        <v>28.575818702290075</v>
      </c>
      <c r="E36" s="87">
        <v>28.801498091603055</v>
      </c>
      <c r="F36" s="87">
        <v>29.891365648854968</v>
      </c>
      <c r="G36" s="87">
        <v>32.546708546333406</v>
      </c>
      <c r="H36" s="87">
        <v>32.262870229007639</v>
      </c>
      <c r="I36" s="87">
        <v>30.872273282442752</v>
      </c>
      <c r="J36" s="87">
        <v>32.324105343511448</v>
      </c>
      <c r="K36" s="87">
        <v>30.473084732824429</v>
      </c>
      <c r="L36" s="87">
        <v>27.939109675536308</v>
      </c>
      <c r="M36" s="87">
        <v>25.028471505651193</v>
      </c>
      <c r="N36" s="87">
        <v>26.953438720351492</v>
      </c>
      <c r="O36" s="87">
        <v>27.193937664678025</v>
      </c>
      <c r="P36" s="87">
        <v>25.442331466263891</v>
      </c>
      <c r="Q36" s="87">
        <v>26.412448031715176</v>
      </c>
    </row>
    <row r="37" spans="1:17" x14ac:dyDescent="0.25">
      <c r="A37" s="156" t="s">
        <v>304</v>
      </c>
      <c r="B37" s="204">
        <v>65.089895727701659</v>
      </c>
      <c r="C37" s="204">
        <v>62.968740988658872</v>
      </c>
      <c r="D37" s="204">
        <v>68.960369630449279</v>
      </c>
      <c r="E37" s="204">
        <v>60.096037623050137</v>
      </c>
      <c r="F37" s="204">
        <v>53.230115477043512</v>
      </c>
      <c r="G37" s="204">
        <v>55.334336698237628</v>
      </c>
      <c r="H37" s="204">
        <v>50.874119327628691</v>
      </c>
      <c r="I37" s="204">
        <v>45.587548960319531</v>
      </c>
      <c r="J37" s="204">
        <v>40.832547023048193</v>
      </c>
      <c r="K37" s="204">
        <v>29.311219158458783</v>
      </c>
      <c r="L37" s="204">
        <v>39.964149267451354</v>
      </c>
      <c r="M37" s="204">
        <v>28.597280050132852</v>
      </c>
      <c r="N37" s="204">
        <v>36.151801724254938</v>
      </c>
      <c r="O37" s="204">
        <v>37.112139011792067</v>
      </c>
      <c r="P37" s="204">
        <v>42.382968058489567</v>
      </c>
      <c r="Q37" s="204">
        <v>42.628595895190443</v>
      </c>
    </row>
    <row r="38" spans="1:17" x14ac:dyDescent="0.25">
      <c r="A38" s="156" t="s">
        <v>303</v>
      </c>
      <c r="B38" s="204">
        <v>214.66601024353363</v>
      </c>
      <c r="C38" s="204">
        <v>207.08240724633865</v>
      </c>
      <c r="D38" s="204">
        <v>189.64048852397184</v>
      </c>
      <c r="E38" s="204">
        <v>183.61683560224569</v>
      </c>
      <c r="F38" s="204">
        <v>178.65376338744372</v>
      </c>
      <c r="G38" s="204">
        <v>134.27400090616513</v>
      </c>
      <c r="H38" s="204">
        <v>131.94566775994218</v>
      </c>
      <c r="I38" s="204">
        <v>164.55545236022488</v>
      </c>
      <c r="J38" s="204">
        <v>146.54545540123218</v>
      </c>
      <c r="K38" s="204">
        <v>150.45575520638016</v>
      </c>
      <c r="L38" s="204">
        <v>132.28443011528194</v>
      </c>
      <c r="M38" s="204">
        <v>138.49158195356318</v>
      </c>
      <c r="N38" s="204">
        <v>90.548416517705931</v>
      </c>
      <c r="O38" s="204">
        <v>93.272740132909149</v>
      </c>
      <c r="P38" s="204">
        <v>89.345794986634033</v>
      </c>
      <c r="Q38" s="204">
        <v>90.506831875037662</v>
      </c>
    </row>
    <row r="39" spans="1:17" x14ac:dyDescent="0.25">
      <c r="A39" s="152" t="s">
        <v>310</v>
      </c>
      <c r="B39" s="264">
        <v>165.82969573686844</v>
      </c>
      <c r="C39" s="264">
        <v>159.90445072852918</v>
      </c>
      <c r="D39" s="264">
        <v>142.1979174829381</v>
      </c>
      <c r="E39" s="264">
        <v>140.18542112763922</v>
      </c>
      <c r="F39" s="264">
        <v>138.36303827136277</v>
      </c>
      <c r="G39" s="264">
        <v>98.240830881630671</v>
      </c>
      <c r="H39" s="264">
        <v>97.850870963768983</v>
      </c>
      <c r="I39" s="264">
        <v>128.73574203498598</v>
      </c>
      <c r="J39" s="264">
        <v>114.55813357158019</v>
      </c>
      <c r="K39" s="264">
        <v>122.34681598389361</v>
      </c>
      <c r="L39" s="264">
        <v>102.24479440635062</v>
      </c>
      <c r="M39" s="264">
        <v>112.01116157471682</v>
      </c>
      <c r="N39" s="264">
        <v>66.685715244768517</v>
      </c>
      <c r="O39" s="264">
        <v>68.739871836021763</v>
      </c>
      <c r="P39" s="264">
        <v>63.28177676931827</v>
      </c>
      <c r="Q39" s="264">
        <v>64.218608610075549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14.2835106368036</v>
      </c>
      <c r="C41" s="208">
        <v>14.29942</v>
      </c>
      <c r="D41" s="208">
        <v>16.488250000000001</v>
      </c>
      <c r="E41" s="208">
        <v>14.279680000000001</v>
      </c>
      <c r="F41" s="208">
        <v>15.81255</v>
      </c>
      <c r="G41" s="208">
        <v>13.562734672227808</v>
      </c>
      <c r="H41" s="208">
        <v>11.312939999999999</v>
      </c>
      <c r="I41" s="208">
        <v>9.8966899999999995</v>
      </c>
      <c r="J41" s="208">
        <v>8.7956900000000005</v>
      </c>
      <c r="K41" s="208">
        <v>7.7003700000000004</v>
      </c>
      <c r="L41" s="208">
        <v>6.5918383514165146</v>
      </c>
      <c r="M41" s="208">
        <v>6.5921234228721497</v>
      </c>
      <c r="N41" s="208">
        <v>6.5926991611973307</v>
      </c>
      <c r="O41" s="208">
        <v>5.4935673078979823</v>
      </c>
      <c r="P41" s="208">
        <v>5.4928488226878454</v>
      </c>
      <c r="Q41" s="208">
        <v>5.4930158716875734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2.2204460492503131E-16</v>
      </c>
      <c r="E42" s="208">
        <v>2.4980018054066022E-16</v>
      </c>
      <c r="F42" s="208">
        <v>3.3306690738754696E-16</v>
      </c>
      <c r="G42" s="208">
        <v>0</v>
      </c>
      <c r="H42" s="208">
        <v>0</v>
      </c>
      <c r="I42" s="208">
        <v>0</v>
      </c>
      <c r="J42" s="208">
        <v>2.7755575615628914E-17</v>
      </c>
      <c r="K42" s="208">
        <v>0</v>
      </c>
      <c r="L42" s="208">
        <v>0</v>
      </c>
      <c r="M42" s="208">
        <v>5.5511151231257827E-17</v>
      </c>
      <c r="N42" s="208">
        <v>5.5511151231257827E-17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89.950598394775199</v>
      </c>
      <c r="C43" s="208">
        <v>33.724437285150344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9.0976726622988195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61.595586705289641</v>
      </c>
      <c r="C44" s="208">
        <v>111.88059344337886</v>
      </c>
      <c r="D44" s="208">
        <v>125.7096674829381</v>
      </c>
      <c r="E44" s="208">
        <v>125.90574112763922</v>
      </c>
      <c r="F44" s="208">
        <v>122.55048827136277</v>
      </c>
      <c r="G44" s="208">
        <v>84.678096209402867</v>
      </c>
      <c r="H44" s="208">
        <v>86.537930963768986</v>
      </c>
      <c r="I44" s="208">
        <v>118.83905203498597</v>
      </c>
      <c r="J44" s="208">
        <v>105.76244357158019</v>
      </c>
      <c r="K44" s="208">
        <v>105.54877332159479</v>
      </c>
      <c r="L44" s="208">
        <v>95.652956054934108</v>
      </c>
      <c r="M44" s="208">
        <v>105.41903815184467</v>
      </c>
      <c r="N44" s="208">
        <v>60.093016083571179</v>
      </c>
      <c r="O44" s="208">
        <v>63.24630452812378</v>
      </c>
      <c r="P44" s="208">
        <v>57.788927946630423</v>
      </c>
      <c r="Q44" s="208">
        <v>58.725592738387974</v>
      </c>
    </row>
    <row r="45" spans="1:17" x14ac:dyDescent="0.25">
      <c r="A45" s="152" t="s">
        <v>309</v>
      </c>
      <c r="B45" s="264">
        <v>34.168168990563409</v>
      </c>
      <c r="C45" s="264">
        <v>32.987817703463818</v>
      </c>
      <c r="D45" s="264">
        <v>31.902206053890254</v>
      </c>
      <c r="E45" s="264">
        <v>29.888645432792359</v>
      </c>
      <c r="F45" s="264">
        <v>28.295206135338766</v>
      </c>
      <c r="G45" s="264">
        <v>23.563460346058385</v>
      </c>
      <c r="H45" s="264">
        <v>22.630206525158286</v>
      </c>
      <c r="I45" s="264">
        <v>25.546459855307759</v>
      </c>
      <c r="J45" s="264">
        <v>22.785621092063671</v>
      </c>
      <c r="K45" s="264">
        <v>21.503594060016969</v>
      </c>
      <c r="L45" s="264">
        <v>21.033630240209884</v>
      </c>
      <c r="M45" s="264">
        <v>20.035962902760069</v>
      </c>
      <c r="N45" s="264">
        <v>15.715816377330675</v>
      </c>
      <c r="O45" s="264">
        <v>16.16956936465256</v>
      </c>
      <c r="P45" s="264">
        <v>16.512926823853316</v>
      </c>
      <c r="Q45" s="264">
        <v>16.681779119567089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3.0771889336008655E-2</v>
      </c>
      <c r="E49" s="87">
        <v>2.8604255556824946E-2</v>
      </c>
      <c r="F49" s="87">
        <v>0.12201499887455625</v>
      </c>
      <c r="G49" s="87">
        <v>0.2049720880961928</v>
      </c>
      <c r="H49" s="87">
        <v>0.15483147504289171</v>
      </c>
      <c r="I49" s="87">
        <v>3.4069535974258339E-2</v>
      </c>
      <c r="J49" s="87">
        <v>2.3080029822192656E-2</v>
      </c>
      <c r="K49" s="87">
        <v>0</v>
      </c>
      <c r="L49" s="87">
        <v>2.4294186537103017E-2</v>
      </c>
      <c r="M49" s="87">
        <v>2.0060477837564799E-2</v>
      </c>
      <c r="N49" s="87">
        <v>6.9833837777735733E-2</v>
      </c>
      <c r="O49" s="87">
        <v>0.14039461195408523</v>
      </c>
      <c r="P49" s="87">
        <v>0.22815214883281917</v>
      </c>
      <c r="Q49" s="87">
        <v>0.37757775568983221</v>
      </c>
    </row>
    <row r="50" spans="1:17" x14ac:dyDescent="0.25">
      <c r="A50" s="150" t="s">
        <v>29</v>
      </c>
      <c r="B50" s="87">
        <v>22.539092072890657</v>
      </c>
      <c r="C50" s="87">
        <v>20.260468899392571</v>
      </c>
      <c r="D50" s="87">
        <v>17.488384325699741</v>
      </c>
      <c r="E50" s="87">
        <v>15.788715725190839</v>
      </c>
      <c r="F50" s="87">
        <v>11.284471145038168</v>
      </c>
      <c r="G50" s="87">
        <v>3.6640465056879643</v>
      </c>
      <c r="H50" s="87">
        <v>2.9655739440203566</v>
      </c>
      <c r="I50" s="87">
        <v>9.4459080407124674</v>
      </c>
      <c r="J50" s="87">
        <v>4.7946917557251902</v>
      </c>
      <c r="K50" s="87">
        <v>6.5498687673961022</v>
      </c>
      <c r="L50" s="87">
        <v>2.8200279208191703</v>
      </c>
      <c r="M50" s="87">
        <v>2.819930230542488</v>
      </c>
      <c r="N50" s="87">
        <v>1.2690824702569348</v>
      </c>
      <c r="O50" s="87">
        <v>0.84601399983308079</v>
      </c>
      <c r="P50" s="87">
        <v>0.70492091683532165</v>
      </c>
      <c r="Q50" s="87">
        <v>0.56397105088123145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1.1149905004321139</v>
      </c>
      <c r="E52" s="87">
        <v>0.66828107545436644</v>
      </c>
      <c r="F52" s="87">
        <v>3.1022926631817649</v>
      </c>
      <c r="G52" s="87">
        <v>5.2207834144210938</v>
      </c>
      <c r="H52" s="87">
        <v>4.9751058898100515</v>
      </c>
      <c r="I52" s="87">
        <v>1.5648293524123846</v>
      </c>
      <c r="J52" s="87">
        <v>3.2151227925213788</v>
      </c>
      <c r="K52" s="87">
        <v>0</v>
      </c>
      <c r="L52" s="87">
        <v>3.0001001794644941</v>
      </c>
      <c r="M52" s="87">
        <v>2.6131810507355762</v>
      </c>
      <c r="N52" s="87">
        <v>8.7012732545933247</v>
      </c>
      <c r="O52" s="87">
        <v>9.2260525040541417</v>
      </c>
      <c r="P52" s="87">
        <v>9.9792323846396407</v>
      </c>
      <c r="Q52" s="87">
        <v>9.899075454471804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7.2615639921045121</v>
      </c>
      <c r="C54" s="87">
        <v>7.3514527735368951</v>
      </c>
      <c r="D54" s="87">
        <v>7.4526295674300238</v>
      </c>
      <c r="E54" s="87">
        <v>7.5416868702290083</v>
      </c>
      <c r="F54" s="87">
        <v>7.7032722137404592</v>
      </c>
      <c r="G54" s="87">
        <v>7.8501176512308968</v>
      </c>
      <c r="H54" s="87">
        <v>7.9689181170483465</v>
      </c>
      <c r="I54" s="87">
        <v>8.2188745038167923</v>
      </c>
      <c r="J54" s="87">
        <v>8.1744875318066157</v>
      </c>
      <c r="K54" s="87">
        <v>8.752185241730281</v>
      </c>
      <c r="L54" s="87">
        <v>9.5033540545080442</v>
      </c>
      <c r="M54" s="87">
        <v>9.4892776442487605</v>
      </c>
      <c r="N54" s="87">
        <v>0.19036560143816755</v>
      </c>
      <c r="O54" s="87">
        <v>0.42290339073642663</v>
      </c>
      <c r="P54" s="87">
        <v>0.42288374181463684</v>
      </c>
      <c r="Q54" s="87">
        <v>0.46598999592955481</v>
      </c>
    </row>
    <row r="55" spans="1:17" x14ac:dyDescent="0.25">
      <c r="A55" s="150" t="s">
        <v>22</v>
      </c>
      <c r="B55" s="87">
        <v>4.3675129255682386</v>
      </c>
      <c r="C55" s="87">
        <v>5.3758960305343511</v>
      </c>
      <c r="D55" s="87">
        <v>5.815429770992365</v>
      </c>
      <c r="E55" s="87">
        <v>5.8613575063613235</v>
      </c>
      <c r="F55" s="87">
        <v>6.0831551145038176</v>
      </c>
      <c r="G55" s="87">
        <v>6.6235406866222366</v>
      </c>
      <c r="H55" s="87">
        <v>6.5657770992366409</v>
      </c>
      <c r="I55" s="87">
        <v>6.2827784223918579</v>
      </c>
      <c r="J55" s="87">
        <v>6.5782389821882941</v>
      </c>
      <c r="K55" s="87">
        <v>6.2015400508905856</v>
      </c>
      <c r="L55" s="87">
        <v>5.6858538988810725</v>
      </c>
      <c r="M55" s="87">
        <v>5.0935134993956819</v>
      </c>
      <c r="N55" s="87">
        <v>5.485261213264514</v>
      </c>
      <c r="O55" s="87">
        <v>5.5342048580748253</v>
      </c>
      <c r="P55" s="87">
        <v>5.1777376317308974</v>
      </c>
      <c r="Q55" s="87">
        <v>5.3751648625946666</v>
      </c>
    </row>
    <row r="56" spans="1:17" x14ac:dyDescent="0.25">
      <c r="A56" s="152" t="s">
        <v>308</v>
      </c>
      <c r="B56" s="264">
        <v>14.668145516101784</v>
      </c>
      <c r="C56" s="264">
        <v>14.190138814345662</v>
      </c>
      <c r="D56" s="264">
        <v>15.540364987143501</v>
      </c>
      <c r="E56" s="264">
        <v>13.542769041814116</v>
      </c>
      <c r="F56" s="264">
        <v>11.995518980742201</v>
      </c>
      <c r="G56" s="264">
        <v>12.469709678476086</v>
      </c>
      <c r="H56" s="264">
        <v>11.464590271014917</v>
      </c>
      <c r="I56" s="264">
        <v>10.273250469931162</v>
      </c>
      <c r="J56" s="264">
        <v>9.2017007375883253</v>
      </c>
      <c r="K56" s="264">
        <v>6.605345162469586</v>
      </c>
      <c r="L56" s="264">
        <v>9.0060054687214315</v>
      </c>
      <c r="M56" s="264">
        <v>6.4444574760862769</v>
      </c>
      <c r="N56" s="264">
        <v>8.1468848956067461</v>
      </c>
      <c r="O56" s="264">
        <v>8.3632989322348337</v>
      </c>
      <c r="P56" s="264">
        <v>9.5510913934624391</v>
      </c>
      <c r="Q56" s="264">
        <v>9.6064441453950291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20.688338600960378</v>
      </c>
      <c r="C58" s="242">
        <v>20.014145364425929</v>
      </c>
      <c r="D58" s="242">
        <v>21.918539905648363</v>
      </c>
      <c r="E58" s="242">
        <v>19.101077994085397</v>
      </c>
      <c r="F58" s="242">
        <v>16.918795773836507</v>
      </c>
      <c r="G58" s="242">
        <v>17.587606817834892</v>
      </c>
      <c r="H58" s="242">
        <v>16.16995994399343</v>
      </c>
      <c r="I58" s="242">
        <v>14.489662924403209</v>
      </c>
      <c r="J58" s="242">
        <v>12.97832097145205</v>
      </c>
      <c r="K58" s="242">
        <v>9.3163527146207095</v>
      </c>
      <c r="L58" s="242">
        <v>12.702307212215754</v>
      </c>
      <c r="M58" s="242">
        <v>9.0894324860908515</v>
      </c>
      <c r="N58" s="242">
        <v>11.490580938015869</v>
      </c>
      <c r="O58" s="242">
        <v>11.795816992761008</v>
      </c>
      <c r="P58" s="242">
        <v>13.471110750828078</v>
      </c>
      <c r="Q58" s="242">
        <v>13.549181729413567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1.0000000000000002</v>
      </c>
      <c r="C62" s="77">
        <f t="shared" si="0"/>
        <v>0.99999999999999967</v>
      </c>
      <c r="D62" s="77">
        <f t="shared" si="0"/>
        <v>0.99999999999999989</v>
      </c>
      <c r="E62" s="77">
        <f t="shared" si="0"/>
        <v>1</v>
      </c>
      <c r="F62" s="77">
        <f t="shared" si="0"/>
        <v>1.0000000000000002</v>
      </c>
      <c r="G62" s="77">
        <f t="shared" si="0"/>
        <v>1</v>
      </c>
      <c r="H62" s="77">
        <f t="shared" si="0"/>
        <v>1</v>
      </c>
      <c r="I62" s="77">
        <f t="shared" si="0"/>
        <v>1</v>
      </c>
      <c r="J62" s="77">
        <f t="shared" si="0"/>
        <v>1</v>
      </c>
      <c r="K62" s="77">
        <f t="shared" si="0"/>
        <v>1.0000000000000002</v>
      </c>
      <c r="L62" s="77">
        <f t="shared" si="0"/>
        <v>1</v>
      </c>
      <c r="M62" s="77">
        <f t="shared" si="0"/>
        <v>1.0000000000000002</v>
      </c>
      <c r="N62" s="77">
        <f t="shared" si="0"/>
        <v>1.0000000000000002</v>
      </c>
      <c r="O62" s="77">
        <f t="shared" si="0"/>
        <v>1.0000000000000002</v>
      </c>
      <c r="P62" s="77">
        <f t="shared" si="0"/>
        <v>1.0000000000000002</v>
      </c>
      <c r="Q62" s="77">
        <f t="shared" si="0"/>
        <v>1.0000000000000002</v>
      </c>
    </row>
    <row r="63" spans="1:17" x14ac:dyDescent="0.25">
      <c r="A63" s="132" t="s">
        <v>83</v>
      </c>
      <c r="B63" s="203">
        <f t="shared" ref="B63:Q63" si="1">IF(B$6=0,0,B$6/B$5)</f>
        <v>3.4627091687800163E-2</v>
      </c>
      <c r="C63" s="203">
        <f t="shared" si="1"/>
        <v>3.4627091687800142E-2</v>
      </c>
      <c r="D63" s="203">
        <f t="shared" si="1"/>
        <v>3.4627091687800163E-2</v>
      </c>
      <c r="E63" s="203">
        <f t="shared" si="1"/>
        <v>3.4627091687800156E-2</v>
      </c>
      <c r="F63" s="203">
        <f t="shared" si="1"/>
        <v>3.4627091687800163E-2</v>
      </c>
      <c r="G63" s="203">
        <f t="shared" si="1"/>
        <v>3.4627091687800156E-2</v>
      </c>
      <c r="H63" s="203">
        <f t="shared" si="1"/>
        <v>3.4627091687800156E-2</v>
      </c>
      <c r="I63" s="203">
        <f t="shared" si="1"/>
        <v>3.4627091687800156E-2</v>
      </c>
      <c r="J63" s="203">
        <f t="shared" si="1"/>
        <v>3.4627091687800156E-2</v>
      </c>
      <c r="K63" s="203">
        <f t="shared" si="1"/>
        <v>3.4627091687800163E-2</v>
      </c>
      <c r="L63" s="203">
        <f t="shared" si="1"/>
        <v>3.4627091687800163E-2</v>
      </c>
      <c r="M63" s="203">
        <f t="shared" si="1"/>
        <v>3.4627091687800163E-2</v>
      </c>
      <c r="N63" s="203">
        <f t="shared" si="1"/>
        <v>3.4627091687800156E-2</v>
      </c>
      <c r="O63" s="203">
        <f t="shared" si="1"/>
        <v>3.4627091687800156E-2</v>
      </c>
      <c r="P63" s="203">
        <f t="shared" si="1"/>
        <v>3.4627091687800156E-2</v>
      </c>
      <c r="Q63" s="203">
        <f t="shared" si="1"/>
        <v>3.4627091687800156E-2</v>
      </c>
    </row>
    <row r="64" spans="1:17" x14ac:dyDescent="0.25">
      <c r="A64" s="76" t="s">
        <v>82</v>
      </c>
      <c r="B64" s="202">
        <f t="shared" ref="B64:Q64" si="2">IF(B$7=0,0,B$7/B$5)</f>
        <v>2.8411972666912956E-2</v>
      </c>
      <c r="C64" s="202">
        <f t="shared" si="2"/>
        <v>2.8411972666912942E-2</v>
      </c>
      <c r="D64" s="202">
        <f t="shared" si="2"/>
        <v>2.841197266691296E-2</v>
      </c>
      <c r="E64" s="202">
        <f t="shared" si="2"/>
        <v>2.8411972666912953E-2</v>
      </c>
      <c r="F64" s="202">
        <f t="shared" si="2"/>
        <v>2.8411972666912956E-2</v>
      </c>
      <c r="G64" s="202">
        <f t="shared" si="2"/>
        <v>2.8411972666912949E-2</v>
      </c>
      <c r="H64" s="202">
        <f t="shared" si="2"/>
        <v>2.8411972666912953E-2</v>
      </c>
      <c r="I64" s="202">
        <f t="shared" si="2"/>
        <v>2.8411972666912953E-2</v>
      </c>
      <c r="J64" s="202">
        <f t="shared" si="2"/>
        <v>2.8411972666912949E-2</v>
      </c>
      <c r="K64" s="202">
        <f t="shared" si="2"/>
        <v>2.8411972666912956E-2</v>
      </c>
      <c r="L64" s="202">
        <f t="shared" si="2"/>
        <v>2.8411972666912956E-2</v>
      </c>
      <c r="M64" s="202">
        <f t="shared" si="2"/>
        <v>2.841197266691296E-2</v>
      </c>
      <c r="N64" s="202">
        <f t="shared" si="2"/>
        <v>2.8411972666912953E-2</v>
      </c>
      <c r="O64" s="202">
        <f t="shared" si="2"/>
        <v>2.8411972666912953E-2</v>
      </c>
      <c r="P64" s="202">
        <f t="shared" si="2"/>
        <v>2.8411972666912953E-2</v>
      </c>
      <c r="Q64" s="202">
        <f t="shared" si="2"/>
        <v>2.8411972666912953E-2</v>
      </c>
    </row>
    <row r="65" spans="1:17" x14ac:dyDescent="0.25">
      <c r="A65" s="76" t="s">
        <v>81</v>
      </c>
      <c r="B65" s="202">
        <f t="shared" ref="B65:Q65" si="3">IF(B$8=0,0,B$8/B$5)</f>
        <v>2.0421105354343688E-2</v>
      </c>
      <c r="C65" s="202">
        <f t="shared" si="3"/>
        <v>2.0421105354343678E-2</v>
      </c>
      <c r="D65" s="202">
        <f t="shared" si="3"/>
        <v>2.0421105354343688E-2</v>
      </c>
      <c r="E65" s="202">
        <f t="shared" si="3"/>
        <v>2.0421105354343685E-2</v>
      </c>
      <c r="F65" s="202">
        <f t="shared" si="3"/>
        <v>2.0421105354343685E-2</v>
      </c>
      <c r="G65" s="202">
        <f t="shared" si="3"/>
        <v>2.0421105354343685E-2</v>
      </c>
      <c r="H65" s="202">
        <f t="shared" si="3"/>
        <v>2.0421105354343685E-2</v>
      </c>
      <c r="I65" s="202">
        <f t="shared" si="3"/>
        <v>2.0421105354343685E-2</v>
      </c>
      <c r="J65" s="202">
        <f t="shared" si="3"/>
        <v>2.0421105354343681E-2</v>
      </c>
      <c r="K65" s="202">
        <f t="shared" si="3"/>
        <v>2.0421105354343688E-2</v>
      </c>
      <c r="L65" s="202">
        <f t="shared" si="3"/>
        <v>2.0421105354343688E-2</v>
      </c>
      <c r="M65" s="202">
        <f t="shared" si="3"/>
        <v>2.0421105354343692E-2</v>
      </c>
      <c r="N65" s="202">
        <f t="shared" si="3"/>
        <v>2.0421105354343685E-2</v>
      </c>
      <c r="O65" s="202">
        <f t="shared" si="3"/>
        <v>2.0421105354343685E-2</v>
      </c>
      <c r="P65" s="202">
        <f t="shared" si="3"/>
        <v>2.0421105354343685E-2</v>
      </c>
      <c r="Q65" s="202">
        <f t="shared" si="3"/>
        <v>2.0421105354343685E-2</v>
      </c>
    </row>
    <row r="66" spans="1:17" x14ac:dyDescent="0.25">
      <c r="A66" s="76" t="s">
        <v>80</v>
      </c>
      <c r="B66" s="202">
        <f t="shared" ref="B66:Q66" si="4">IF(B$9=0,0,B$9/B$5)</f>
        <v>3.9954336562846346E-2</v>
      </c>
      <c r="C66" s="202">
        <f t="shared" si="4"/>
        <v>3.9954336562846325E-2</v>
      </c>
      <c r="D66" s="202">
        <f t="shared" si="4"/>
        <v>3.9954336562846346E-2</v>
      </c>
      <c r="E66" s="202">
        <f t="shared" si="4"/>
        <v>3.9954336562846339E-2</v>
      </c>
      <c r="F66" s="202">
        <f t="shared" si="4"/>
        <v>3.9954336562846346E-2</v>
      </c>
      <c r="G66" s="202">
        <f t="shared" si="4"/>
        <v>3.9954336562846332E-2</v>
      </c>
      <c r="H66" s="202">
        <f t="shared" si="4"/>
        <v>3.9954336562846339E-2</v>
      </c>
      <c r="I66" s="202">
        <f t="shared" si="4"/>
        <v>3.9954336562846339E-2</v>
      </c>
      <c r="J66" s="202">
        <f t="shared" si="4"/>
        <v>3.9954336562846332E-2</v>
      </c>
      <c r="K66" s="202">
        <f t="shared" si="4"/>
        <v>3.9954336562846346E-2</v>
      </c>
      <c r="L66" s="202">
        <f t="shared" si="4"/>
        <v>3.9954336562846346E-2</v>
      </c>
      <c r="M66" s="202">
        <f t="shared" si="4"/>
        <v>3.9954336562846346E-2</v>
      </c>
      <c r="N66" s="202">
        <f t="shared" si="4"/>
        <v>3.9954336562846339E-2</v>
      </c>
      <c r="O66" s="202">
        <f t="shared" si="4"/>
        <v>3.9954336562846339E-2</v>
      </c>
      <c r="P66" s="202">
        <f t="shared" si="4"/>
        <v>3.9954336562846339E-2</v>
      </c>
      <c r="Q66" s="202">
        <f t="shared" si="4"/>
        <v>3.9954336562846339E-2</v>
      </c>
    </row>
    <row r="67" spans="1:17" x14ac:dyDescent="0.25">
      <c r="A67" s="129" t="s">
        <v>79</v>
      </c>
      <c r="B67" s="201">
        <f t="shared" ref="B67:Q67" si="5">IF(B$10=0,0,B$10/B$5)</f>
        <v>6.7478435083918251E-2</v>
      </c>
      <c r="C67" s="201">
        <f t="shared" si="5"/>
        <v>6.7478435083918223E-2</v>
      </c>
      <c r="D67" s="201">
        <f t="shared" si="5"/>
        <v>6.7478435083918265E-2</v>
      </c>
      <c r="E67" s="201">
        <f t="shared" si="5"/>
        <v>6.7478435083918251E-2</v>
      </c>
      <c r="F67" s="201">
        <f t="shared" si="5"/>
        <v>6.7478435083918251E-2</v>
      </c>
      <c r="G67" s="201">
        <f t="shared" si="5"/>
        <v>6.7478435083918237E-2</v>
      </c>
      <c r="H67" s="201">
        <f t="shared" si="5"/>
        <v>6.7478435083918251E-2</v>
      </c>
      <c r="I67" s="201">
        <f t="shared" si="5"/>
        <v>6.7478435083918237E-2</v>
      </c>
      <c r="J67" s="201">
        <f t="shared" si="5"/>
        <v>6.7478435083918237E-2</v>
      </c>
      <c r="K67" s="201">
        <f t="shared" si="5"/>
        <v>6.7478435083918265E-2</v>
      </c>
      <c r="L67" s="201">
        <f t="shared" si="5"/>
        <v>6.7478435083918278E-2</v>
      </c>
      <c r="M67" s="201">
        <f t="shared" si="5"/>
        <v>6.7478435083918265E-2</v>
      </c>
      <c r="N67" s="201">
        <f t="shared" si="5"/>
        <v>6.7478435083918251E-2</v>
      </c>
      <c r="O67" s="201">
        <f t="shared" si="5"/>
        <v>6.7478435083918251E-2</v>
      </c>
      <c r="P67" s="201">
        <f t="shared" si="5"/>
        <v>6.7478435083918251E-2</v>
      </c>
      <c r="Q67" s="201">
        <f t="shared" si="5"/>
        <v>6.7478435083918251E-2</v>
      </c>
    </row>
    <row r="68" spans="1:17" x14ac:dyDescent="0.25">
      <c r="A68" s="127" t="s">
        <v>306</v>
      </c>
      <c r="B68" s="200">
        <f t="shared" ref="B68:Q68" si="6">IF(B$15=0,0,B$15/B$5)</f>
        <v>4.7876157316223585E-2</v>
      </c>
      <c r="C68" s="200">
        <f t="shared" si="6"/>
        <v>4.7876157316223557E-2</v>
      </c>
      <c r="D68" s="200">
        <f t="shared" si="6"/>
        <v>4.7876157316223585E-2</v>
      </c>
      <c r="E68" s="200">
        <f t="shared" si="6"/>
        <v>4.7876157316223578E-2</v>
      </c>
      <c r="F68" s="200">
        <f t="shared" si="6"/>
        <v>4.7876157316223585E-2</v>
      </c>
      <c r="G68" s="200">
        <f t="shared" si="6"/>
        <v>4.7876157316223571E-2</v>
      </c>
      <c r="H68" s="200">
        <f t="shared" si="6"/>
        <v>4.7876157316223578E-2</v>
      </c>
      <c r="I68" s="200">
        <f t="shared" si="6"/>
        <v>4.7876157316223578E-2</v>
      </c>
      <c r="J68" s="200">
        <f t="shared" si="6"/>
        <v>4.7876157316223571E-2</v>
      </c>
      <c r="K68" s="200">
        <f t="shared" si="6"/>
        <v>4.7876157316223585E-2</v>
      </c>
      <c r="L68" s="200">
        <f t="shared" si="6"/>
        <v>4.7876157316223591E-2</v>
      </c>
      <c r="M68" s="200">
        <f t="shared" si="6"/>
        <v>4.7876157316223591E-2</v>
      </c>
      <c r="N68" s="200">
        <f t="shared" si="6"/>
        <v>4.7876157316223591E-2</v>
      </c>
      <c r="O68" s="200">
        <f t="shared" si="6"/>
        <v>4.7876157316223578E-2</v>
      </c>
      <c r="P68" s="200">
        <f t="shared" si="6"/>
        <v>4.7876157316223571E-2</v>
      </c>
      <c r="Q68" s="200">
        <f t="shared" si="6"/>
        <v>4.7876157316223591E-2</v>
      </c>
    </row>
    <row r="69" spans="1:17" x14ac:dyDescent="0.25">
      <c r="A69" s="127" t="s">
        <v>305</v>
      </c>
      <c r="B69" s="200">
        <f t="shared" ref="B69:Q69" si="7">IF(B$26=0,0,B$26/B$5)</f>
        <v>0.27289409670247444</v>
      </c>
      <c r="C69" s="200">
        <f t="shared" si="7"/>
        <v>0.27289409670247428</v>
      </c>
      <c r="D69" s="200">
        <f t="shared" si="7"/>
        <v>0.27289409670247444</v>
      </c>
      <c r="E69" s="200">
        <f t="shared" si="7"/>
        <v>0.27289409670247439</v>
      </c>
      <c r="F69" s="200">
        <f t="shared" si="7"/>
        <v>0.27289409670247439</v>
      </c>
      <c r="G69" s="200">
        <f t="shared" si="7"/>
        <v>0.27289409670247433</v>
      </c>
      <c r="H69" s="200">
        <f t="shared" si="7"/>
        <v>0.27289409670247444</v>
      </c>
      <c r="I69" s="200">
        <f t="shared" si="7"/>
        <v>0.27289409670247444</v>
      </c>
      <c r="J69" s="200">
        <f t="shared" si="7"/>
        <v>0.27289409670247433</v>
      </c>
      <c r="K69" s="200">
        <f t="shared" si="7"/>
        <v>0.27289409670247439</v>
      </c>
      <c r="L69" s="200">
        <f t="shared" si="7"/>
        <v>0.27289409670247444</v>
      </c>
      <c r="M69" s="200">
        <f t="shared" si="7"/>
        <v>0.27289409670247444</v>
      </c>
      <c r="N69" s="200">
        <f t="shared" si="7"/>
        <v>0.27289409670247444</v>
      </c>
      <c r="O69" s="200">
        <f t="shared" si="7"/>
        <v>0.27289409670247439</v>
      </c>
      <c r="P69" s="200">
        <f t="shared" si="7"/>
        <v>0.27289409670247439</v>
      </c>
      <c r="Q69" s="200">
        <f t="shared" si="7"/>
        <v>0.27289409670247444</v>
      </c>
    </row>
    <row r="70" spans="1:17" x14ac:dyDescent="0.25">
      <c r="A70" s="127" t="s">
        <v>304</v>
      </c>
      <c r="B70" s="200">
        <f t="shared" ref="B70:Q70" si="8">IF(B$37=0,0,B$37/B$5)</f>
        <v>0.10579597468519172</v>
      </c>
      <c r="C70" s="200">
        <f t="shared" si="8"/>
        <v>0.10601045503967289</v>
      </c>
      <c r="D70" s="200">
        <f t="shared" si="8"/>
        <v>0.1200483345679873</v>
      </c>
      <c r="E70" s="200">
        <f t="shared" si="8"/>
        <v>0.11166495099415699</v>
      </c>
      <c r="F70" s="200">
        <f t="shared" si="8"/>
        <v>0.10447727115350236</v>
      </c>
      <c r="G70" s="200">
        <f t="shared" si="8"/>
        <v>0.13041661237452135</v>
      </c>
      <c r="H70" s="200">
        <f t="shared" si="8"/>
        <v>0.12484917057886817</v>
      </c>
      <c r="I70" s="200">
        <f t="shared" si="8"/>
        <v>9.9104366966483157E-2</v>
      </c>
      <c r="J70" s="200">
        <f t="shared" si="8"/>
        <v>9.9522866061834317E-2</v>
      </c>
      <c r="K70" s="200">
        <f t="shared" si="8"/>
        <v>7.5700736413971501E-2</v>
      </c>
      <c r="L70" s="200">
        <f t="shared" si="8"/>
        <v>0.10551971559662647</v>
      </c>
      <c r="M70" s="200">
        <f t="shared" si="8"/>
        <v>7.9266883591448581E-2</v>
      </c>
      <c r="N70" s="200">
        <f t="shared" si="8"/>
        <v>0.12775275517789053</v>
      </c>
      <c r="O70" s="200">
        <f t="shared" si="8"/>
        <v>0.12746613197274967</v>
      </c>
      <c r="P70" s="200">
        <f t="shared" si="8"/>
        <v>0.14254257012173568</v>
      </c>
      <c r="Q70" s="200">
        <f t="shared" si="8"/>
        <v>0.14191749479470123</v>
      </c>
    </row>
    <row r="71" spans="1:17" x14ac:dyDescent="0.25">
      <c r="A71" s="127" t="s">
        <v>303</v>
      </c>
      <c r="B71" s="200">
        <f t="shared" ref="B71:Q71" si="9">IF(B$38=0,0,B$38/B$5)</f>
        <v>0.34891436730064512</v>
      </c>
      <c r="C71" s="200">
        <f t="shared" si="9"/>
        <v>0.34863171596283132</v>
      </c>
      <c r="D71" s="200">
        <f t="shared" si="9"/>
        <v>0.33013200097335393</v>
      </c>
      <c r="E71" s="200">
        <f t="shared" si="9"/>
        <v>0.34117998058099425</v>
      </c>
      <c r="F71" s="200">
        <f t="shared" si="9"/>
        <v>0.35065221092885573</v>
      </c>
      <c r="G71" s="200">
        <f t="shared" si="9"/>
        <v>0.31646824328361739</v>
      </c>
      <c r="H71" s="200">
        <f t="shared" si="9"/>
        <v>0.32380525499057383</v>
      </c>
      <c r="I71" s="200">
        <f t="shared" si="9"/>
        <v>0.35773285269708999</v>
      </c>
      <c r="J71" s="200">
        <f t="shared" si="9"/>
        <v>0.35718133678104769</v>
      </c>
      <c r="K71" s="200">
        <f t="shared" si="9"/>
        <v>0.38857515292250588</v>
      </c>
      <c r="L71" s="200">
        <f t="shared" si="9"/>
        <v>0.34927843328307506</v>
      </c>
      <c r="M71" s="200">
        <f t="shared" si="9"/>
        <v>0.38387553242349898</v>
      </c>
      <c r="N71" s="200">
        <f t="shared" si="9"/>
        <v>0.31997878765115817</v>
      </c>
      <c r="O71" s="200">
        <f t="shared" si="9"/>
        <v>0.32035651190743053</v>
      </c>
      <c r="P71" s="200">
        <f t="shared" si="9"/>
        <v>0.30048814017435216</v>
      </c>
      <c r="Q71" s="200">
        <f t="shared" si="9"/>
        <v>0.30131189103884454</v>
      </c>
    </row>
    <row r="72" spans="1:17" x14ac:dyDescent="0.25">
      <c r="A72" s="142" t="s">
        <v>310</v>
      </c>
      <c r="B72" s="199">
        <f t="shared" ref="B72:Q72" si="10">IF(B$39=0,0,B$39/B$5)</f>
        <v>0.26953667840589529</v>
      </c>
      <c r="C72" s="199">
        <f t="shared" si="10"/>
        <v>0.26920569346707168</v>
      </c>
      <c r="D72" s="199">
        <f t="shared" si="10"/>
        <v>0.24754251266839661</v>
      </c>
      <c r="E72" s="199">
        <f t="shared" si="10"/>
        <v>0.26047970547577332</v>
      </c>
      <c r="F72" s="199">
        <f t="shared" si="10"/>
        <v>0.27157169466096548</v>
      </c>
      <c r="G72" s="199">
        <f t="shared" si="10"/>
        <v>0.23154224167014539</v>
      </c>
      <c r="H72" s="199">
        <f t="shared" si="10"/>
        <v>0.24013388814795322</v>
      </c>
      <c r="I72" s="199">
        <f t="shared" si="10"/>
        <v>0.27986313173895055</v>
      </c>
      <c r="J72" s="199">
        <f t="shared" si="10"/>
        <v>0.27921730616761786</v>
      </c>
      <c r="K72" s="199">
        <f t="shared" si="10"/>
        <v>0.31597948955366478</v>
      </c>
      <c r="L72" s="199">
        <f t="shared" si="10"/>
        <v>0.26996299995757933</v>
      </c>
      <c r="M72" s="199">
        <f t="shared" si="10"/>
        <v>0.31047623025409959</v>
      </c>
      <c r="N72" s="199">
        <f t="shared" si="10"/>
        <v>0.23565309188481423</v>
      </c>
      <c r="O72" s="199">
        <f t="shared" si="10"/>
        <v>0.23609540728590706</v>
      </c>
      <c r="P72" s="199">
        <f t="shared" si="10"/>
        <v>0.21282952836432473</v>
      </c>
      <c r="Q72" s="199">
        <f t="shared" si="10"/>
        <v>0.21379414127434604</v>
      </c>
    </row>
    <row r="73" spans="1:17" x14ac:dyDescent="0.25">
      <c r="A73" s="142" t="s">
        <v>309</v>
      </c>
      <c r="B73" s="199">
        <f t="shared" ref="B73:Q73" si="11">IF(B$45=0,0,B$45/B$5)</f>
        <v>5.5536342486819351E-2</v>
      </c>
      <c r="C73" s="199">
        <f t="shared" si="11"/>
        <v>5.5536342486819316E-2</v>
      </c>
      <c r="D73" s="199">
        <f t="shared" si="11"/>
        <v>5.5536342486819351E-2</v>
      </c>
      <c r="E73" s="199">
        <f t="shared" si="11"/>
        <v>5.5536342486819337E-2</v>
      </c>
      <c r="F73" s="199">
        <f t="shared" si="11"/>
        <v>5.5536342486819351E-2</v>
      </c>
      <c r="G73" s="199">
        <f t="shared" si="11"/>
        <v>5.5536342486819337E-2</v>
      </c>
      <c r="H73" s="199">
        <f t="shared" si="11"/>
        <v>5.5536342486819344E-2</v>
      </c>
      <c r="I73" s="199">
        <f t="shared" si="11"/>
        <v>5.5536342486819344E-2</v>
      </c>
      <c r="J73" s="199">
        <f t="shared" si="11"/>
        <v>5.553634248681933E-2</v>
      </c>
      <c r="K73" s="199">
        <f t="shared" si="11"/>
        <v>5.5536342486819351E-2</v>
      </c>
      <c r="L73" s="199">
        <f t="shared" si="11"/>
        <v>5.5536342486819358E-2</v>
      </c>
      <c r="M73" s="199">
        <f t="shared" si="11"/>
        <v>5.5536342486819351E-2</v>
      </c>
      <c r="N73" s="199">
        <f t="shared" si="11"/>
        <v>5.5536342486819344E-2</v>
      </c>
      <c r="O73" s="199">
        <f t="shared" si="11"/>
        <v>5.5536342486819337E-2</v>
      </c>
      <c r="P73" s="199">
        <f t="shared" si="11"/>
        <v>5.5536342486819351E-2</v>
      </c>
      <c r="Q73" s="199">
        <f t="shared" si="11"/>
        <v>5.5536342486819358E-2</v>
      </c>
    </row>
    <row r="74" spans="1:17" x14ac:dyDescent="0.25">
      <c r="A74" s="142" t="s">
        <v>308</v>
      </c>
      <c r="B74" s="199">
        <f t="shared" ref="B74:Q74" si="12">IF(B$56=0,0,B$56/B$5)</f>
        <v>2.3841346407930532E-2</v>
      </c>
      <c r="C74" s="199">
        <f t="shared" si="12"/>
        <v>2.3889680008940373E-2</v>
      </c>
      <c r="D74" s="199">
        <f t="shared" si="12"/>
        <v>2.7053145818137989E-2</v>
      </c>
      <c r="E74" s="199">
        <f t="shared" si="12"/>
        <v>2.5163932618401576E-2</v>
      </c>
      <c r="F74" s="199">
        <f t="shared" si="12"/>
        <v>2.3544173781070959E-2</v>
      </c>
      <c r="G74" s="199">
        <f t="shared" si="12"/>
        <v>2.9389659126652697E-2</v>
      </c>
      <c r="H74" s="199">
        <f t="shared" si="12"/>
        <v>2.8135024355801279E-2</v>
      </c>
      <c r="I74" s="199">
        <f t="shared" si="12"/>
        <v>2.2333378471320147E-2</v>
      </c>
      <c r="J74" s="199">
        <f t="shared" si="12"/>
        <v>2.242768812661055E-2</v>
      </c>
      <c r="K74" s="199">
        <f t="shared" si="12"/>
        <v>1.705932088202175E-2</v>
      </c>
      <c r="L74" s="199">
        <f t="shared" si="12"/>
        <v>2.3779090838676388E-2</v>
      </c>
      <c r="M74" s="199">
        <f t="shared" si="12"/>
        <v>1.7862959682579962E-2</v>
      </c>
      <c r="N74" s="199">
        <f t="shared" si="12"/>
        <v>2.8789353279524626E-2</v>
      </c>
      <c r="O74" s="199">
        <f t="shared" si="12"/>
        <v>2.8724762134704158E-2</v>
      </c>
      <c r="P74" s="199">
        <f t="shared" si="12"/>
        <v>3.2122269323208046E-2</v>
      </c>
      <c r="Q74" s="199">
        <f t="shared" si="12"/>
        <v>3.1981407277679154E-2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3.3626462639643931E-2</v>
      </c>
      <c r="C76" s="276">
        <f t="shared" si="14"/>
        <v>3.3694633622976325E-2</v>
      </c>
      <c r="D76" s="276">
        <f t="shared" si="14"/>
        <v>3.8156469084139284E-2</v>
      </c>
      <c r="E76" s="276">
        <f t="shared" si="14"/>
        <v>3.5491873050329428E-2</v>
      </c>
      <c r="F76" s="276">
        <f t="shared" si="14"/>
        <v>3.3207322543122607E-2</v>
      </c>
      <c r="G76" s="276">
        <f t="shared" si="14"/>
        <v>4.1451948967341931E-2</v>
      </c>
      <c r="H76" s="276">
        <f t="shared" si="14"/>
        <v>3.9682379056038601E-2</v>
      </c>
      <c r="I76" s="276">
        <f t="shared" si="14"/>
        <v>3.1499584961907461E-2</v>
      </c>
      <c r="J76" s="276">
        <f t="shared" si="14"/>
        <v>3.1632601782598656E-2</v>
      </c>
      <c r="K76" s="276">
        <f t="shared" si="14"/>
        <v>2.4060915289003396E-2</v>
      </c>
      <c r="L76" s="276">
        <f t="shared" si="14"/>
        <v>3.3538655745779168E-2</v>
      </c>
      <c r="M76" s="276">
        <f t="shared" si="14"/>
        <v>2.5194388610533171E-2</v>
      </c>
      <c r="N76" s="276">
        <f t="shared" si="14"/>
        <v>4.0605261796432097E-2</v>
      </c>
      <c r="O76" s="276">
        <f t="shared" si="14"/>
        <v>4.0514160745300405E-2</v>
      </c>
      <c r="P76" s="276">
        <f t="shared" si="14"/>
        <v>4.5306094329392997E-2</v>
      </c>
      <c r="Q76" s="276">
        <f t="shared" si="14"/>
        <v>4.5107418791934868E-2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87.619139321503624</v>
      </c>
      <c r="C80" s="230">
        <f t="shared" si="15"/>
        <v>86.527691798722174</v>
      </c>
      <c r="D80" s="230">
        <f t="shared" si="15"/>
        <v>84.88905252587935</v>
      </c>
      <c r="E80" s="230">
        <f t="shared" si="15"/>
        <v>85.414488074503893</v>
      </c>
      <c r="F80" s="230">
        <f t="shared" si="15"/>
        <v>85.180104898972161</v>
      </c>
      <c r="G80" s="230">
        <f t="shared" si="15"/>
        <v>83.063843598747127</v>
      </c>
      <c r="H80" s="230">
        <f t="shared" si="15"/>
        <v>83.181986305564962</v>
      </c>
      <c r="I80" s="230">
        <f t="shared" si="15"/>
        <v>83.369023827890501</v>
      </c>
      <c r="J80" s="230">
        <f t="shared" si="15"/>
        <v>82.548523657968389</v>
      </c>
      <c r="K80" s="230">
        <f t="shared" si="15"/>
        <v>82.215280422572093</v>
      </c>
      <c r="L80" s="230">
        <f t="shared" si="15"/>
        <v>78.15491996729881</v>
      </c>
      <c r="M80" s="230">
        <f t="shared" si="15"/>
        <v>79.393402429517977</v>
      </c>
      <c r="N80" s="230">
        <f t="shared" si="15"/>
        <v>74.984925409840955</v>
      </c>
      <c r="O80" s="230">
        <f t="shared" si="15"/>
        <v>72.202296505299955</v>
      </c>
      <c r="P80" s="230">
        <f t="shared" si="15"/>
        <v>69.408154382234002</v>
      </c>
      <c r="Q80" s="230">
        <f t="shared" si="15"/>
        <v>67.328988702007067</v>
      </c>
    </row>
    <row r="81" spans="1:17" x14ac:dyDescent="0.25">
      <c r="A81" s="132" t="s">
        <v>83</v>
      </c>
      <c r="B81" s="275">
        <f>IF(B$6=0,0,B$6/TEL!B$5*1000)</f>
        <v>3.0339959708918416</v>
      </c>
      <c r="C81" s="275">
        <f>IF(C$6=0,0,C$6/TEL!C$5*1000)</f>
        <v>2.9962023174480663</v>
      </c>
      <c r="D81" s="275">
        <f>IF(D$6=0,0,D$6/TEL!D$5*1000)</f>
        <v>2.9394610051041079</v>
      </c>
      <c r="E81" s="275">
        <f>IF(E$6=0,0,E$6/TEL!E$5*1000)</f>
        <v>2.9576553100223593</v>
      </c>
      <c r="F81" s="275">
        <f>IF(F$6=0,0,F$6/TEL!F$5*1000)</f>
        <v>2.9495393023131449</v>
      </c>
      <c r="G81" s="275">
        <f>IF(G$6=0,0,G$6/TEL!G$5*1000)</f>
        <v>2.8762593282349087</v>
      </c>
      <c r="H81" s="275">
        <f>IF(H$6=0,0,H$6/TEL!H$5*1000)</f>
        <v>2.8803502665761349</v>
      </c>
      <c r="I81" s="275">
        <f>IF(I$6=0,0,I$6/TEL!I$5*1000)</f>
        <v>2.8868268320107604</v>
      </c>
      <c r="J81" s="275">
        <f>IF(J$6=0,0,J$6/TEL!J$5*1000)</f>
        <v>2.8584152973970114</v>
      </c>
      <c r="K81" s="275">
        <f>IF(K$6=0,0,K$6/TEL!K$5*1000)</f>
        <v>2.8468760533306057</v>
      </c>
      <c r="L81" s="275">
        <f>IF(L$6=0,0,L$6/TEL!L$5*1000)</f>
        <v>2.7062775795603389</v>
      </c>
      <c r="M81" s="275">
        <f>IF(M$6=0,0,M$6/TEL!M$5*1000)</f>
        <v>2.749162625333335</v>
      </c>
      <c r="N81" s="275">
        <f>IF(N$6=0,0,N$6/TEL!N$5*1000)</f>
        <v>2.5965098873694172</v>
      </c>
      <c r="O81" s="275">
        <f>IF(O$6=0,0,O$6/TEL!O$5*1000)</f>
        <v>2.5001555411587542</v>
      </c>
      <c r="P81" s="275">
        <f>IF(P$6=0,0,P$6/TEL!P$5*1000)</f>
        <v>2.4034025256746041</v>
      </c>
      <c r="Q81" s="275">
        <f>IF(Q$6=0,0,Q$6/TEL!Q$5*1000)</f>
        <v>2.3314070650312595</v>
      </c>
    </row>
    <row r="82" spans="1:17" x14ac:dyDescent="0.25">
      <c r="A82" s="76" t="s">
        <v>82</v>
      </c>
      <c r="B82" s="274">
        <f>IF(B$7=0,0,B$7/TEL!B$5*1000)</f>
        <v>2.4894325915009992</v>
      </c>
      <c r="C82" s="274">
        <f>IF(C$7=0,0,C$7/TEL!C$5*1000)</f>
        <v>2.4584224143163622</v>
      </c>
      <c r="D82" s="274">
        <f>IF(D$7=0,0,D$7/TEL!D$5*1000)</f>
        <v>2.4118654400854225</v>
      </c>
      <c r="E82" s="274">
        <f>IF(E$7=0,0,E$7/TEL!E$5*1000)</f>
        <v>2.4267941005311671</v>
      </c>
      <c r="F82" s="274">
        <f>IF(F$7=0,0,F$7/TEL!F$5*1000)</f>
        <v>2.4201348121543753</v>
      </c>
      <c r="G82" s="274">
        <f>IF(G$7=0,0,G$7/TEL!G$5*1000)</f>
        <v>2.3600076539363357</v>
      </c>
      <c r="H82" s="274">
        <f>IF(H$7=0,0,H$7/TEL!H$5*1000)</f>
        <v>2.3633643212932394</v>
      </c>
      <c r="I82" s="274">
        <f>IF(I$7=0,0,I$7/TEL!I$5*1000)</f>
        <v>2.3686784262652401</v>
      </c>
      <c r="J82" s="274">
        <f>IF(J$7=0,0,J$7/TEL!J$5*1000)</f>
        <v>2.3453663978642147</v>
      </c>
      <c r="K82" s="274">
        <f>IF(K$7=0,0,K$7/TEL!K$5*1000)</f>
        <v>2.3358983001687017</v>
      </c>
      <c r="L82" s="274">
        <f>IF(L$7=0,0,L$7/TEL!L$5*1000)</f>
        <v>2.2205354498956629</v>
      </c>
      <c r="M82" s="274">
        <f>IF(M$7=0,0,M$7/TEL!M$5*1000)</f>
        <v>2.2557231797606851</v>
      </c>
      <c r="N82" s="274">
        <f>IF(N$7=0,0,N$7/TEL!N$5*1000)</f>
        <v>2.1304696511749071</v>
      </c>
      <c r="O82" s="274">
        <f>IF(O$7=0,0,O$7/TEL!O$5*1000)</f>
        <v>2.0514096747969268</v>
      </c>
      <c r="P82" s="274">
        <f>IF(P$7=0,0,P$7/TEL!P$5*1000)</f>
        <v>1.9720225851689059</v>
      </c>
      <c r="Q82" s="274">
        <f>IF(Q$7=0,0,Q$7/TEL!Q$5*1000)</f>
        <v>1.9129493866923155</v>
      </c>
    </row>
    <row r="83" spans="1:17" x14ac:dyDescent="0.25">
      <c r="A83" s="76" t="s">
        <v>81</v>
      </c>
      <c r="B83" s="274">
        <f>IF(B$8=0,0,B$8/TEL!B$5*1000)</f>
        <v>1.7892796751413429</v>
      </c>
      <c r="C83" s="274">
        <f>IF(C$8=0,0,C$8/TEL!C$5*1000)</f>
        <v>1.7669911102898854</v>
      </c>
      <c r="D83" s="274">
        <f>IF(D$8=0,0,D$8/TEL!D$5*1000)</f>
        <v>1.7335282850613973</v>
      </c>
      <c r="E83" s="274">
        <f>IF(E$8=0,0,E$8/TEL!E$5*1000)</f>
        <v>1.7442582597567764</v>
      </c>
      <c r="F83" s="274">
        <f>IF(F$8=0,0,F$8/TEL!F$5*1000)</f>
        <v>1.7394718962359572</v>
      </c>
      <c r="G83" s="274">
        <f>IF(G$8=0,0,G$8/TEL!G$5*1000)</f>
        <v>1.6962555012667413</v>
      </c>
      <c r="H83" s="274">
        <f>IF(H$8=0,0,H$8/TEL!H$5*1000)</f>
        <v>1.6986681059295157</v>
      </c>
      <c r="I83" s="274">
        <f>IF(I$8=0,0,I$8/TEL!I$5*1000)</f>
        <v>1.702487618878141</v>
      </c>
      <c r="J83" s="274">
        <f>IF(J$8=0,0,J$8/TEL!J$5*1000)</f>
        <v>1.6857320984649045</v>
      </c>
      <c r="K83" s="274">
        <f>IF(K$8=0,0,K$8/TEL!K$5*1000)</f>
        <v>1.6789269032462548</v>
      </c>
      <c r="L83" s="274">
        <f>IF(L$8=0,0,L$8/TEL!L$5*1000)</f>
        <v>1.5960098546125079</v>
      </c>
      <c r="M83" s="274">
        <f>IF(M$8=0,0,M$8/TEL!M$5*1000)</f>
        <v>1.6213010354529926</v>
      </c>
      <c r="N83" s="274">
        <f>IF(N$8=0,0,N$8/TEL!N$5*1000)</f>
        <v>1.5312750617819644</v>
      </c>
      <c r="O83" s="274">
        <f>IF(O$8=0,0,O$8/TEL!O$5*1000)</f>
        <v>1.4744507037602912</v>
      </c>
      <c r="P83" s="274">
        <f>IF(P$8=0,0,P$8/TEL!P$5*1000)</f>
        <v>1.4173912330901512</v>
      </c>
      <c r="Q83" s="274">
        <f>IF(Q$8=0,0,Q$8/TEL!Q$5*1000)</f>
        <v>1.3749323716851019</v>
      </c>
    </row>
    <row r="84" spans="1:17" x14ac:dyDescent="0.25">
      <c r="A84" s="76" t="s">
        <v>80</v>
      </c>
      <c r="B84" s="274">
        <f>IF(B$9=0,0,B$9/TEL!B$5*1000)</f>
        <v>3.5007645817982795</v>
      </c>
      <c r="C84" s="274">
        <f>IF(C$9=0,0,C$9/TEL!C$5*1000)</f>
        <v>3.4571565201323846</v>
      </c>
      <c r="D84" s="274">
        <f>IF(D$9=0,0,D$9/TEL!D$5*1000)</f>
        <v>3.3916857751201253</v>
      </c>
      <c r="E84" s="274">
        <f>IF(E$9=0,0,E$9/TEL!E$5*1000)</f>
        <v>3.4126792038719538</v>
      </c>
      <c r="F84" s="274">
        <f>IF(F$9=0,0,F$9/TEL!F$5*1000)</f>
        <v>3.4033145795920907</v>
      </c>
      <c r="G84" s="274">
        <f>IF(G$9=0,0,G$9/TEL!G$5*1000)</f>
        <v>3.3187607633479717</v>
      </c>
      <c r="H84" s="274">
        <f>IF(H$9=0,0,H$9/TEL!H$5*1000)</f>
        <v>3.3234810768186178</v>
      </c>
      <c r="I84" s="274">
        <f>IF(I$9=0,0,I$9/TEL!I$5*1000)</f>
        <v>3.3309540369354935</v>
      </c>
      <c r="J84" s="274">
        <f>IF(J$9=0,0,J$9/TEL!J$5*1000)</f>
        <v>3.2981714969965519</v>
      </c>
      <c r="K84" s="274">
        <f>IF(K$9=0,0,K$9/TEL!K$5*1000)</f>
        <v>3.2848569846122371</v>
      </c>
      <c r="L84" s="274">
        <f>IF(L$9=0,0,L$9/TEL!L$5*1000)</f>
        <v>3.1226279764157758</v>
      </c>
      <c r="M84" s="274">
        <f>IF(M$9=0,0,M$9/TEL!M$5*1000)</f>
        <v>3.1721107215384636</v>
      </c>
      <c r="N84" s="274">
        <f>IF(N$9=0,0,N$9/TEL!N$5*1000)</f>
        <v>2.9959729469647129</v>
      </c>
      <c r="O84" s="274">
        <f>IF(O$9=0,0,O$9/TEL!O$5*1000)</f>
        <v>2.8847948551831784</v>
      </c>
      <c r="P84" s="274">
        <f>IF(P$9=0,0,P$9/TEL!P$5*1000)</f>
        <v>2.7731567603937743</v>
      </c>
      <c r="Q84" s="274">
        <f>IF(Q$9=0,0,Q$9/TEL!Q$5*1000)</f>
        <v>2.6900850750360688</v>
      </c>
    </row>
    <row r="85" spans="1:17" x14ac:dyDescent="0.25">
      <c r="A85" s="129" t="s">
        <v>79</v>
      </c>
      <c r="B85" s="273">
        <f>IF(B$10=0,0,B$10/TEL!B$5*1000)</f>
        <v>5.9124024048148707</v>
      </c>
      <c r="C85" s="273">
        <f>IF(C$10=0,0,C$10/TEL!C$5*1000)</f>
        <v>5.8387532340013584</v>
      </c>
      <c r="D85" s="273">
        <f>IF(D$10=0,0,D$10/TEL!D$5*1000)</f>
        <v>5.728180420202877</v>
      </c>
      <c r="E85" s="273">
        <f>IF(E$10=0,0,E$10/TEL!E$5*1000)</f>
        <v>5.7636359887615214</v>
      </c>
      <c r="F85" s="273">
        <f>IF(F$10=0,0,F$10/TEL!F$5*1000)</f>
        <v>5.7478201788666397</v>
      </c>
      <c r="G85" s="273">
        <f>IF(G$10=0,0,G$10/TEL!G$5*1000)</f>
        <v>5.6050181780987955</v>
      </c>
      <c r="H85" s="273">
        <f>IF(H$10=0,0,H$10/TEL!H$5*1000)</f>
        <v>5.6129902630714419</v>
      </c>
      <c r="I85" s="273">
        <f>IF(I$10=0,0,I$10/TEL!I$5*1000)</f>
        <v>5.6256112623799428</v>
      </c>
      <c r="J85" s="273">
        <f>IF(J$10=0,0,J$10/TEL!J$5*1000)</f>
        <v>5.5702451949275096</v>
      </c>
      <c r="K85" s="273">
        <f>IF(K$10=0,0,K$10/TEL!K$5*1000)</f>
        <v>5.5477584629006662</v>
      </c>
      <c r="L85" s="273">
        <f>IF(L$10=0,0,L$10/TEL!L$5*1000)</f>
        <v>5.2737716935021997</v>
      </c>
      <c r="M85" s="273">
        <f>IF(M$10=0,0,M$10/TEL!M$5*1000)</f>
        <v>5.3573425519316267</v>
      </c>
      <c r="N85" s="273">
        <f>IF(N$10=0,0,N$10/TEL!N$5*1000)</f>
        <v>5.0598654215404046</v>
      </c>
      <c r="O85" s="273">
        <f>IF(O$10=0,0,O$10/TEL!O$5*1000)</f>
        <v>4.8720979776427011</v>
      </c>
      <c r="P85" s="273">
        <f>IF(P$10=0,0,P$10/TEL!P$5*1000)</f>
        <v>4.6835536397761501</v>
      </c>
      <c r="Q85" s="273">
        <f>IF(Q$10=0,0,Q$10/TEL!Q$5*1000)</f>
        <v>4.5432547933942491</v>
      </c>
    </row>
    <row r="86" spans="1:17" x14ac:dyDescent="0.25">
      <c r="A86" s="127" t="s">
        <v>306</v>
      </c>
      <c r="B86" s="296">
        <f>IF(B$15=0,0,B$15/TEL!B$5*1000)</f>
        <v>4.1948676980684185</v>
      </c>
      <c r="C86" s="296">
        <f>IF(C$15=0,0,C$15/TEL!C$5*1000)</f>
        <v>4.1426133847653306</v>
      </c>
      <c r="D86" s="296">
        <f>IF(D$15=0,0,D$15/TEL!D$5*1000)</f>
        <v>4.0641616331541668</v>
      </c>
      <c r="E86" s="296">
        <f>IF(E$15=0,0,E$15/TEL!E$5*1000)</f>
        <v>4.0893174681396509</v>
      </c>
      <c r="F86" s="296">
        <f>IF(F$15=0,0,F$15/TEL!F$5*1000)</f>
        <v>4.0780961023556186</v>
      </c>
      <c r="G86" s="296">
        <f>IF(G$15=0,0,G$15/TEL!G$5*1000)</f>
        <v>3.9767776434238082</v>
      </c>
      <c r="H86" s="296">
        <f>IF(H$15=0,0,H$15/TEL!H$5*1000)</f>
        <v>3.9824338622411837</v>
      </c>
      <c r="I86" s="296">
        <f>IF(I$15=0,0,I$15/TEL!I$5*1000)</f>
        <v>3.9913885000840787</v>
      </c>
      <c r="J86" s="296">
        <f>IF(J$15=0,0,J$15/TEL!J$5*1000)</f>
        <v>3.9521061048708979</v>
      </c>
      <c r="K86" s="296">
        <f>IF(K$15=0,0,K$15/TEL!K$5*1000)</f>
        <v>3.936151699308498</v>
      </c>
      <c r="L86" s="296">
        <f>IF(L$15=0,0,L$15/TEL!L$5*1000)</f>
        <v>3.7417572433912611</v>
      </c>
      <c r="M86" s="296">
        <f>IF(M$15=0,0,M$15/TEL!M$5*1000)</f>
        <v>3.8010510245858504</v>
      </c>
      <c r="N86" s="296">
        <f>IF(N$15=0,0,N$15/TEL!N$5*1000)</f>
        <v>3.5899900852668361</v>
      </c>
      <c r="O86" s="296">
        <f>IF(O$15=0,0,O$15/TEL!O$5*1000)</f>
        <v>3.4567685060803601</v>
      </c>
      <c r="P86" s="296">
        <f>IF(P$15=0,0,P$15/TEL!P$5*1000)</f>
        <v>3.322995718232566</v>
      </c>
      <c r="Q86" s="296">
        <f>IF(Q$15=0,0,Q$15/TEL!Q$5*1000)</f>
        <v>3.2234532550395305</v>
      </c>
    </row>
    <row r="87" spans="1:17" x14ac:dyDescent="0.25">
      <c r="A87" s="127" t="s">
        <v>305</v>
      </c>
      <c r="B87" s="296">
        <f>IF(B$26=0,0,B$26/TEL!B$5*1000)</f>
        <v>23.910745878989985</v>
      </c>
      <c r="C87" s="296">
        <f>IF(C$26=0,0,C$26/TEL!C$5*1000)</f>
        <v>23.61289629316239</v>
      </c>
      <c r="D87" s="296">
        <f>IF(D$26=0,0,D$26/TEL!D$5*1000)</f>
        <v>23.165721308978753</v>
      </c>
      <c r="E87" s="296">
        <f>IF(E$26=0,0,E$26/TEL!E$5*1000)</f>
        <v>23.309109568396011</v>
      </c>
      <c r="F87" s="296">
        <f>IF(F$26=0,0,F$26/TEL!F$5*1000)</f>
        <v>23.245147783427022</v>
      </c>
      <c r="G87" s="296">
        <f>IF(G$26=0,0,G$26/TEL!G$5*1000)</f>
        <v>22.667632567515703</v>
      </c>
      <c r="H87" s="296">
        <f>IF(H$26=0,0,H$26/TEL!H$5*1000)</f>
        <v>22.699873014774745</v>
      </c>
      <c r="I87" s="296">
        <f>IF(I$26=0,0,I$26/TEL!I$5*1000)</f>
        <v>22.750914450479247</v>
      </c>
      <c r="J87" s="296">
        <f>IF(J$26=0,0,J$26/TEL!J$5*1000)</f>
        <v>22.527004797764114</v>
      </c>
      <c r="K87" s="296">
        <f>IF(K$26=0,0,K$26/TEL!K$5*1000)</f>
        <v>22.436064686058437</v>
      </c>
      <c r="L87" s="296">
        <f>IF(L$26=0,0,L$26/TEL!L$5*1000)</f>
        <v>21.328016287330186</v>
      </c>
      <c r="M87" s="296">
        <f>IF(M$26=0,0,M$26/TEL!M$5*1000)</f>
        <v>21.665990840139344</v>
      </c>
      <c r="N87" s="296">
        <f>IF(N$26=0,0,N$26/TEL!N$5*1000)</f>
        <v>20.462943486020965</v>
      </c>
      <c r="O87" s="296">
        <f>IF(O$26=0,0,O$26/TEL!O$5*1000)</f>
        <v>19.703580484658055</v>
      </c>
      <c r="P87" s="296">
        <f>IF(P$26=0,0,P$26/TEL!P$5*1000)</f>
        <v>18.941075593925628</v>
      </c>
      <c r="Q87" s="296">
        <f>IF(Q$26=0,0,Q$26/TEL!Q$5*1000)</f>
        <v>18.373683553725325</v>
      </c>
    </row>
    <row r="88" spans="1:17" x14ac:dyDescent="0.25">
      <c r="A88" s="127" t="s">
        <v>304</v>
      </c>
      <c r="B88" s="296">
        <f>IF(B$37=0,0,B$37/TEL!B$5*1000)</f>
        <v>9.2697522455960826</v>
      </c>
      <c r="C88" s="296">
        <f>IF(C$37=0,0,C$37/TEL!C$5*1000)</f>
        <v>9.1728399811151125</v>
      </c>
      <c r="D88" s="296">
        <f>IF(D$37=0,0,D$37/TEL!D$5*1000)</f>
        <v>10.190789378786212</v>
      </c>
      <c r="E88" s="296">
        <f>IF(E$37=0,0,E$37/TEL!E$5*1000)</f>
        <v>9.5378046250304838</v>
      </c>
      <c r="F88" s="296">
        <f>IF(F$37=0,0,F$37/TEL!F$5*1000)</f>
        <v>8.8993849164136893</v>
      </c>
      <c r="G88" s="296">
        <f>IF(G$37=0,0,G$37/TEL!G$5*1000)</f>
        <v>10.83290509295567</v>
      </c>
      <c r="H88" s="296">
        <f>IF(H$37=0,0,H$37/TEL!H$5*1000)</f>
        <v>10.385201997352556</v>
      </c>
      <c r="I88" s="296">
        <f>IF(I$37=0,0,I$37/TEL!I$5*1000)</f>
        <v>8.2622343310767388</v>
      </c>
      <c r="J88" s="296">
        <f>IF(J$37=0,0,J$37/TEL!J$5*1000)</f>
        <v>8.2154656636141503</v>
      </c>
      <c r="K88" s="296">
        <f>IF(K$37=0,0,K$37/TEL!K$5*1000)</f>
        <v>6.2237572724698813</v>
      </c>
      <c r="L88" s="296">
        <f>IF(L$37=0,0,L$37/TEL!L$5*1000)</f>
        <v>8.2468849274264713</v>
      </c>
      <c r="M88" s="296">
        <f>IF(M$37=0,0,M$37/TEL!M$5*1000)</f>
        <v>6.2932675883096314</v>
      </c>
      <c r="N88" s="296">
        <f>IF(N$37=0,0,N$37/TEL!N$5*1000)</f>
        <v>9.5795308179157921</v>
      </c>
      <c r="O88" s="296">
        <f>IF(O$37=0,0,O$37/TEL!O$5*1000)</f>
        <v>9.2033474550801646</v>
      </c>
      <c r="P88" s="296">
        <f>IF(P$37=0,0,P$37/TEL!P$5*1000)</f>
        <v>9.8936167130498429</v>
      </c>
      <c r="Q88" s="296">
        <f>IF(Q$37=0,0,Q$37/TEL!Q$5*1000)</f>
        <v>9.5551614036495849</v>
      </c>
    </row>
    <row r="89" spans="1:17" x14ac:dyDescent="0.25">
      <c r="A89" s="127" t="s">
        <v>303</v>
      </c>
      <c r="B89" s="296">
        <f>IF(B$38=0,0,B$38/TEL!B$5*1000)</f>
        <v>30.571576559789509</v>
      </c>
      <c r="C89" s="296">
        <f>IF(C$38=0,0,C$38/TEL!C$5*1000)</f>
        <v>30.166297670091527</v>
      </c>
      <c r="D89" s="296">
        <f>IF(D$38=0,0,D$38/TEL!D$5*1000)</f>
        <v>28.024592771100696</v>
      </c>
      <c r="E89" s="296">
        <f>IF(E$38=0,0,E$38/TEL!E$5*1000)</f>
        <v>29.141713382594801</v>
      </c>
      <c r="F89" s="296">
        <f>IF(F$38=0,0,F$38/TEL!F$5*1000)</f>
        <v>29.868592109976447</v>
      </c>
      <c r="G89" s="296">
        <f>IF(G$38=0,0,G$38/TEL!G$5*1000)</f>
        <v>26.287068664080657</v>
      </c>
      <c r="H89" s="296">
        <f>IF(H$38=0,0,H$38/TEL!H$5*1000)</f>
        <v>26.934764286295884</v>
      </c>
      <c r="I89" s="296">
        <f>IF(I$38=0,0,I$38/TEL!I$5*1000)</f>
        <v>29.823838720522939</v>
      </c>
      <c r="J89" s="296">
        <f>IF(J$38=0,0,J$38/TEL!J$5*1000)</f>
        <v>29.484792029455093</v>
      </c>
      <c r="K89" s="296">
        <f>IF(K$38=0,0,K$38/TEL!K$5*1000)</f>
        <v>31.946815162767649</v>
      </c>
      <c r="L89" s="296">
        <f>IF(L$38=0,0,L$38/TEL!L$5*1000)</f>
        <v>27.297827999542243</v>
      </c>
      <c r="M89" s="296">
        <f>IF(M$38=0,0,M$38/TEL!M$5*1000)</f>
        <v>30.477184628544325</v>
      </c>
      <c r="N89" s="296">
        <f>IF(N$38=0,0,N$38/TEL!N$5*1000)</f>
        <v>23.993585524753428</v>
      </c>
      <c r="O89" s="296">
        <f>IF(O$38=0,0,O$38/TEL!O$5*1000)</f>
        <v>23.130475860143953</v>
      </c>
      <c r="P89" s="296">
        <f>IF(P$38=0,0,P$38/TEL!P$5*1000)</f>
        <v>20.856327223251796</v>
      </c>
      <c r="Q89" s="296">
        <f>IF(Q$38=0,0,Q$38/TEL!Q$5*1000)</f>
        <v>20.287024907534747</v>
      </c>
    </row>
    <row r="90" spans="1:17" x14ac:dyDescent="0.25">
      <c r="A90" s="72" t="s">
        <v>302</v>
      </c>
      <c r="B90" s="272">
        <f>IF(B$58=0,0,B$58/TEL!B$5*1000)</f>
        <v>2.9463217149122976</v>
      </c>
      <c r="C90" s="272">
        <f>IF(C$58=0,0,C$58/TEL!C$5*1000)</f>
        <v>2.9155188733997575</v>
      </c>
      <c r="D90" s="272">
        <f>IF(D$58=0,0,D$58/TEL!D$5*1000)</f>
        <v>3.2390665082855912</v>
      </c>
      <c r="E90" s="272">
        <f>IF(E$58=0,0,E$58/TEL!E$5*1000)</f>
        <v>3.0315201673991692</v>
      </c>
      <c r="F90" s="272">
        <f>IF(F$58=0,0,F$58/TEL!F$5*1000)</f>
        <v>2.8286032176371867</v>
      </c>
      <c r="G90" s="272">
        <f>IF(G$58=0,0,G$58/TEL!G$5*1000)</f>
        <v>3.443158205886538</v>
      </c>
      <c r="H90" s="272">
        <f>IF(H$58=0,0,H$58/TEL!H$5*1000)</f>
        <v>3.3008591112116408</v>
      </c>
      <c r="I90" s="272">
        <f>IF(I$58=0,0,I$58/TEL!I$5*1000)</f>
        <v>2.6260896492579247</v>
      </c>
      <c r="J90" s="272">
        <f>IF(J$58=0,0,J$58/TEL!J$5*1000)</f>
        <v>2.6112245766139384</v>
      </c>
      <c r="K90" s="272">
        <f>IF(K$58=0,0,K$58/TEL!K$5*1000)</f>
        <v>1.9781748977091667</v>
      </c>
      <c r="L90" s="272">
        <f>IF(L$58=0,0,L$58/TEL!L$5*1000)</f>
        <v>2.6212109556221566</v>
      </c>
      <c r="M90" s="272">
        <f>IF(M$58=0,0,M$58/TEL!M$5*1000)</f>
        <v>2.0002682339217239</v>
      </c>
      <c r="N90" s="272">
        <f>IF(N$58=0,0,N$58/TEL!N$5*1000)</f>
        <v>3.0447825270525248</v>
      </c>
      <c r="O90" s="272">
        <f>IF(O$58=0,0,O$58/TEL!O$5*1000)</f>
        <v>2.9252154467955638</v>
      </c>
      <c r="P90" s="272">
        <f>IF(P$58=0,0,P$58/TEL!P$5*1000)</f>
        <v>3.1446123896705647</v>
      </c>
      <c r="Q90" s="272">
        <f>IF(Q$58=0,0,Q$58/TEL!Q$5*1000)</f>
        <v>3.0370368902188836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240.68361701108563</v>
      </c>
      <c r="C5" s="96">
        <v>235.30018743807452</v>
      </c>
      <c r="D5" s="96">
        <v>231.94917672497837</v>
      </c>
      <c r="E5" s="96">
        <v>215.97252045898773</v>
      </c>
      <c r="F5" s="96">
        <v>205.02107083550763</v>
      </c>
      <c r="G5" s="96">
        <v>175.08577002650057</v>
      </c>
      <c r="H5" s="96">
        <v>167.9125034202562</v>
      </c>
      <c r="I5" s="96">
        <v>189.12538063354407</v>
      </c>
      <c r="J5" s="96">
        <v>170.3630342638499</v>
      </c>
      <c r="K5" s="96">
        <v>161.42928247648729</v>
      </c>
      <c r="L5" s="96">
        <v>166.10462237442721</v>
      </c>
      <c r="M5" s="96">
        <v>155.75773052317311</v>
      </c>
      <c r="N5" s="96">
        <v>129.35606264921131</v>
      </c>
      <c r="O5" s="96">
        <v>138.2201145154863</v>
      </c>
      <c r="P5" s="96">
        <v>146.83762989303403</v>
      </c>
      <c r="Q5" s="96">
        <v>152.91992666842745</v>
      </c>
    </row>
    <row r="6" spans="1:17" x14ac:dyDescent="0.25">
      <c r="A6" s="132" t="s">
        <v>83</v>
      </c>
      <c r="B6" s="160">
        <v>9.0876634296110055</v>
      </c>
      <c r="C6" s="160">
        <v>8.7737269342479749</v>
      </c>
      <c r="D6" s="160">
        <v>8.4849882169548696</v>
      </c>
      <c r="E6" s="160">
        <v>7.9494441196194279</v>
      </c>
      <c r="F6" s="160">
        <v>7.5256391438604577</v>
      </c>
      <c r="G6" s="160">
        <v>6.2671428756133913</v>
      </c>
      <c r="H6" s="160">
        <v>6.0189265716879197</v>
      </c>
      <c r="I6" s="160">
        <v>6.9475434124339088</v>
      </c>
      <c r="J6" s="160">
        <v>6.1967134629611484</v>
      </c>
      <c r="K6" s="160">
        <v>6.0049371846104851</v>
      </c>
      <c r="L6" s="160">
        <v>6.0322601376374942</v>
      </c>
      <c r="M6" s="160">
        <v>5.7461379209021022</v>
      </c>
      <c r="N6" s="160">
        <v>4.5071578981249774</v>
      </c>
      <c r="O6" s="160">
        <v>4.8170055454885858</v>
      </c>
      <c r="P6" s="160">
        <v>5.0829016968190173</v>
      </c>
      <c r="Q6" s="160">
        <v>5.3021404767430704</v>
      </c>
    </row>
    <row r="7" spans="1:17" x14ac:dyDescent="0.25">
      <c r="A7" s="76" t="s">
        <v>82</v>
      </c>
      <c r="B7" s="159">
        <v>1.8962711059624269</v>
      </c>
      <c r="C7" s="159">
        <v>1.8307637607713318</v>
      </c>
      <c r="D7" s="159">
        <v>1.7705142927957112</v>
      </c>
      <c r="E7" s="159">
        <v>1.65876534812893</v>
      </c>
      <c r="F7" s="159">
        <v>1.5703323712345334</v>
      </c>
      <c r="G7" s="159">
        <v>1.3077291037474801</v>
      </c>
      <c r="H7" s="159">
        <v>1.2559352175842899</v>
      </c>
      <c r="I7" s="159">
        <v>1.449704418793814</v>
      </c>
      <c r="J7" s="159">
        <v>1.2930329982791384</v>
      </c>
      <c r="K7" s="159">
        <v>1.2530161316486659</v>
      </c>
      <c r="L7" s="159">
        <v>1.2587174570505135</v>
      </c>
      <c r="M7" s="159">
        <v>1.1990139593834055</v>
      </c>
      <c r="N7" s="159">
        <v>0.94048303597777316</v>
      </c>
      <c r="O7" s="159">
        <v>1.0051371844832702</v>
      </c>
      <c r="P7" s="159">
        <v>1.0606202239752041</v>
      </c>
      <c r="Q7" s="159">
        <v>1.1063675348100015</v>
      </c>
    </row>
    <row r="8" spans="1:17" x14ac:dyDescent="0.25">
      <c r="A8" s="76" t="s">
        <v>81</v>
      </c>
      <c r="B8" s="159">
        <v>7.3497563995279886</v>
      </c>
      <c r="C8" s="159">
        <v>7.0958565072496746</v>
      </c>
      <c r="D8" s="159">
        <v>6.8623356191078742</v>
      </c>
      <c r="E8" s="159">
        <v>6.4292079304442238</v>
      </c>
      <c r="F8" s="159">
        <v>6.0864505916780338</v>
      </c>
      <c r="G8" s="159">
        <v>5.0686266952524495</v>
      </c>
      <c r="H8" s="159">
        <v>4.8678787931790657</v>
      </c>
      <c r="I8" s="159">
        <v>5.6189087604359456</v>
      </c>
      <c r="J8" s="159">
        <v>5.0116660661132624</v>
      </c>
      <c r="K8" s="159">
        <v>4.8565647092020097</v>
      </c>
      <c r="L8" s="159">
        <v>4.8786624739816702</v>
      </c>
      <c r="M8" s="159">
        <v>4.6472577119340395</v>
      </c>
      <c r="N8" s="159">
        <v>3.6452178122583865</v>
      </c>
      <c r="O8" s="159">
        <v>3.8958107998539719</v>
      </c>
      <c r="P8" s="159">
        <v>4.1108574897966221</v>
      </c>
      <c r="Q8" s="159">
        <v>4.2881694730420756</v>
      </c>
    </row>
    <row r="9" spans="1:17" x14ac:dyDescent="0.25">
      <c r="A9" s="76" t="s">
        <v>80</v>
      </c>
      <c r="B9" s="159">
        <v>10.110134967916467</v>
      </c>
      <c r="C9" s="159">
        <v>9.7608768374785608</v>
      </c>
      <c r="D9" s="159">
        <v>9.4396515384886577</v>
      </c>
      <c r="E9" s="159">
        <v>8.8438522830177622</v>
      </c>
      <c r="F9" s="159">
        <v>8.3723641454799527</v>
      </c>
      <c r="G9" s="159">
        <v>6.9722718965594099</v>
      </c>
      <c r="H9" s="159">
        <v>6.6961282702729221</v>
      </c>
      <c r="I9" s="159">
        <v>7.7292256848218672</v>
      </c>
      <c r="J9" s="159">
        <v>6.8939183271143598</v>
      </c>
      <c r="K9" s="159">
        <v>6.6805649087370584</v>
      </c>
      <c r="L9" s="159">
        <v>6.7109620229088938</v>
      </c>
      <c r="M9" s="159">
        <v>6.3926476122883749</v>
      </c>
      <c r="N9" s="159">
        <v>5.0142674214008327</v>
      </c>
      <c r="O9" s="159">
        <v>5.3589766592155037</v>
      </c>
      <c r="P9" s="159">
        <v>5.6547893285800956</v>
      </c>
      <c r="Q9" s="159">
        <v>5.8986951105670471</v>
      </c>
    </row>
    <row r="10" spans="1:17" x14ac:dyDescent="0.25">
      <c r="A10" s="129" t="s">
        <v>79</v>
      </c>
      <c r="B10" s="158">
        <v>27.403536297390534</v>
      </c>
      <c r="C10" s="158">
        <v>26.215802121782431</v>
      </c>
      <c r="D10" s="158">
        <v>25.776853135252704</v>
      </c>
      <c r="E10" s="158">
        <v>23.673764844341992</v>
      </c>
      <c r="F10" s="158">
        <v>22.473965473874799</v>
      </c>
      <c r="G10" s="158">
        <v>18.85465326182387</v>
      </c>
      <c r="H10" s="158">
        <v>18.226491497077927</v>
      </c>
      <c r="I10" s="158">
        <v>21.157635924859427</v>
      </c>
      <c r="J10" s="158">
        <v>19.224148500308001</v>
      </c>
      <c r="K10" s="158">
        <v>18.797652064421563</v>
      </c>
      <c r="L10" s="158">
        <v>18.695852155868025</v>
      </c>
      <c r="M10" s="158">
        <v>17.793957493383569</v>
      </c>
      <c r="N10" s="158">
        <v>13.988718121977968</v>
      </c>
      <c r="O10" s="158">
        <v>14.829982965203108</v>
      </c>
      <c r="P10" s="158">
        <v>15.553240306479097</v>
      </c>
      <c r="Q10" s="158">
        <v>15.971468901088571</v>
      </c>
    </row>
    <row r="11" spans="1:17" x14ac:dyDescent="0.25">
      <c r="A11" s="92" t="s">
        <v>125</v>
      </c>
      <c r="B11" s="91">
        <v>2.730961242225352</v>
      </c>
      <c r="C11" s="91">
        <v>3.2671167480606313</v>
      </c>
      <c r="D11" s="91">
        <v>2.0511854811699513</v>
      </c>
      <c r="E11" s="91">
        <v>3.1670253739949157</v>
      </c>
      <c r="F11" s="91">
        <v>2.8352193510507195</v>
      </c>
      <c r="G11" s="91">
        <v>1.9976528455089568</v>
      </c>
      <c r="H11" s="91">
        <v>1.6083579105066792</v>
      </c>
      <c r="I11" s="91">
        <v>1.5449766285171371</v>
      </c>
      <c r="J11" s="91">
        <v>0.4546473938493491</v>
      </c>
      <c r="K11" s="91">
        <v>0</v>
      </c>
      <c r="L11" s="91">
        <v>0.4899482756443494</v>
      </c>
      <c r="M11" s="91">
        <v>0.50623543165363716</v>
      </c>
      <c r="N11" s="91">
        <v>0.31472994149687766</v>
      </c>
      <c r="O11" s="91">
        <v>0.65126036305340362</v>
      </c>
      <c r="P11" s="91">
        <v>0.93658933474709394</v>
      </c>
      <c r="Q11" s="91">
        <v>1.6377020434971916</v>
      </c>
    </row>
    <row r="12" spans="1:17" x14ac:dyDescent="0.25">
      <c r="A12" s="92" t="s">
        <v>26</v>
      </c>
      <c r="B12" s="91">
        <v>7.280543215073962</v>
      </c>
      <c r="C12" s="91">
        <v>7.0290343163363636</v>
      </c>
      <c r="D12" s="91">
        <v>6.7977125111881005</v>
      </c>
      <c r="E12" s="91">
        <v>6.3686636171100135</v>
      </c>
      <c r="F12" s="91">
        <v>6.0291340488468732</v>
      </c>
      <c r="G12" s="91">
        <v>5.020895073234386</v>
      </c>
      <c r="H12" s="91">
        <v>4.8220376285883875</v>
      </c>
      <c r="I12" s="91">
        <v>5.565995092645351</v>
      </c>
      <c r="J12" s="91">
        <v>4.9644708464352103</v>
      </c>
      <c r="K12" s="91">
        <v>4.8108300901536136</v>
      </c>
      <c r="L12" s="91">
        <v>4.8327197586935382</v>
      </c>
      <c r="M12" s="91">
        <v>4.6034941519278672</v>
      </c>
      <c r="N12" s="91">
        <v>3.6108905340330635</v>
      </c>
      <c r="O12" s="91">
        <v>3.8591236694470932</v>
      </c>
      <c r="P12" s="91">
        <v>4.0721452492489236</v>
      </c>
      <c r="Q12" s="91">
        <v>4.2477874727996108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17.392031840091221</v>
      </c>
      <c r="C14" s="157">
        <v>15.919651057385437</v>
      </c>
      <c r="D14" s="157">
        <v>16.927955142894653</v>
      </c>
      <c r="E14" s="157">
        <v>14.138075853237062</v>
      </c>
      <c r="F14" s="157">
        <v>13.609612073977209</v>
      </c>
      <c r="G14" s="157">
        <v>11.836105343080529</v>
      </c>
      <c r="H14" s="157">
        <v>11.79609595798286</v>
      </c>
      <c r="I14" s="157">
        <v>14.04666420369694</v>
      </c>
      <c r="J14" s="157">
        <v>13.805030260023441</v>
      </c>
      <c r="K14" s="157">
        <v>13.986821974267951</v>
      </c>
      <c r="L14" s="157">
        <v>13.373184121530139</v>
      </c>
      <c r="M14" s="157">
        <v>12.684227909802065</v>
      </c>
      <c r="N14" s="157">
        <v>10.063097646448027</v>
      </c>
      <c r="O14" s="157">
        <v>10.319598932702611</v>
      </c>
      <c r="P14" s="157">
        <v>10.544505722483079</v>
      </c>
      <c r="Q14" s="157">
        <v>10.085979384791768</v>
      </c>
    </row>
    <row r="15" spans="1:17" x14ac:dyDescent="0.25">
      <c r="A15" s="156" t="s">
        <v>306</v>
      </c>
      <c r="B15" s="206">
        <v>12.243402303244933</v>
      </c>
      <c r="C15" s="206">
        <v>11.910044589412934</v>
      </c>
      <c r="D15" s="206">
        <v>11.633540859444288</v>
      </c>
      <c r="E15" s="206">
        <v>10.906542643756042</v>
      </c>
      <c r="F15" s="206">
        <v>10.517354853286527</v>
      </c>
      <c r="G15" s="206">
        <v>9.0378875920245143</v>
      </c>
      <c r="H15" s="206">
        <v>8.690226823738632</v>
      </c>
      <c r="I15" s="206">
        <v>9.6880894890949509</v>
      </c>
      <c r="J15" s="206">
        <v>8.8277395241418812</v>
      </c>
      <c r="K15" s="206">
        <v>8.3559452145160353</v>
      </c>
      <c r="L15" s="206">
        <v>8.5537749355431956</v>
      </c>
      <c r="M15" s="206">
        <v>8.1026177753532309</v>
      </c>
      <c r="N15" s="206">
        <v>6.9511768917824028</v>
      </c>
      <c r="O15" s="206">
        <v>7.439675497961737</v>
      </c>
      <c r="P15" s="206">
        <v>7.8499062699562456</v>
      </c>
      <c r="Q15" s="206">
        <v>8.1952403209587068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1.1890399779416635E-2</v>
      </c>
      <c r="E19" s="87">
        <v>1.1052816102690559E-2</v>
      </c>
      <c r="F19" s="87">
        <v>4.7147157584693337E-2</v>
      </c>
      <c r="G19" s="87">
        <v>7.9202158972851058E-2</v>
      </c>
      <c r="H19" s="87">
        <v>5.9827595133797658E-2</v>
      </c>
      <c r="I19" s="87">
        <v>1.3461037348115306E-2</v>
      </c>
      <c r="J19" s="87">
        <v>9.1190306691259111E-3</v>
      </c>
      <c r="K19" s="87">
        <v>0</v>
      </c>
      <c r="L19" s="87">
        <v>1.0122317508735948E-2</v>
      </c>
      <c r="M19" s="87">
        <v>8.3583175645199244E-3</v>
      </c>
      <c r="N19" s="87">
        <v>2.9096684417081655E-2</v>
      </c>
      <c r="O19" s="87">
        <v>6.0763236819545902E-2</v>
      </c>
      <c r="P19" s="87">
        <v>0.10202908331071399</v>
      </c>
      <c r="Q19" s="87">
        <v>0.17435203918130965</v>
      </c>
    </row>
    <row r="20" spans="1:17" x14ac:dyDescent="0.25">
      <c r="A20" s="88" t="s">
        <v>29</v>
      </c>
      <c r="B20" s="87">
        <v>7.870822497312794</v>
      </c>
      <c r="C20" s="87">
        <v>7.0751099424828583</v>
      </c>
      <c r="D20" s="87">
        <v>6.1070769109607941</v>
      </c>
      <c r="E20" s="87">
        <v>5.5135396994529691</v>
      </c>
      <c r="F20" s="87">
        <v>3.9406232101723027</v>
      </c>
      <c r="G20" s="87">
        <v>1.2795129269140308</v>
      </c>
      <c r="H20" s="87">
        <v>1.0356009922917222</v>
      </c>
      <c r="I20" s="87">
        <v>3.3728531253946499</v>
      </c>
      <c r="J20" s="87">
        <v>1.7120419766845298</v>
      </c>
      <c r="K20" s="87">
        <v>2.4015032974113488</v>
      </c>
      <c r="L20" s="87">
        <v>1.0618725839566743</v>
      </c>
      <c r="M20" s="87">
        <v>1.0618357989923259</v>
      </c>
      <c r="N20" s="87">
        <v>0.47786898562138858</v>
      </c>
      <c r="O20" s="87">
        <v>0.33090963701834314</v>
      </c>
      <c r="P20" s="87">
        <v>0.28489263656468061</v>
      </c>
      <c r="Q20" s="87">
        <v>0.23535251746257532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0.4567272276958575</v>
      </c>
      <c r="E22" s="87">
        <v>0.27374418239042408</v>
      </c>
      <c r="F22" s="87">
        <v>1.2707745285785721</v>
      </c>
      <c r="G22" s="87">
        <v>2.1385598660660854</v>
      </c>
      <c r="H22" s="87">
        <v>2.0379243766342947</v>
      </c>
      <c r="I22" s="87">
        <v>0.6554245962396239</v>
      </c>
      <c r="J22" s="87">
        <v>1.3466455974260128</v>
      </c>
      <c r="K22" s="87">
        <v>0</v>
      </c>
      <c r="L22" s="87">
        <v>1.32512482944079</v>
      </c>
      <c r="M22" s="87">
        <v>1.1542251548319891</v>
      </c>
      <c r="N22" s="87">
        <v>3.8432960726894101</v>
      </c>
      <c r="O22" s="87">
        <v>4.2330151424868774</v>
      </c>
      <c r="P22" s="87">
        <v>4.7308589301724728</v>
      </c>
      <c r="Q22" s="87">
        <v>4.8457243519119011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2.5042936530922022</v>
      </c>
      <c r="C24" s="87">
        <v>2.5352935733669626</v>
      </c>
      <c r="D24" s="87">
        <v>2.570186387513099</v>
      </c>
      <c r="E24" s="87">
        <v>2.6008995559715054</v>
      </c>
      <c r="F24" s="87">
        <v>2.6566254506449445</v>
      </c>
      <c r="G24" s="87">
        <v>2.7072679978279885</v>
      </c>
      <c r="H24" s="87">
        <v>2.7482386830487648</v>
      </c>
      <c r="I24" s="87">
        <v>2.8982607070023705</v>
      </c>
      <c r="J24" s="87">
        <v>2.8826083184885691</v>
      </c>
      <c r="K24" s="87">
        <v>3.169118458563867</v>
      </c>
      <c r="L24" s="87">
        <v>3.5340060824765769</v>
      </c>
      <c r="M24" s="87">
        <v>3.5287714969617769</v>
      </c>
      <c r="N24" s="87">
        <v>7.0791132216910982E-2</v>
      </c>
      <c r="O24" s="87">
        <v>0.16335950769234509</v>
      </c>
      <c r="P24" s="87">
        <v>0.16878474772066746</v>
      </c>
      <c r="Q24" s="87">
        <v>0.19204809904719097</v>
      </c>
    </row>
    <row r="25" spans="1:17" x14ac:dyDescent="0.25">
      <c r="A25" s="88" t="s">
        <v>22</v>
      </c>
      <c r="B25" s="87">
        <v>1.8682861528399375</v>
      </c>
      <c r="C25" s="87">
        <v>2.2996410735631119</v>
      </c>
      <c r="D25" s="87">
        <v>2.4876599334951202</v>
      </c>
      <c r="E25" s="87">
        <v>2.5073063898384533</v>
      </c>
      <c r="F25" s="87">
        <v>2.6021845063060147</v>
      </c>
      <c r="G25" s="87">
        <v>2.8333446422435573</v>
      </c>
      <c r="H25" s="87">
        <v>2.8086351766300526</v>
      </c>
      <c r="I25" s="87">
        <v>2.7480900231101923</v>
      </c>
      <c r="J25" s="87">
        <v>2.8773246008736439</v>
      </c>
      <c r="K25" s="87">
        <v>2.7853234585408195</v>
      </c>
      <c r="L25" s="87">
        <v>2.6226491221604182</v>
      </c>
      <c r="M25" s="87">
        <v>2.3494270070026184</v>
      </c>
      <c r="N25" s="87">
        <v>2.5301240168376107</v>
      </c>
      <c r="O25" s="87">
        <v>2.6516279739446258</v>
      </c>
      <c r="P25" s="87">
        <v>2.5633408721877107</v>
      </c>
      <c r="Q25" s="87">
        <v>2.7477633133557298</v>
      </c>
    </row>
    <row r="26" spans="1:17" x14ac:dyDescent="0.25">
      <c r="A26" s="156" t="s">
        <v>305</v>
      </c>
      <c r="B26" s="204">
        <v>61.735001613669645</v>
      </c>
      <c r="C26" s="204">
        <v>60.054109448924436</v>
      </c>
      <c r="D26" s="204">
        <v>58.659892564351765</v>
      </c>
      <c r="E26" s="204">
        <v>54.994143869092966</v>
      </c>
      <c r="F26" s="204">
        <v>53.031739279456282</v>
      </c>
      <c r="G26" s="204">
        <v>45.571810127477448</v>
      </c>
      <c r="H26" s="204">
        <v>43.818797561235947</v>
      </c>
      <c r="I26" s="204">
        <v>48.85032815462877</v>
      </c>
      <c r="J26" s="204">
        <v>44.512178908269256</v>
      </c>
      <c r="K26" s="204">
        <v>42.133246831655846</v>
      </c>
      <c r="L26" s="204">
        <v>43.130765155758183</v>
      </c>
      <c r="M26" s="204">
        <v>40.855891936492625</v>
      </c>
      <c r="N26" s="204">
        <v>35.049972712025884</v>
      </c>
      <c r="O26" s="204">
        <v>37.51313299164552</v>
      </c>
      <c r="P26" s="204">
        <v>39.581642768894746</v>
      </c>
      <c r="Q26" s="204">
        <v>41.322923310680238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5.9955054272366179E-2</v>
      </c>
      <c r="E30" s="87">
        <v>5.5731699656258918E-2</v>
      </c>
      <c r="F30" s="87">
        <v>0.23773047535974215</v>
      </c>
      <c r="G30" s="87">
        <v>0.39936165543618357</v>
      </c>
      <c r="H30" s="87">
        <v>0.30166914315541815</v>
      </c>
      <c r="I30" s="87">
        <v>6.7874692166842929E-2</v>
      </c>
      <c r="J30" s="87">
        <v>4.5980958489323348E-2</v>
      </c>
      <c r="K30" s="87">
        <v>0</v>
      </c>
      <c r="L30" s="87">
        <v>5.1039839438280089E-2</v>
      </c>
      <c r="M30" s="87">
        <v>4.2145208950329298E-2</v>
      </c>
      <c r="N30" s="87">
        <v>0.14671443565690018</v>
      </c>
      <c r="O30" s="87">
        <v>0.30638693642471021</v>
      </c>
      <c r="P30" s="87">
        <v>0.51446203161671544</v>
      </c>
      <c r="Q30" s="87">
        <v>0.87913662833344963</v>
      </c>
    </row>
    <row r="31" spans="1:17" x14ac:dyDescent="0.25">
      <c r="A31" s="88" t="s">
        <v>29</v>
      </c>
      <c r="B31" s="87">
        <v>39.687108822988741</v>
      </c>
      <c r="C31" s="87">
        <v>35.674881286903947</v>
      </c>
      <c r="D31" s="87">
        <v>30.793760885652308</v>
      </c>
      <c r="E31" s="87">
        <v>27.80096363839554</v>
      </c>
      <c r="F31" s="87">
        <v>19.869834725138031</v>
      </c>
      <c r="G31" s="87">
        <v>6.4516978737857471</v>
      </c>
      <c r="H31" s="87">
        <v>5.2218188495940296</v>
      </c>
      <c r="I31" s="87">
        <v>17.006963259201484</v>
      </c>
      <c r="J31" s="87">
        <v>8.6326424285900725</v>
      </c>
      <c r="K31" s="87">
        <v>12.109118549639531</v>
      </c>
      <c r="L31" s="87">
        <v>5.3542882983353826</v>
      </c>
      <c r="M31" s="87">
        <v>5.3541028172266891</v>
      </c>
      <c r="N31" s="87">
        <v>2.4095624621140015</v>
      </c>
      <c r="O31" s="87">
        <v>1.6685482081963372</v>
      </c>
      <c r="P31" s="87">
        <v>1.4365163328319084</v>
      </c>
      <c r="Q31" s="87">
        <v>1.186719809205524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2.3029592134971884</v>
      </c>
      <c r="E33" s="87">
        <v>1.3803023965917152</v>
      </c>
      <c r="F33" s="87">
        <v>6.4076361806404138</v>
      </c>
      <c r="G33" s="87">
        <v>10.783276863125527</v>
      </c>
      <c r="H33" s="87">
        <v>10.275841760644463</v>
      </c>
      <c r="I33" s="87">
        <v>3.3048524833467181</v>
      </c>
      <c r="J33" s="87">
        <v>6.7902014547134719</v>
      </c>
      <c r="K33" s="87">
        <v>0</v>
      </c>
      <c r="L33" s="87">
        <v>6.6816871207572115</v>
      </c>
      <c r="M33" s="87">
        <v>5.8199583768643741</v>
      </c>
      <c r="N33" s="87">
        <v>19.37908135113776</v>
      </c>
      <c r="O33" s="87">
        <v>21.344164814616519</v>
      </c>
      <c r="P33" s="87">
        <v>23.854446374831191</v>
      </c>
      <c r="Q33" s="87">
        <v>24.433633174448083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12.62741915078414</v>
      </c>
      <c r="C35" s="87">
        <v>12.78373028724649</v>
      </c>
      <c r="D35" s="87">
        <v>12.959670592421821</v>
      </c>
      <c r="E35" s="87">
        <v>13.114535837994783</v>
      </c>
      <c r="F35" s="87">
        <v>13.395522945367388</v>
      </c>
      <c r="G35" s="87">
        <v>13.650878250586514</v>
      </c>
      <c r="H35" s="87">
        <v>13.857465051834348</v>
      </c>
      <c r="I35" s="87">
        <v>14.613922257231183</v>
      </c>
      <c r="J35" s="87">
        <v>14.534998098225055</v>
      </c>
      <c r="K35" s="87">
        <v>15.979670381450884</v>
      </c>
      <c r="L35" s="87">
        <v>17.819546054333813</v>
      </c>
      <c r="M35" s="87">
        <v>17.793151663526498</v>
      </c>
      <c r="N35" s="87">
        <v>0.35695067052450113</v>
      </c>
      <c r="O35" s="87">
        <v>0.82370890224870907</v>
      </c>
      <c r="P35" s="87">
        <v>0.85106463177613456</v>
      </c>
      <c r="Q35" s="87">
        <v>0.96836560711872055</v>
      </c>
    </row>
    <row r="36" spans="1:17" x14ac:dyDescent="0.25">
      <c r="A36" s="88" t="s">
        <v>22</v>
      </c>
      <c r="B36" s="87">
        <v>9.4204736398967608</v>
      </c>
      <c r="C36" s="87">
        <v>11.595497874773997</v>
      </c>
      <c r="D36" s="87">
        <v>12.543546818508087</v>
      </c>
      <c r="E36" s="87">
        <v>12.642610296454663</v>
      </c>
      <c r="F36" s="87">
        <v>13.121014952950709</v>
      </c>
      <c r="G36" s="87">
        <v>14.286595484543474</v>
      </c>
      <c r="H36" s="87">
        <v>14.162002756007688</v>
      </c>
      <c r="I36" s="87">
        <v>13.856715462682542</v>
      </c>
      <c r="J36" s="87">
        <v>14.508355968251333</v>
      </c>
      <c r="K36" s="87">
        <v>14.044457900565435</v>
      </c>
      <c r="L36" s="87">
        <v>13.224203842893493</v>
      </c>
      <c r="M36" s="87">
        <v>11.846533869924736</v>
      </c>
      <c r="N36" s="87">
        <v>12.757663792592718</v>
      </c>
      <c r="O36" s="87">
        <v>13.370324130159245</v>
      </c>
      <c r="P36" s="87">
        <v>12.925153397838798</v>
      </c>
      <c r="Q36" s="87">
        <v>13.855068091574465</v>
      </c>
    </row>
    <row r="37" spans="1:17" x14ac:dyDescent="0.25">
      <c r="A37" s="156" t="s">
        <v>304</v>
      </c>
      <c r="B37" s="204">
        <v>33.394446730958066</v>
      </c>
      <c r="C37" s="204">
        <v>32.306185824266564</v>
      </c>
      <c r="D37" s="204">
        <v>35.380197869807411</v>
      </c>
      <c r="E37" s="204">
        <v>30.832342020337457</v>
      </c>
      <c r="F37" s="204">
        <v>27.309772675274854</v>
      </c>
      <c r="G37" s="204">
        <v>28.389345820933041</v>
      </c>
      <c r="H37" s="204">
        <v>26.101026109769272</v>
      </c>
      <c r="I37" s="204">
        <v>23.915360698868454</v>
      </c>
      <c r="J37" s="204">
        <v>21.420872860694818</v>
      </c>
      <c r="K37" s="204">
        <v>15.78924804792579</v>
      </c>
      <c r="L37" s="204">
        <v>22.108870119329165</v>
      </c>
      <c r="M37" s="204">
        <v>15.820518189021145</v>
      </c>
      <c r="N37" s="204">
        <v>19.999812420685242</v>
      </c>
      <c r="O37" s="204">
        <v>21.326757356929708</v>
      </c>
      <c r="P37" s="204">
        <v>25.165708981405324</v>
      </c>
      <c r="Q37" s="204">
        <v>26.136055306645666</v>
      </c>
    </row>
    <row r="38" spans="1:17" x14ac:dyDescent="0.25">
      <c r="A38" s="156" t="s">
        <v>303</v>
      </c>
      <c r="B38" s="204">
        <v>69.075902606264094</v>
      </c>
      <c r="C38" s="204">
        <v>69.238652430397551</v>
      </c>
      <c r="D38" s="204">
        <v>65.054950758980908</v>
      </c>
      <c r="E38" s="204">
        <v>62.940465748857733</v>
      </c>
      <c r="F38" s="204">
        <v>61.27420523348713</v>
      </c>
      <c r="G38" s="204">
        <v>46.485905069883465</v>
      </c>
      <c r="H38" s="204">
        <v>45.681439808448147</v>
      </c>
      <c r="I38" s="204">
        <v>57.761893015997011</v>
      </c>
      <c r="J38" s="204">
        <v>51.602599485415958</v>
      </c>
      <c r="K38" s="204">
        <v>53.592407827627468</v>
      </c>
      <c r="L38" s="204">
        <v>49.1817932562913</v>
      </c>
      <c r="M38" s="204">
        <v>51.226134417008282</v>
      </c>
      <c r="N38" s="204">
        <v>34.236012226145057</v>
      </c>
      <c r="O38" s="204">
        <v>36.677109863349187</v>
      </c>
      <c r="P38" s="204">
        <v>36.457228575905532</v>
      </c>
      <c r="Q38" s="204">
        <v>38.134415373770615</v>
      </c>
    </row>
    <row r="39" spans="1:17" x14ac:dyDescent="0.25">
      <c r="A39" s="152" t="s">
        <v>310</v>
      </c>
      <c r="B39" s="264">
        <v>52.347483205901526</v>
      </c>
      <c r="C39" s="264">
        <v>52.999709904236326</v>
      </c>
      <c r="D39" s="264">
        <v>48.466641052175753</v>
      </c>
      <c r="E39" s="264">
        <v>47.832675453367337</v>
      </c>
      <c r="F39" s="264">
        <v>47.165642481362127</v>
      </c>
      <c r="G39" s="264">
        <v>33.427202481229784</v>
      </c>
      <c r="H39" s="264">
        <v>33.352296124020448</v>
      </c>
      <c r="I39" s="264">
        <v>45.00150007335067</v>
      </c>
      <c r="J39" s="264">
        <v>40.045803585823919</v>
      </c>
      <c r="K39" s="264">
        <v>43.505521208685025</v>
      </c>
      <c r="L39" s="264">
        <v>37.726697183862917</v>
      </c>
      <c r="M39" s="264">
        <v>41.34818720481271</v>
      </c>
      <c r="N39" s="264">
        <v>24.540895928643518</v>
      </c>
      <c r="O39" s="264">
        <v>26.315584264139822</v>
      </c>
      <c r="P39" s="264">
        <v>25.018529759952756</v>
      </c>
      <c r="Q39" s="264">
        <v>26.218478772614986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4.5361298940432064</v>
      </c>
      <c r="C41" s="208">
        <v>4.5411823590726659</v>
      </c>
      <c r="D41" s="208">
        <v>5.2363067895047424</v>
      </c>
      <c r="E41" s="208">
        <v>4.5349133677591666</v>
      </c>
      <c r="F41" s="208">
        <v>5.0217192803592381</v>
      </c>
      <c r="G41" s="208">
        <v>4.3072272465809194</v>
      </c>
      <c r="H41" s="208">
        <v>3.5927417725507418</v>
      </c>
      <c r="I41" s="208">
        <v>3.2137382546956896</v>
      </c>
      <c r="J41" s="208">
        <v>2.856212069837929</v>
      </c>
      <c r="K41" s="208">
        <v>2.5676096613148234</v>
      </c>
      <c r="L41" s="208">
        <v>2.2573160408146853</v>
      </c>
      <c r="M41" s="208">
        <v>2.2574136609830324</v>
      </c>
      <c r="N41" s="208">
        <v>2.2576108174191369</v>
      </c>
      <c r="O41" s="208">
        <v>1.9541285705779996</v>
      </c>
      <c r="P41" s="208">
        <v>2.0188557654333104</v>
      </c>
      <c r="Q41" s="208">
        <v>2.0846814850761444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7.0516499467307905E-17</v>
      </c>
      <c r="E42" s="208">
        <v>7.9331061900721394E-17</v>
      </c>
      <c r="F42" s="208">
        <v>1.0577474920096185E-16</v>
      </c>
      <c r="G42" s="208">
        <v>0</v>
      </c>
      <c r="H42" s="208">
        <v>0</v>
      </c>
      <c r="I42" s="208">
        <v>0</v>
      </c>
      <c r="J42" s="208">
        <v>9.0130291175176269E-18</v>
      </c>
      <c r="K42" s="208">
        <v>0</v>
      </c>
      <c r="L42" s="208">
        <v>0</v>
      </c>
      <c r="M42" s="208">
        <v>1.9009296866553349E-17</v>
      </c>
      <c r="N42" s="208">
        <v>1.9009296866553349E-17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26.629229011542172</v>
      </c>
      <c r="C43" s="208">
        <v>9.9838775925677883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2.8278197968997021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21.182124300316147</v>
      </c>
      <c r="C44" s="208">
        <v>38.474649952595868</v>
      </c>
      <c r="D44" s="208">
        <v>43.230334262671008</v>
      </c>
      <c r="E44" s="208">
        <v>43.29776208560817</v>
      </c>
      <c r="F44" s="208">
        <v>42.143923201002892</v>
      </c>
      <c r="G44" s="208">
        <v>29.119975234648862</v>
      </c>
      <c r="H44" s="208">
        <v>29.759554351469706</v>
      </c>
      <c r="I44" s="208">
        <v>41.787761818654978</v>
      </c>
      <c r="J44" s="208">
        <v>37.189591515985988</v>
      </c>
      <c r="K44" s="208">
        <v>38.110091750470495</v>
      </c>
      <c r="L44" s="208">
        <v>35.469381143048231</v>
      </c>
      <c r="M44" s="208">
        <v>39.090773543829677</v>
      </c>
      <c r="N44" s="208">
        <v>22.28328511122438</v>
      </c>
      <c r="O44" s="208">
        <v>24.361455693561822</v>
      </c>
      <c r="P44" s="208">
        <v>22.999673994519444</v>
      </c>
      <c r="Q44" s="208">
        <v>24.133797287538844</v>
      </c>
    </row>
    <row r="45" spans="1:17" x14ac:dyDescent="0.25">
      <c r="A45" s="152" t="s">
        <v>309</v>
      </c>
      <c r="B45" s="264">
        <v>10.385182495959915</v>
      </c>
      <c r="C45" s="264">
        <v>10.102419534420722</v>
      </c>
      <c r="D45" s="264">
        <v>9.8678816481848894</v>
      </c>
      <c r="E45" s="264">
        <v>9.2512222460709346</v>
      </c>
      <c r="F45" s="264">
        <v>8.9211027148231441</v>
      </c>
      <c r="G45" s="264">
        <v>7.6661788689464245</v>
      </c>
      <c r="H45" s="264">
        <v>7.3712836726677242</v>
      </c>
      <c r="I45" s="264">
        <v>8.2176975720855179</v>
      </c>
      <c r="J45" s="264">
        <v>7.487925636545814</v>
      </c>
      <c r="K45" s="264">
        <v>7.0877370382571465</v>
      </c>
      <c r="L45" s="264">
        <v>7.2555415181807827</v>
      </c>
      <c r="M45" s="264">
        <v>6.872857904028038</v>
      </c>
      <c r="N45" s="264">
        <v>5.8961748372612863</v>
      </c>
      <c r="O45" s="264">
        <v>6.3105324682973816</v>
      </c>
      <c r="P45" s="264">
        <v>6.6585012213532515</v>
      </c>
      <c r="Q45" s="264">
        <v>6.9514228335736696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1.0085756279235851E-2</v>
      </c>
      <c r="E49" s="87">
        <v>9.375295320509373E-3</v>
      </c>
      <c r="F49" s="87">
        <v>3.9991484683391594E-2</v>
      </c>
      <c r="G49" s="87">
        <v>6.7181397346478461E-2</v>
      </c>
      <c r="H49" s="87">
        <v>5.0747372206679867E-2</v>
      </c>
      <c r="I49" s="87">
        <v>1.1418013227259469E-2</v>
      </c>
      <c r="J49" s="87">
        <v>7.7350066051516146E-3</v>
      </c>
      <c r="K49" s="87">
        <v>0</v>
      </c>
      <c r="L49" s="87">
        <v>8.5860214347781485E-3</v>
      </c>
      <c r="M49" s="87">
        <v>7.0897493292138942E-3</v>
      </c>
      <c r="N49" s="87">
        <v>2.4680588795049165E-2</v>
      </c>
      <c r="O49" s="87">
        <v>5.154100860093179E-2</v>
      </c>
      <c r="P49" s="87">
        <v>8.6543807336661158E-2</v>
      </c>
      <c r="Q49" s="87">
        <v>0.14789007994622219</v>
      </c>
    </row>
    <row r="50" spans="1:17" x14ac:dyDescent="0.25">
      <c r="A50" s="150" t="s">
        <v>29</v>
      </c>
      <c r="B50" s="87">
        <v>6.6762429268730621</v>
      </c>
      <c r="C50" s="87">
        <v>6.0012981777288417</v>
      </c>
      <c r="D50" s="87">
        <v>5.180186574477065</v>
      </c>
      <c r="E50" s="87">
        <v>4.6767323787411099</v>
      </c>
      <c r="F50" s="87">
        <v>3.3425423891044113</v>
      </c>
      <c r="G50" s="87">
        <v>1.08531721190116</v>
      </c>
      <c r="H50" s="87">
        <v>0.87842456137345781</v>
      </c>
      <c r="I50" s="87">
        <v>2.8609445619546974</v>
      </c>
      <c r="J50" s="87">
        <v>1.4521999627424234</v>
      </c>
      <c r="K50" s="87">
        <v>2.0370195629082914</v>
      </c>
      <c r="L50" s="87">
        <v>0.90070883065925533</v>
      </c>
      <c r="M50" s="87">
        <v>0.9006776286650382</v>
      </c>
      <c r="N50" s="87">
        <v>0.405341301536915</v>
      </c>
      <c r="O50" s="87">
        <v>0.28068643706958296</v>
      </c>
      <c r="P50" s="87">
        <v>0.24165358200271186</v>
      </c>
      <c r="Q50" s="87">
        <v>0.1996323231235034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0.38740829493434209</v>
      </c>
      <c r="E52" s="87">
        <v>0.23219716390258835</v>
      </c>
      <c r="F52" s="87">
        <v>1.0779050678591335</v>
      </c>
      <c r="G52" s="87">
        <v>1.8139838859779711</v>
      </c>
      <c r="H52" s="87">
        <v>1.7286221623790996</v>
      </c>
      <c r="I52" s="87">
        <v>0.5559487367727286</v>
      </c>
      <c r="J52" s="87">
        <v>1.1422609451413315</v>
      </c>
      <c r="K52" s="87">
        <v>0</v>
      </c>
      <c r="L52" s="87">
        <v>1.1240064520319677</v>
      </c>
      <c r="M52" s="87">
        <v>0.97904476039155064</v>
      </c>
      <c r="N52" s="87">
        <v>3.2599868984381168</v>
      </c>
      <c r="O52" s="87">
        <v>3.5905570750735567</v>
      </c>
      <c r="P52" s="87">
        <v>4.0128415399256641</v>
      </c>
      <c r="Q52" s="87">
        <v>4.110273474096708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2.1242091019049281</v>
      </c>
      <c r="C54" s="87">
        <v>2.1505040664449946</v>
      </c>
      <c r="D54" s="87">
        <v>2.1801010880677509</v>
      </c>
      <c r="E54" s="87">
        <v>2.2061528220196096</v>
      </c>
      <c r="F54" s="87">
        <v>2.2534210217896127</v>
      </c>
      <c r="G54" s="87">
        <v>2.2963773897606945</v>
      </c>
      <c r="H54" s="87">
        <v>2.3311298247835577</v>
      </c>
      <c r="I54" s="87">
        <v>2.4583825326978053</v>
      </c>
      <c r="J54" s="87">
        <v>2.4451057565870995</v>
      </c>
      <c r="K54" s="87">
        <v>2.6881313484878415</v>
      </c>
      <c r="L54" s="87">
        <v>2.9976388261475719</v>
      </c>
      <c r="M54" s="87">
        <v>2.9931987101965101</v>
      </c>
      <c r="N54" s="87">
        <v>6.0046938666174485E-2</v>
      </c>
      <c r="O54" s="87">
        <v>0.13856591965335763</v>
      </c>
      <c r="P54" s="87">
        <v>0.14316775388072611</v>
      </c>
      <c r="Q54" s="87">
        <v>0.16290035295815306</v>
      </c>
    </row>
    <row r="55" spans="1:17" x14ac:dyDescent="0.25">
      <c r="A55" s="150" t="s">
        <v>22</v>
      </c>
      <c r="B55" s="87">
        <v>1.5847304671819256</v>
      </c>
      <c r="C55" s="87">
        <v>1.9506172902468846</v>
      </c>
      <c r="D55" s="87">
        <v>2.1100999344264948</v>
      </c>
      <c r="E55" s="87">
        <v>2.1267645860871167</v>
      </c>
      <c r="F55" s="87">
        <v>2.2072427513865946</v>
      </c>
      <c r="G55" s="87">
        <v>2.4033189839601197</v>
      </c>
      <c r="H55" s="87">
        <v>2.3823597519249287</v>
      </c>
      <c r="I55" s="87">
        <v>2.3310037274330271</v>
      </c>
      <c r="J55" s="87">
        <v>2.4406239654698072</v>
      </c>
      <c r="K55" s="87">
        <v>2.3625861268610135</v>
      </c>
      <c r="L55" s="87">
        <v>2.2246013879072102</v>
      </c>
      <c r="M55" s="87">
        <v>1.9928470554457258</v>
      </c>
      <c r="N55" s="87">
        <v>2.146119109825031</v>
      </c>
      <c r="O55" s="87">
        <v>2.2491820278999524</v>
      </c>
      <c r="P55" s="87">
        <v>2.1742945382074885</v>
      </c>
      <c r="Q55" s="87">
        <v>2.3307266034490834</v>
      </c>
    </row>
    <row r="56" spans="1:17" x14ac:dyDescent="0.25">
      <c r="A56" s="152" t="s">
        <v>308</v>
      </c>
      <c r="B56" s="264">
        <v>6.3432369044026551</v>
      </c>
      <c r="C56" s="264">
        <v>6.1365229917405006</v>
      </c>
      <c r="D56" s="264">
        <v>6.7204280586202714</v>
      </c>
      <c r="E56" s="264">
        <v>5.8565680494194643</v>
      </c>
      <c r="F56" s="264">
        <v>5.1874600373018582</v>
      </c>
      <c r="G56" s="264">
        <v>5.3925237197072535</v>
      </c>
      <c r="H56" s="264">
        <v>4.9578600117599771</v>
      </c>
      <c r="I56" s="264">
        <v>4.5426953705608222</v>
      </c>
      <c r="J56" s="264">
        <v>4.0688702630462279</v>
      </c>
      <c r="K56" s="264">
        <v>2.9991495806852999</v>
      </c>
      <c r="L56" s="264">
        <v>4.1995545542476007</v>
      </c>
      <c r="M56" s="264">
        <v>3.0050893081675349</v>
      </c>
      <c r="N56" s="264">
        <v>3.7989414602402527</v>
      </c>
      <c r="O56" s="264">
        <v>4.0509931309119862</v>
      </c>
      <c r="P56" s="264">
        <v>4.780197594599521</v>
      </c>
      <c r="Q56" s="264">
        <v>4.9645137675819582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8.387501556540446</v>
      </c>
      <c r="C58" s="242">
        <v>8.1141689835430562</v>
      </c>
      <c r="D58" s="242">
        <v>8.8862518697941919</v>
      </c>
      <c r="E58" s="242">
        <v>7.7439916513912124</v>
      </c>
      <c r="F58" s="242">
        <v>6.8592470678750486</v>
      </c>
      <c r="G58" s="242">
        <v>7.1303975831855162</v>
      </c>
      <c r="H58" s="242">
        <v>6.5556527672621154</v>
      </c>
      <c r="I58" s="242">
        <v>6.0066910736098471</v>
      </c>
      <c r="J58" s="242">
        <v>5.3801641305520791</v>
      </c>
      <c r="K58" s="242">
        <v>3.9656995561423809</v>
      </c>
      <c r="L58" s="242">
        <v>5.5529646600587288</v>
      </c>
      <c r="M58" s="242">
        <v>3.9735535074063004</v>
      </c>
      <c r="N58" s="242">
        <v>5.0232441088327553</v>
      </c>
      <c r="O58" s="242">
        <v>5.3565256513556987</v>
      </c>
      <c r="P58" s="242">
        <v>6.3207342512221754</v>
      </c>
      <c r="Q58" s="242">
        <v>6.5644508601214531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</v>
      </c>
      <c r="E62" s="77">
        <f t="shared" si="0"/>
        <v>1.0000000000000002</v>
      </c>
      <c r="F62" s="77">
        <f t="shared" si="0"/>
        <v>1</v>
      </c>
      <c r="G62" s="77">
        <f t="shared" si="0"/>
        <v>1</v>
      </c>
      <c r="H62" s="77">
        <f t="shared" si="0"/>
        <v>1.0000000000000002</v>
      </c>
      <c r="I62" s="77">
        <f t="shared" si="0"/>
        <v>0.99999999999999967</v>
      </c>
      <c r="J62" s="77">
        <f t="shared" si="0"/>
        <v>1</v>
      </c>
      <c r="K62" s="77">
        <f t="shared" si="0"/>
        <v>1.0000000000000002</v>
      </c>
      <c r="L62" s="77">
        <f t="shared" si="0"/>
        <v>0.99999999999999967</v>
      </c>
      <c r="M62" s="77">
        <f t="shared" si="0"/>
        <v>0.99999999999999967</v>
      </c>
      <c r="N62" s="77">
        <f t="shared" si="0"/>
        <v>0.99999999999999978</v>
      </c>
      <c r="O62" s="77">
        <f t="shared" si="0"/>
        <v>1</v>
      </c>
      <c r="P62" s="77">
        <f t="shared" si="0"/>
        <v>1.0000000000000004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3.7757715055414171E-2</v>
      </c>
      <c r="C63" s="203">
        <f t="shared" si="1"/>
        <v>3.7287377582548735E-2</v>
      </c>
      <c r="D63" s="203">
        <f t="shared" si="1"/>
        <v>3.6581238772903694E-2</v>
      </c>
      <c r="E63" s="203">
        <f t="shared" si="1"/>
        <v>3.6807664709960143E-2</v>
      </c>
      <c r="F63" s="203">
        <f t="shared" si="1"/>
        <v>3.6706661969873447E-2</v>
      </c>
      <c r="G63" s="203">
        <f t="shared" si="1"/>
        <v>3.579470150352488E-2</v>
      </c>
      <c r="H63" s="203">
        <f t="shared" si="1"/>
        <v>3.5845612739294215E-2</v>
      </c>
      <c r="I63" s="203">
        <f t="shared" si="1"/>
        <v>3.6735119258772098E-2</v>
      </c>
      <c r="J63" s="203">
        <f t="shared" si="1"/>
        <v>3.6373580041806387E-2</v>
      </c>
      <c r="K63" s="203">
        <f t="shared" si="1"/>
        <v>3.7198562073055885E-2</v>
      </c>
      <c r="L63" s="203">
        <f t="shared" si="1"/>
        <v>3.6316028123767594E-2</v>
      </c>
      <c r="M63" s="203">
        <f t="shared" si="1"/>
        <v>3.6891510306432021E-2</v>
      </c>
      <c r="N63" s="203">
        <f t="shared" si="1"/>
        <v>3.4843035616718795E-2</v>
      </c>
      <c r="O63" s="203">
        <f t="shared" si="1"/>
        <v>3.4850249997071765E-2</v>
      </c>
      <c r="P63" s="203">
        <f t="shared" si="1"/>
        <v>3.4615797738779423E-2</v>
      </c>
      <c r="Q63" s="203">
        <f t="shared" si="1"/>
        <v>3.4672659033113271E-2</v>
      </c>
    </row>
    <row r="64" spans="1:17" x14ac:dyDescent="0.25">
      <c r="A64" s="76" t="s">
        <v>82</v>
      </c>
      <c r="B64" s="202">
        <f t="shared" ref="B64:Q64" si="2">IF(B$7=0,0,B$7/B$5)</f>
        <v>7.8786879203127762E-3</v>
      </c>
      <c r="C64" s="202">
        <f t="shared" si="2"/>
        <v>7.7805452715720676E-3</v>
      </c>
      <c r="D64" s="202">
        <f t="shared" si="2"/>
        <v>7.6331992973400634E-3</v>
      </c>
      <c r="E64" s="202">
        <f t="shared" si="2"/>
        <v>7.6804463114274876E-3</v>
      </c>
      <c r="F64" s="202">
        <f t="shared" si="2"/>
        <v>7.659370643393241E-3</v>
      </c>
      <c r="G64" s="202">
        <f t="shared" si="2"/>
        <v>7.4690770332137514E-3</v>
      </c>
      <c r="H64" s="202">
        <f t="shared" si="2"/>
        <v>7.4797003915837018E-3</v>
      </c>
      <c r="I64" s="202">
        <f t="shared" si="2"/>
        <v>7.6653086642179021E-3</v>
      </c>
      <c r="J64" s="202">
        <f t="shared" si="2"/>
        <v>7.5898683295142089E-3</v>
      </c>
      <c r="K64" s="202">
        <f t="shared" si="2"/>
        <v>7.7620126437170523E-3</v>
      </c>
      <c r="L64" s="202">
        <f t="shared" si="2"/>
        <v>7.5778592976970668E-3</v>
      </c>
      <c r="M64" s="202">
        <f t="shared" si="2"/>
        <v>7.6979418957636922E-3</v>
      </c>
      <c r="N64" s="202">
        <f t="shared" si="2"/>
        <v>7.2704983184915094E-3</v>
      </c>
      <c r="O64" s="202">
        <f t="shared" si="2"/>
        <v>7.2720037022589333E-3</v>
      </c>
      <c r="P64" s="202">
        <f t="shared" si="2"/>
        <v>7.2230818813122221E-3</v>
      </c>
      <c r="Q64" s="202">
        <f t="shared" si="2"/>
        <v>7.2349468046038973E-3</v>
      </c>
    </row>
    <row r="65" spans="1:17" x14ac:dyDescent="0.25">
      <c r="A65" s="76" t="s">
        <v>81</v>
      </c>
      <c r="B65" s="202">
        <f t="shared" ref="B65:Q65" si="3">IF(B$8=0,0,B$8/B$5)</f>
        <v>3.0537003269273066E-2</v>
      </c>
      <c r="C65" s="202">
        <f t="shared" si="3"/>
        <v>3.0156612217392038E-2</v>
      </c>
      <c r="D65" s="202">
        <f t="shared" si="3"/>
        <v>2.958551401648013E-2</v>
      </c>
      <c r="E65" s="202">
        <f t="shared" si="3"/>
        <v>2.9768638698945513E-2</v>
      </c>
      <c r="F65" s="202">
        <f t="shared" si="3"/>
        <v>2.9686951525881508E-2</v>
      </c>
      <c r="G65" s="202">
        <f t="shared" si="3"/>
        <v>2.8949392600468183E-2</v>
      </c>
      <c r="H65" s="202">
        <f t="shared" si="3"/>
        <v>2.8990567670804119E-2</v>
      </c>
      <c r="I65" s="202">
        <f t="shared" si="3"/>
        <v>2.9709966698353085E-2</v>
      </c>
      <c r="J65" s="202">
        <f t="shared" si="3"/>
        <v>2.9417567536109038E-2</v>
      </c>
      <c r="K65" s="202">
        <f t="shared" si="3"/>
        <v>3.008478161271258E-2</v>
      </c>
      <c r="L65" s="202">
        <f t="shared" si="3"/>
        <v>2.9371021734629157E-2</v>
      </c>
      <c r="M65" s="202">
        <f t="shared" si="3"/>
        <v>2.9836449827077033E-2</v>
      </c>
      <c r="N65" s="202">
        <f t="shared" si="3"/>
        <v>2.8179721441765851E-2</v>
      </c>
      <c r="O65" s="202">
        <f t="shared" si="3"/>
        <v>2.8185556158090739E-2</v>
      </c>
      <c r="P65" s="202">
        <f t="shared" si="3"/>
        <v>2.7995940092408432E-2</v>
      </c>
      <c r="Q65" s="202">
        <f t="shared" si="3"/>
        <v>2.8041927343713739E-2</v>
      </c>
    </row>
    <row r="66" spans="1:17" x14ac:dyDescent="0.25">
      <c r="A66" s="76" t="s">
        <v>80</v>
      </c>
      <c r="B66" s="202">
        <f t="shared" ref="B66:Q66" si="4">IF(B$9=0,0,B$9/B$5)</f>
        <v>4.2005912548051846E-2</v>
      </c>
      <c r="C66" s="202">
        <f t="shared" si="4"/>
        <v>4.1482656447298386E-2</v>
      </c>
      <c r="D66" s="202">
        <f t="shared" si="4"/>
        <v>4.0697068520666631E-2</v>
      </c>
      <c r="E66" s="202">
        <f t="shared" si="4"/>
        <v>4.0948970101486466E-2</v>
      </c>
      <c r="F66" s="202">
        <f t="shared" si="4"/>
        <v>4.0836603337211431E-2</v>
      </c>
      <c r="G66" s="202">
        <f t="shared" si="4"/>
        <v>3.9822036339698559E-2</v>
      </c>
      <c r="H66" s="202">
        <f t="shared" si="4"/>
        <v>3.987867570239044E-2</v>
      </c>
      <c r="I66" s="202">
        <f t="shared" si="4"/>
        <v>4.086826241369626E-2</v>
      </c>
      <c r="J66" s="202">
        <f t="shared" si="4"/>
        <v>4.0466045682406651E-2</v>
      </c>
      <c r="K66" s="202">
        <f t="shared" si="4"/>
        <v>4.1383848123775838E-2</v>
      </c>
      <c r="L66" s="202">
        <f t="shared" si="4"/>
        <v>4.0402018480745698E-2</v>
      </c>
      <c r="M66" s="202">
        <f t="shared" si="4"/>
        <v>4.1042249336942532E-2</v>
      </c>
      <c r="N66" s="202">
        <f t="shared" si="4"/>
        <v>3.8763296583930192E-2</v>
      </c>
      <c r="O66" s="202">
        <f t="shared" si="4"/>
        <v>3.8771322668923698E-2</v>
      </c>
      <c r="P66" s="202">
        <f t="shared" si="4"/>
        <v>3.8510491709103499E-2</v>
      </c>
      <c r="Q66" s="202">
        <f t="shared" si="4"/>
        <v>3.8573750583578578E-2</v>
      </c>
    </row>
    <row r="67" spans="1:17" x14ac:dyDescent="0.25">
      <c r="A67" s="129" t="s">
        <v>79</v>
      </c>
      <c r="B67" s="201">
        <f t="shared" ref="B67:Q67" si="5">IF(B$10=0,0,B$10/B$5)</f>
        <v>0.11385709022367051</v>
      </c>
      <c r="C67" s="201">
        <f t="shared" si="5"/>
        <v>0.11141428490651677</v>
      </c>
      <c r="D67" s="201">
        <f t="shared" si="5"/>
        <v>0.11113147069203122</v>
      </c>
      <c r="E67" s="201">
        <f t="shared" si="5"/>
        <v>0.109614708362111</v>
      </c>
      <c r="F67" s="201">
        <f t="shared" si="5"/>
        <v>0.10961783285146381</v>
      </c>
      <c r="G67" s="201">
        <f t="shared" si="5"/>
        <v>0.10768809629114962</v>
      </c>
      <c r="H67" s="201">
        <f t="shared" si="5"/>
        <v>0.10854755379032224</v>
      </c>
      <c r="I67" s="201">
        <f t="shared" si="5"/>
        <v>0.111870949599595</v>
      </c>
      <c r="J67" s="201">
        <f t="shared" si="5"/>
        <v>0.11284225233118697</v>
      </c>
      <c r="K67" s="201">
        <f t="shared" si="5"/>
        <v>0.11644511934914599</v>
      </c>
      <c r="L67" s="201">
        <f t="shared" si="5"/>
        <v>0.11255467721858149</v>
      </c>
      <c r="M67" s="201">
        <f t="shared" si="5"/>
        <v>0.1142412478251681</v>
      </c>
      <c r="N67" s="201">
        <f t="shared" si="5"/>
        <v>0.10814118670195361</v>
      </c>
      <c r="O67" s="201">
        <f t="shared" si="5"/>
        <v>0.10729250961184483</v>
      </c>
      <c r="P67" s="201">
        <f t="shared" si="5"/>
        <v>0.10592135216162966</v>
      </c>
      <c r="Q67" s="201">
        <f t="shared" si="5"/>
        <v>0.10444334658699593</v>
      </c>
    </row>
    <row r="68" spans="1:17" x14ac:dyDescent="0.25">
      <c r="A68" s="127" t="s">
        <v>306</v>
      </c>
      <c r="B68" s="200">
        <f t="shared" ref="B68:Q68" si="6">IF(B$15=0,0,B$15/B$5)</f>
        <v>5.0869279992086104E-2</v>
      </c>
      <c r="C68" s="200">
        <f t="shared" si="6"/>
        <v>5.0616383773801191E-2</v>
      </c>
      <c r="D68" s="200">
        <f t="shared" si="6"/>
        <v>5.0155560039939921E-2</v>
      </c>
      <c r="E68" s="200">
        <f t="shared" si="6"/>
        <v>5.0499677554243054E-2</v>
      </c>
      <c r="F68" s="200">
        <f t="shared" si="6"/>
        <v>5.1298897281269219E-2</v>
      </c>
      <c r="G68" s="200">
        <f t="shared" si="6"/>
        <v>5.1619772358750579E-2</v>
      </c>
      <c r="H68" s="200">
        <f t="shared" si="6"/>
        <v>5.1754495030000743E-2</v>
      </c>
      <c r="I68" s="200">
        <f t="shared" si="6"/>
        <v>5.1225750116886376E-2</v>
      </c>
      <c r="J68" s="200">
        <f t="shared" si="6"/>
        <v>5.1817224096102399E-2</v>
      </c>
      <c r="K68" s="200">
        <f t="shared" si="6"/>
        <v>5.1762264480938312E-2</v>
      </c>
      <c r="L68" s="200">
        <f t="shared" si="6"/>
        <v>5.1496308852029271E-2</v>
      </c>
      <c r="M68" s="200">
        <f t="shared" si="6"/>
        <v>5.2020646090164692E-2</v>
      </c>
      <c r="N68" s="200">
        <f t="shared" si="6"/>
        <v>5.3736769266336235E-2</v>
      </c>
      <c r="O68" s="200">
        <f t="shared" si="6"/>
        <v>5.3824839633801559E-2</v>
      </c>
      <c r="P68" s="200">
        <f t="shared" si="6"/>
        <v>5.3459772373570871E-2</v>
      </c>
      <c r="Q68" s="200">
        <f t="shared" si="6"/>
        <v>5.3591709723535552E-2</v>
      </c>
    </row>
    <row r="69" spans="1:17" x14ac:dyDescent="0.25">
      <c r="A69" s="127" t="s">
        <v>305</v>
      </c>
      <c r="B69" s="200">
        <f t="shared" ref="B69:Q69" si="7">IF(B$26=0,0,B$26/B$5)</f>
        <v>0.25649856180624958</v>
      </c>
      <c r="C69" s="200">
        <f t="shared" si="7"/>
        <v>0.25522338125943594</v>
      </c>
      <c r="D69" s="200">
        <f t="shared" si="7"/>
        <v>0.25289976620138932</v>
      </c>
      <c r="E69" s="200">
        <f t="shared" si="7"/>
        <v>0.25463491259081789</v>
      </c>
      <c r="F69" s="200">
        <f t="shared" si="7"/>
        <v>0.25866482436824589</v>
      </c>
      <c r="G69" s="200">
        <f t="shared" si="7"/>
        <v>0.2602827752397</v>
      </c>
      <c r="H69" s="200">
        <f t="shared" si="7"/>
        <v>0.26096208840127294</v>
      </c>
      <c r="I69" s="200">
        <f t="shared" si="7"/>
        <v>0.25829599385860785</v>
      </c>
      <c r="J69" s="200">
        <f t="shared" si="7"/>
        <v>0.26127838765380862</v>
      </c>
      <c r="K69" s="200">
        <f t="shared" si="7"/>
        <v>0.26100126436350041</v>
      </c>
      <c r="L69" s="200">
        <f t="shared" si="7"/>
        <v>0.25966023425003987</v>
      </c>
      <c r="M69" s="200">
        <f t="shared" si="7"/>
        <v>0.26230410393925341</v>
      </c>
      <c r="N69" s="200">
        <f t="shared" si="7"/>
        <v>0.27095732503141079</v>
      </c>
      <c r="O69" s="200">
        <f t="shared" si="7"/>
        <v>0.2714014029227455</v>
      </c>
      <c r="P69" s="200">
        <f t="shared" si="7"/>
        <v>0.26956062146827459</v>
      </c>
      <c r="Q69" s="200">
        <f t="shared" si="7"/>
        <v>0.27022589018290422</v>
      </c>
    </row>
    <row r="70" spans="1:17" x14ac:dyDescent="0.25">
      <c r="A70" s="127" t="s">
        <v>304</v>
      </c>
      <c r="B70" s="200">
        <f t="shared" ref="B70:Q70" si="8">IF(B$37=0,0,B$37/B$5)</f>
        <v>0.13874831675568491</v>
      </c>
      <c r="C70" s="200">
        <f t="shared" si="8"/>
        <v>0.13729774793642607</v>
      </c>
      <c r="D70" s="200">
        <f t="shared" si="8"/>
        <v>0.15253426793472794</v>
      </c>
      <c r="E70" s="200">
        <f t="shared" si="8"/>
        <v>0.14276048617116727</v>
      </c>
      <c r="F70" s="200">
        <f t="shared" si="8"/>
        <v>0.1332047119058607</v>
      </c>
      <c r="G70" s="200">
        <f t="shared" si="8"/>
        <v>0.1621453634789172</v>
      </c>
      <c r="H70" s="200">
        <f t="shared" si="8"/>
        <v>0.15544420801375869</v>
      </c>
      <c r="I70" s="200">
        <f t="shared" si="8"/>
        <v>0.12645241277905311</v>
      </c>
      <c r="J70" s="200">
        <f t="shared" si="8"/>
        <v>0.12573662445762279</v>
      </c>
      <c r="K70" s="200">
        <f t="shared" si="8"/>
        <v>9.7809070360116032E-2</v>
      </c>
      <c r="L70" s="200">
        <f t="shared" si="8"/>
        <v>0.13310207628955759</v>
      </c>
      <c r="M70" s="200">
        <f t="shared" si="8"/>
        <v>0.101571319355269</v>
      </c>
      <c r="N70" s="200">
        <f t="shared" si="8"/>
        <v>0.15461055331376988</v>
      </c>
      <c r="O70" s="200">
        <f t="shared" si="8"/>
        <v>0.15429561342564391</v>
      </c>
      <c r="P70" s="200">
        <f t="shared" si="8"/>
        <v>0.17138460352252788</v>
      </c>
      <c r="Q70" s="200">
        <f t="shared" si="8"/>
        <v>0.17091333926229141</v>
      </c>
    </row>
    <row r="71" spans="1:17" x14ac:dyDescent="0.25">
      <c r="A71" s="127" t="s">
        <v>303</v>
      </c>
      <c r="B71" s="200">
        <f t="shared" ref="B71:Q71" si="9">IF(B$38=0,0,B$38/B$5)</f>
        <v>0.28699877234719523</v>
      </c>
      <c r="C71" s="200">
        <f t="shared" si="9"/>
        <v>0.29425668200378946</v>
      </c>
      <c r="D71" s="200">
        <f t="shared" si="9"/>
        <v>0.28047071206515389</v>
      </c>
      <c r="E71" s="200">
        <f t="shared" si="9"/>
        <v>0.29142812064745921</v>
      </c>
      <c r="F71" s="200">
        <f t="shared" si="9"/>
        <v>0.29886784311378711</v>
      </c>
      <c r="G71" s="200">
        <f t="shared" si="9"/>
        <v>0.26550361610111128</v>
      </c>
      <c r="H71" s="200">
        <f t="shared" si="9"/>
        <v>0.27205502197841297</v>
      </c>
      <c r="I71" s="200">
        <f t="shared" si="9"/>
        <v>0.30541587185444175</v>
      </c>
      <c r="J71" s="200">
        <f t="shared" si="9"/>
        <v>0.30289786577466321</v>
      </c>
      <c r="K71" s="200">
        <f t="shared" si="9"/>
        <v>0.33198690476390724</v>
      </c>
      <c r="L71" s="200">
        <f t="shared" si="9"/>
        <v>0.29608925117946105</v>
      </c>
      <c r="M71" s="200">
        <f t="shared" si="9"/>
        <v>0.32888341557716155</v>
      </c>
      <c r="N71" s="200">
        <f t="shared" si="9"/>
        <v>0.264664921960299</v>
      </c>
      <c r="O71" s="200">
        <f t="shared" si="9"/>
        <v>0.26535291185307081</v>
      </c>
      <c r="P71" s="200">
        <f t="shared" si="9"/>
        <v>0.24828260032842617</v>
      </c>
      <c r="Q71" s="200">
        <f t="shared" si="9"/>
        <v>0.2493750566363829</v>
      </c>
    </row>
    <row r="72" spans="1:17" x14ac:dyDescent="0.25">
      <c r="A72" s="142" t="s">
        <v>310</v>
      </c>
      <c r="B72" s="199">
        <f t="shared" ref="B72:Q72" si="10">IF(B$39=0,0,B$39/B$5)</f>
        <v>0.21749499968454628</v>
      </c>
      <c r="C72" s="199">
        <f t="shared" si="10"/>
        <v>0.22524295658788884</v>
      </c>
      <c r="D72" s="199">
        <f t="shared" si="10"/>
        <v>0.2089537101898945</v>
      </c>
      <c r="E72" s="199">
        <f t="shared" si="10"/>
        <v>0.22147574770953585</v>
      </c>
      <c r="F72" s="199">
        <f t="shared" si="10"/>
        <v>0.23005265892501378</v>
      </c>
      <c r="G72" s="199">
        <f t="shared" si="10"/>
        <v>0.19091901344221363</v>
      </c>
      <c r="H72" s="199">
        <f t="shared" si="10"/>
        <v>0.19862902073793379</v>
      </c>
      <c r="I72" s="199">
        <f t="shared" si="10"/>
        <v>0.23794532453868339</v>
      </c>
      <c r="J72" s="199">
        <f t="shared" si="10"/>
        <v>0.23506157752393014</v>
      </c>
      <c r="K72" s="199">
        <f t="shared" si="10"/>
        <v>0.2695020416449026</v>
      </c>
      <c r="L72" s="199">
        <f t="shared" si="10"/>
        <v>0.22712611271479682</v>
      </c>
      <c r="M72" s="199">
        <f t="shared" si="10"/>
        <v>0.26546475135409775</v>
      </c>
      <c r="N72" s="199">
        <f t="shared" si="10"/>
        <v>0.18971585425565785</v>
      </c>
      <c r="O72" s="199">
        <f t="shared" si="10"/>
        <v>0.1903889629695785</v>
      </c>
      <c r="P72" s="199">
        <f t="shared" si="10"/>
        <v>0.17038227720086371</v>
      </c>
      <c r="Q72" s="199">
        <f t="shared" si="10"/>
        <v>0.17145233681326486</v>
      </c>
    </row>
    <row r="73" spans="1:17" x14ac:dyDescent="0.25">
      <c r="A73" s="142" t="s">
        <v>309</v>
      </c>
      <c r="B73" s="199">
        <f t="shared" ref="B73:Q73" si="11">IF(B$45=0,0,B$45/B$5)</f>
        <v>4.3148688826134707E-2</v>
      </c>
      <c r="C73" s="199">
        <f t="shared" si="11"/>
        <v>4.2934175465029929E-2</v>
      </c>
      <c r="D73" s="199">
        <f t="shared" si="11"/>
        <v>4.2543292403599324E-2</v>
      </c>
      <c r="E73" s="199">
        <f t="shared" si="11"/>
        <v>4.2835182116734628E-2</v>
      </c>
      <c r="F73" s="199">
        <f t="shared" si="11"/>
        <v>4.3513101743482344E-2</v>
      </c>
      <c r="G73" s="199">
        <f t="shared" si="11"/>
        <v>4.3785276597784556E-2</v>
      </c>
      <c r="H73" s="199">
        <f t="shared" si="11"/>
        <v>4.3899551984039359E-2</v>
      </c>
      <c r="I73" s="199">
        <f t="shared" si="11"/>
        <v>4.3451056355087607E-2</v>
      </c>
      <c r="J73" s="199">
        <f t="shared" si="11"/>
        <v>4.3952760461808182E-2</v>
      </c>
      <c r="K73" s="199">
        <f t="shared" si="11"/>
        <v>4.3906142240888041E-2</v>
      </c>
      <c r="L73" s="199">
        <f t="shared" si="11"/>
        <v>4.3680551537124572E-2</v>
      </c>
      <c r="M73" s="199">
        <f t="shared" si="11"/>
        <v>4.4125308457839386E-2</v>
      </c>
      <c r="N73" s="199">
        <f t="shared" si="11"/>
        <v>4.558097020354257E-2</v>
      </c>
      <c r="O73" s="199">
        <f t="shared" si="11"/>
        <v>4.565567385339088E-2</v>
      </c>
      <c r="P73" s="199">
        <f t="shared" si="11"/>
        <v>4.5346014003384089E-2</v>
      </c>
      <c r="Q73" s="199">
        <f t="shared" si="11"/>
        <v>4.5457926805355264E-2</v>
      </c>
    </row>
    <row r="74" spans="1:17" x14ac:dyDescent="0.25">
      <c r="A74" s="142" t="s">
        <v>308</v>
      </c>
      <c r="B74" s="199">
        <f t="shared" ref="B74:Q74" si="12">IF(B$56=0,0,B$56/B$5)</f>
        <v>2.6355083836514276E-2</v>
      </c>
      <c r="C74" s="199">
        <f t="shared" si="12"/>
        <v>2.6079549950870692E-2</v>
      </c>
      <c r="D74" s="199">
        <f t="shared" si="12"/>
        <v>2.8973709471660114E-2</v>
      </c>
      <c r="E74" s="199">
        <f t="shared" si="12"/>
        <v>2.7117190821188762E-2</v>
      </c>
      <c r="F74" s="199">
        <f t="shared" si="12"/>
        <v>2.5302082445290992E-2</v>
      </c>
      <c r="G74" s="199">
        <f t="shared" si="12"/>
        <v>3.0799326061113099E-2</v>
      </c>
      <c r="H74" s="199">
        <f t="shared" si="12"/>
        <v>2.9526449256439848E-2</v>
      </c>
      <c r="I74" s="199">
        <f t="shared" si="12"/>
        <v>2.4019490960670725E-2</v>
      </c>
      <c r="J74" s="199">
        <f t="shared" si="12"/>
        <v>2.3883527788924924E-2</v>
      </c>
      <c r="K74" s="199">
        <f t="shared" si="12"/>
        <v>1.8578720878116621E-2</v>
      </c>
      <c r="L74" s="199">
        <f t="shared" si="12"/>
        <v>2.5282586927539635E-2</v>
      </c>
      <c r="M74" s="199">
        <f t="shared" si="12"/>
        <v>1.9293355765224431E-2</v>
      </c>
      <c r="N74" s="199">
        <f t="shared" si="12"/>
        <v>2.9368097501098568E-2</v>
      </c>
      <c r="O74" s="199">
        <f t="shared" si="12"/>
        <v>2.9308275030101423E-2</v>
      </c>
      <c r="P74" s="199">
        <f t="shared" si="12"/>
        <v>3.2554309124178345E-2</v>
      </c>
      <c r="Q74" s="199">
        <f t="shared" si="12"/>
        <v>3.2464793017762769E-2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3.4848660082061701E-2</v>
      </c>
      <c r="C76" s="276">
        <f t="shared" si="14"/>
        <v>3.4484328601219305E-2</v>
      </c>
      <c r="D76" s="276">
        <f t="shared" si="14"/>
        <v>3.8311202459367213E-2</v>
      </c>
      <c r="E76" s="276">
        <f t="shared" si="14"/>
        <v>3.5856374852382036E-2</v>
      </c>
      <c r="F76" s="276">
        <f t="shared" si="14"/>
        <v>3.3456303003013554E-2</v>
      </c>
      <c r="G76" s="276">
        <f t="shared" si="14"/>
        <v>4.0725169053466057E-2</v>
      </c>
      <c r="H76" s="276">
        <f t="shared" si="14"/>
        <v>3.9042076282160124E-2</v>
      </c>
      <c r="I76" s="276">
        <f t="shared" si="14"/>
        <v>3.1760364756376204E-2</v>
      </c>
      <c r="J76" s="276">
        <f t="shared" si="14"/>
        <v>3.1580584096779732E-2</v>
      </c>
      <c r="K76" s="276">
        <f t="shared" si="14"/>
        <v>2.4566172229130722E-2</v>
      </c>
      <c r="L76" s="276">
        <f t="shared" si="14"/>
        <v>3.343052457349098E-2</v>
      </c>
      <c r="M76" s="276">
        <f t="shared" si="14"/>
        <v>2.5511115846767737E-2</v>
      </c>
      <c r="N76" s="276">
        <f t="shared" si="14"/>
        <v>3.8832691765323939E-2</v>
      </c>
      <c r="O76" s="276">
        <f t="shared" si="14"/>
        <v>3.8753590026548192E-2</v>
      </c>
      <c r="P76" s="276">
        <f t="shared" si="14"/>
        <v>4.3045738723967449E-2</v>
      </c>
      <c r="Q76" s="276">
        <f t="shared" si="14"/>
        <v>4.2927373842880479E-2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0.39120292893030745</v>
      </c>
      <c r="C80" s="253">
        <f>IF(C$5=0,0,C$5/TEL_fec!C$5)</f>
        <v>0.39613750488870741</v>
      </c>
      <c r="D80" s="253">
        <f>IF(D$5=0,0,D$5/TEL_fec!D$5)</f>
        <v>0.40378426797112871</v>
      </c>
      <c r="E80" s="253">
        <f>IF(E$5=0,0,E$5/TEL_fec!E$5)</f>
        <v>0.40130034969039963</v>
      </c>
      <c r="F80" s="253">
        <f>IF(F$5=0,0,F$5/TEL_fec!F$5)</f>
        <v>0.40240457526530338</v>
      </c>
      <c r="G80" s="253">
        <f>IF(G$5=0,0,G$5/TEL_fec!G$5)</f>
        <v>0.41265684861038493</v>
      </c>
      <c r="H80" s="253">
        <f>IF(H$5=0,0,H$5/TEL_fec!H$5)</f>
        <v>0.41207075540382626</v>
      </c>
      <c r="I80" s="253">
        <f>IF(I$5=0,0,I$5/TEL_fec!I$5)</f>
        <v>0.41114627902669293</v>
      </c>
      <c r="J80" s="253">
        <f>IF(J$5=0,0,J$5/TEL_fec!J$5)</f>
        <v>0.41523291288585196</v>
      </c>
      <c r="K80" s="253">
        <f>IF(K$5=0,0,K$5/TEL_fec!K$5)</f>
        <v>0.41691597664993446</v>
      </c>
      <c r="L80" s="253">
        <f>IF(L$5=0,0,L$5/TEL_fec!L$5)</f>
        <v>0.43857589448325002</v>
      </c>
      <c r="M80" s="253">
        <f>IF(M$5=0,0,M$5/TEL_fec!M$5)</f>
        <v>0.43173441223097103</v>
      </c>
      <c r="N80" s="253">
        <f>IF(N$5=0,0,N$5/TEL_fec!N$5)</f>
        <v>0.45711673040387429</v>
      </c>
      <c r="O80" s="253">
        <f>IF(O$5=0,0,O$5/TEL_fec!O$5)</f>
        <v>0.47473370781785057</v>
      </c>
      <c r="P80" s="253">
        <f>IF(P$5=0,0,P$5/TEL_fec!P$5)</f>
        <v>0.49384491257555396</v>
      </c>
      <c r="Q80" s="253">
        <f>IF(Q$5=0,0,Q$5/TEL_fec!Q$5)</f>
        <v>0.50909518461106928</v>
      </c>
    </row>
    <row r="81" spans="1:17" x14ac:dyDescent="0.25">
      <c r="A81" s="132" t="s">
        <v>83</v>
      </c>
      <c r="B81" s="282">
        <f>IF(B$6=0,0,B$6/TEL_fec!B$6)</f>
        <v>0.42657145025546839</v>
      </c>
      <c r="C81" s="282">
        <f>IF(C$6=0,0,C$6/TEL_fec!C$6)</f>
        <v>0.42657145025546828</v>
      </c>
      <c r="D81" s="282">
        <f>IF(D$6=0,0,D$6/TEL_fec!D$6)</f>
        <v>0.42657145025546833</v>
      </c>
      <c r="E81" s="282">
        <f>IF(E$6=0,0,E$6/TEL_fec!E$6)</f>
        <v>0.42657145025546844</v>
      </c>
      <c r="F81" s="282">
        <f>IF(F$6=0,0,F$6/TEL_fec!F$6)</f>
        <v>0.42657145025546833</v>
      </c>
      <c r="G81" s="282">
        <f>IF(G$6=0,0,G$6/TEL_fec!G$6)</f>
        <v>0.42657145025546833</v>
      </c>
      <c r="H81" s="282">
        <f>IF(H$6=0,0,H$6/TEL_fec!H$6)</f>
        <v>0.42657145025546839</v>
      </c>
      <c r="I81" s="282">
        <f>IF(I$6=0,0,I$6/TEL_fec!I$6)</f>
        <v>0.436176036065057</v>
      </c>
      <c r="J81" s="282">
        <f>IF(J$6=0,0,J$6/TEL_fec!J$6)</f>
        <v>0.436176036065057</v>
      </c>
      <c r="K81" s="282">
        <f>IF(K$6=0,0,K$6/TEL_fec!K$6)</f>
        <v>0.44787691026692061</v>
      </c>
      <c r="L81" s="282">
        <f>IF(L$6=0,0,L$6/TEL_fec!L$6)</f>
        <v>0.45996743422930214</v>
      </c>
      <c r="M81" s="282">
        <f>IF(M$6=0,0,M$6/TEL_fec!M$6)</f>
        <v>0.4599674342293022</v>
      </c>
      <c r="N81" s="282">
        <f>IF(N$6=0,0,N$6/TEL_fec!N$6)</f>
        <v>0.4599674342293022</v>
      </c>
      <c r="O81" s="282">
        <f>IF(O$6=0,0,O$6/TEL_fec!O$6)</f>
        <v>0.47779318426900746</v>
      </c>
      <c r="P81" s="282">
        <f>IF(P$6=0,0,P$6/TEL_fec!P$6)</f>
        <v>0.49368384044980157</v>
      </c>
      <c r="Q81" s="282">
        <f>IF(Q$6=0,0,Q$6/TEL_fec!Q$6)</f>
        <v>0.50976512583176348</v>
      </c>
    </row>
    <row r="82" spans="1:17" x14ac:dyDescent="0.25">
      <c r="A82" s="76" t="s">
        <v>82</v>
      </c>
      <c r="B82" s="281">
        <f>IF(B$7=0,0,B$7/TEL_fec!B$7)</f>
        <v>0.1084812317218478</v>
      </c>
      <c r="C82" s="281">
        <f>IF(C$7=0,0,C$7/TEL_fec!C$7)</f>
        <v>0.10848123172184782</v>
      </c>
      <c r="D82" s="281">
        <f>IF(D$7=0,0,D$7/TEL_fec!D$7)</f>
        <v>0.10848123172184783</v>
      </c>
      <c r="E82" s="281">
        <f>IF(E$7=0,0,E$7/TEL_fec!E$7)</f>
        <v>0.10848123172184783</v>
      </c>
      <c r="F82" s="281">
        <f>IF(F$7=0,0,F$7/TEL_fec!F$7)</f>
        <v>0.10848123172184782</v>
      </c>
      <c r="G82" s="281">
        <f>IF(G$7=0,0,G$7/TEL_fec!G$7)</f>
        <v>0.10848123172184782</v>
      </c>
      <c r="H82" s="281">
        <f>IF(H$7=0,0,H$7/TEL_fec!H$7)</f>
        <v>0.10848123172184783</v>
      </c>
      <c r="I82" s="281">
        <f>IF(I$7=0,0,I$7/TEL_fec!I$7)</f>
        <v>0.1109237704763246</v>
      </c>
      <c r="J82" s="281">
        <f>IF(J$7=0,0,J$7/TEL_fec!J$7)</f>
        <v>0.1109237704763246</v>
      </c>
      <c r="K82" s="281">
        <f>IF(K$7=0,0,K$7/TEL_fec!K$7)</f>
        <v>0.11389941557606205</v>
      </c>
      <c r="L82" s="281">
        <f>IF(L$7=0,0,L$7/TEL_fec!L$7)</f>
        <v>0.11697415236591555</v>
      </c>
      <c r="M82" s="281">
        <f>IF(M$7=0,0,M$7/TEL_fec!M$7)</f>
        <v>0.11697415236591555</v>
      </c>
      <c r="N82" s="281">
        <f>IF(N$7=0,0,N$7/TEL_fec!N$7)</f>
        <v>0.11697415236591559</v>
      </c>
      <c r="O82" s="281">
        <f>IF(O$7=0,0,O$7/TEL_fec!O$7)</f>
        <v>0.12150741243176127</v>
      </c>
      <c r="P82" s="281">
        <f>IF(P$7=0,0,P$7/TEL_fec!P$7)</f>
        <v>0.12554855947601037</v>
      </c>
      <c r="Q82" s="281">
        <f>IF(Q$7=0,0,Q$7/TEL_fec!Q$7)</f>
        <v>0.12963818536368055</v>
      </c>
    </row>
    <row r="83" spans="1:17" x14ac:dyDescent="0.25">
      <c r="A83" s="76" t="s">
        <v>81</v>
      </c>
      <c r="B83" s="281">
        <f>IF(B$8=0,0,B$8/TEL_fec!B$8)</f>
        <v>0.58499111151948391</v>
      </c>
      <c r="C83" s="281">
        <f>IF(C$8=0,0,C$8/TEL_fec!C$8)</f>
        <v>0.58499111151948391</v>
      </c>
      <c r="D83" s="281">
        <f>IF(D$8=0,0,D$8/TEL_fec!D$8)</f>
        <v>0.5849911115194838</v>
      </c>
      <c r="E83" s="281">
        <f>IF(E$8=0,0,E$8/TEL_fec!E$8)</f>
        <v>0.58499111151948391</v>
      </c>
      <c r="F83" s="281">
        <f>IF(F$8=0,0,F$8/TEL_fec!F$8)</f>
        <v>0.58499111151948391</v>
      </c>
      <c r="G83" s="281">
        <f>IF(G$8=0,0,G$8/TEL_fec!G$8)</f>
        <v>0.58499111151948391</v>
      </c>
      <c r="H83" s="281">
        <f>IF(H$8=0,0,H$8/TEL_fec!H$8)</f>
        <v>0.58499111151948391</v>
      </c>
      <c r="I83" s="281">
        <f>IF(I$8=0,0,I$8/TEL_fec!I$8)</f>
        <v>0.59816263841156869</v>
      </c>
      <c r="J83" s="281">
        <f>IF(J$8=0,0,J$8/TEL_fec!J$8)</f>
        <v>0.59816263841156869</v>
      </c>
      <c r="K83" s="281">
        <f>IF(K$8=0,0,K$8/TEL_fec!K$8)</f>
        <v>0.61420897109744954</v>
      </c>
      <c r="L83" s="281">
        <f>IF(L$8=0,0,L$8/TEL_fec!L$8)</f>
        <v>0.63078966126640179</v>
      </c>
      <c r="M83" s="281">
        <f>IF(M$8=0,0,M$8/TEL_fec!M$8)</f>
        <v>0.63078966126640179</v>
      </c>
      <c r="N83" s="281">
        <f>IF(N$8=0,0,N$8/TEL_fec!N$8)</f>
        <v>0.63078966126640168</v>
      </c>
      <c r="O83" s="281">
        <f>IF(O$8=0,0,O$8/TEL_fec!O$8)</f>
        <v>0.65523551980463834</v>
      </c>
      <c r="P83" s="281">
        <f>IF(P$8=0,0,P$8/TEL_fec!P$8)</f>
        <v>0.67702763134048927</v>
      </c>
      <c r="Q83" s="281">
        <f>IF(Q$8=0,0,Q$8/TEL_fec!Q$8)</f>
        <v>0.69908116775184981</v>
      </c>
    </row>
    <row r="84" spans="1:17" x14ac:dyDescent="0.25">
      <c r="A84" s="76" t="s">
        <v>80</v>
      </c>
      <c r="B84" s="281">
        <f>IF(B$9=0,0,B$9/TEL_fec!B$9)</f>
        <v>0.41129042389028625</v>
      </c>
      <c r="C84" s="281">
        <f>IF(C$9=0,0,C$9/TEL_fec!C$9)</f>
        <v>0.41129042389028642</v>
      </c>
      <c r="D84" s="281">
        <f>IF(D$9=0,0,D$9/TEL_fec!D$9)</f>
        <v>0.41129042389028636</v>
      </c>
      <c r="E84" s="281">
        <f>IF(E$9=0,0,E$9/TEL_fec!E$9)</f>
        <v>0.41129042389028636</v>
      </c>
      <c r="F84" s="281">
        <f>IF(F$9=0,0,F$9/TEL_fec!F$9)</f>
        <v>0.41129042389028631</v>
      </c>
      <c r="G84" s="281">
        <f>IF(G$9=0,0,G$9/TEL_fec!G$9)</f>
        <v>0.41129042389028636</v>
      </c>
      <c r="H84" s="281">
        <f>IF(H$9=0,0,H$9/TEL_fec!H$9)</f>
        <v>0.41129042389028636</v>
      </c>
      <c r="I84" s="281">
        <f>IF(I$9=0,0,I$9/TEL_fec!I$9)</f>
        <v>0.42055094558378114</v>
      </c>
      <c r="J84" s="281">
        <f>IF(J$9=0,0,J$9/TEL_fec!J$9)</f>
        <v>0.4205509455837812</v>
      </c>
      <c r="K84" s="281">
        <f>IF(K$9=0,0,K$9/TEL_fec!K$9)</f>
        <v>0.43183266054030095</v>
      </c>
      <c r="L84" s="281">
        <f>IF(L$9=0,0,L$9/TEL_fec!L$9)</f>
        <v>0.44349006687296916</v>
      </c>
      <c r="M84" s="281">
        <f>IF(M$9=0,0,M$9/TEL_fec!M$9)</f>
        <v>0.44349006687296916</v>
      </c>
      <c r="N84" s="281">
        <f>IF(N$9=0,0,N$9/TEL_fec!N$9)</f>
        <v>0.44349006687296916</v>
      </c>
      <c r="O84" s="281">
        <f>IF(O$9=0,0,O$9/TEL_fec!O$9)</f>
        <v>0.4606772468532559</v>
      </c>
      <c r="P84" s="281">
        <f>IF(P$9=0,0,P$9/TEL_fec!P$9)</f>
        <v>0.47599865364824773</v>
      </c>
      <c r="Q84" s="281">
        <f>IF(Q$9=0,0,Q$9/TEL_fec!Q$9)</f>
        <v>0.49150386075361457</v>
      </c>
    </row>
    <row r="85" spans="1:17" x14ac:dyDescent="0.25">
      <c r="A85" s="129" t="s">
        <v>79</v>
      </c>
      <c r="B85" s="280">
        <f>IF(B$10=0,0,B$10/TEL_fec!B$10)</f>
        <v>0.66008091502995503</v>
      </c>
      <c r="C85" s="280">
        <f>IF(C$10=0,0,C$10/TEL_fec!C$10)</f>
        <v>0.6540663958335583</v>
      </c>
      <c r="D85" s="280">
        <f>IF(D$10=0,0,D$10/TEL_fec!D$10)</f>
        <v>0.66499970673788078</v>
      </c>
      <c r="E85" s="280">
        <f>IF(E$10=0,0,E$10/TEL_fec!E$10)</f>
        <v>0.65188857361942321</v>
      </c>
      <c r="F85" s="280">
        <f>IF(F$10=0,0,F$10/TEL_fec!F$10)</f>
        <v>0.65370095520500549</v>
      </c>
      <c r="G85" s="280">
        <f>IF(G$10=0,0,G$10/TEL_fec!G$10)</f>
        <v>0.65855454995500029</v>
      </c>
      <c r="H85" s="280">
        <f>IF(H$10=0,0,H$10/TEL_fec!H$10)</f>
        <v>0.66286766182394208</v>
      </c>
      <c r="I85" s="280">
        <f>IF(I$10=0,0,I$10/TEL_fec!I$10)</f>
        <v>0.68162998448104195</v>
      </c>
      <c r="J85" s="280">
        <f>IF(J$10=0,0,J$10/TEL_fec!J$10)</f>
        <v>0.69438209516577787</v>
      </c>
      <c r="K85" s="280">
        <f>IF(K$10=0,0,K$10/TEL_fec!K$10)</f>
        <v>0.71945697316767643</v>
      </c>
      <c r="L85" s="280">
        <f>IF(L$10=0,0,L$10/TEL_fec!L$10)</f>
        <v>0.73154880041338466</v>
      </c>
      <c r="M85" s="280">
        <f>IF(M$10=0,0,M$10/TEL_fec!M$10)</f>
        <v>0.7309280056805324</v>
      </c>
      <c r="N85" s="280">
        <f>IF(N$10=0,0,N$10/TEL_fec!N$10)</f>
        <v>0.73257694292577147</v>
      </c>
      <c r="O85" s="280">
        <f>IF(O$10=0,0,O$10/TEL_fec!O$10)</f>
        <v>0.75483924376385847</v>
      </c>
      <c r="P85" s="280">
        <f>IF(P$10=0,0,P$10/TEL_fec!P$10)</f>
        <v>0.77519167172581493</v>
      </c>
      <c r="Q85" s="280">
        <f>IF(Q$10=0,0,Q$10/TEL_fec!Q$10)</f>
        <v>0.78797922248758057</v>
      </c>
    </row>
    <row r="86" spans="1:17" x14ac:dyDescent="0.25">
      <c r="A86" s="127" t="s">
        <v>306</v>
      </c>
      <c r="B86" s="305">
        <f>IF(B$15=0,0,B$15/TEL_fec!B$15)</f>
        <v>0.41566016240690379</v>
      </c>
      <c r="C86" s="305">
        <f>IF(C$15=0,0,C$15/TEL_fec!C$15)</f>
        <v>0.41881072121567831</v>
      </c>
      <c r="D86" s="305">
        <f>IF(D$15=0,0,D$15/TEL_fec!D$15)</f>
        <v>0.42300859615035191</v>
      </c>
      <c r="E86" s="305">
        <f>IF(E$15=0,0,E$15/TEL_fec!E$15)</f>
        <v>0.42329082778961613</v>
      </c>
      <c r="F86" s="305">
        <f>IF(F$15=0,0,F$15/TEL_fec!F$15)</f>
        <v>0.43117309594628633</v>
      </c>
      <c r="G86" s="305">
        <f>IF(G$15=0,0,G$15/TEL_fec!G$15)</f>
        <v>0.44492402443354018</v>
      </c>
      <c r="H86" s="305">
        <f>IF(H$15=0,0,H$15/TEL_fec!H$15)</f>
        <v>0.44545166233149536</v>
      </c>
      <c r="I86" s="305">
        <f>IF(I$15=0,0,I$15/TEL_fec!I$15)</f>
        <v>0.43991159131253155</v>
      </c>
      <c r="J86" s="305">
        <f>IF(J$15=0,0,J$15/TEL_fec!J$15)</f>
        <v>0.44941403206126684</v>
      </c>
      <c r="K86" s="305">
        <f>IF(K$15=0,0,K$15/TEL_fec!K$15)</f>
        <v>0.45075704190590321</v>
      </c>
      <c r="L86" s="305">
        <f>IF(L$15=0,0,L$15/TEL_fec!L$15)</f>
        <v>0.47173877318911617</v>
      </c>
      <c r="M86" s="305">
        <f>IF(M$15=0,0,M$15/TEL_fec!M$15)</f>
        <v>0.46910830615058557</v>
      </c>
      <c r="N86" s="305">
        <f>IF(N$15=0,0,N$15/TEL_fec!N$15)</f>
        <v>0.51307326332080394</v>
      </c>
      <c r="O86" s="305">
        <f>IF(O$15=0,0,O$15/TEL_fec!O$15)</f>
        <v>0.53372006285468876</v>
      </c>
      <c r="P86" s="305">
        <f>IF(P$15=0,0,P$15/TEL_fec!P$15)</f>
        <v>0.55144017594722028</v>
      </c>
      <c r="Q86" s="305">
        <f>IF(Q$15=0,0,Q$15/TEL_fec!Q$15)</f>
        <v>0.56987199651632847</v>
      </c>
    </row>
    <row r="87" spans="1:17" x14ac:dyDescent="0.25">
      <c r="A87" s="127" t="s">
        <v>305</v>
      </c>
      <c r="B87" s="305">
        <f>IF(B$26=0,0,B$26/TEL_fec!B$26)</f>
        <v>0.36769937443687645</v>
      </c>
      <c r="C87" s="305">
        <f>IF(C$26=0,0,C$26/TEL_fec!C$26)</f>
        <v>0.37048640722925374</v>
      </c>
      <c r="D87" s="305">
        <f>IF(D$26=0,0,D$26/TEL_fec!D$26)</f>
        <v>0.37419991197915731</v>
      </c>
      <c r="E87" s="305">
        <f>IF(E$26=0,0,E$26/TEL_fec!E$26)</f>
        <v>0.37444957842927584</v>
      </c>
      <c r="F87" s="305">
        <f>IF(F$26=0,0,F$26/TEL_fec!F$26)</f>
        <v>0.38142235410633013</v>
      </c>
      <c r="G87" s="305">
        <f>IF(G$26=0,0,G$26/TEL_fec!G$26)</f>
        <v>0.3935866369989009</v>
      </c>
      <c r="H87" s="305">
        <f>IF(H$26=0,0,H$26/TEL_fec!H$26)</f>
        <v>0.39405339360093816</v>
      </c>
      <c r="I87" s="305">
        <f>IF(I$26=0,0,I$26/TEL_fec!I$26)</f>
        <v>0.38915256154570094</v>
      </c>
      <c r="J87" s="305">
        <f>IF(J$26=0,0,J$26/TEL_fec!J$26)</f>
        <v>0.39755856682342844</v>
      </c>
      <c r="K87" s="305">
        <f>IF(K$26=0,0,K$26/TEL_fec!K$26)</f>
        <v>0.39874661399368361</v>
      </c>
      <c r="L87" s="305">
        <f>IF(L$26=0,0,L$26/TEL_fec!L$26)</f>
        <v>0.41730737628267967</v>
      </c>
      <c r="M87" s="305">
        <f>IF(M$26=0,0,M$26/TEL_fec!M$26)</f>
        <v>0.41498042467167179</v>
      </c>
      <c r="N87" s="305">
        <f>IF(N$26=0,0,N$26/TEL_fec!N$26)</f>
        <v>0.45387250216840347</v>
      </c>
      <c r="O87" s="305">
        <f>IF(O$26=0,0,O$26/TEL_fec!O$26)</f>
        <v>0.47213697867914756</v>
      </c>
      <c r="P87" s="305">
        <f>IF(P$26=0,0,P$26/TEL_fec!P$26)</f>
        <v>0.48781246333792538</v>
      </c>
      <c r="Q87" s="305">
        <f>IF(Q$26=0,0,Q$26/TEL_fec!Q$26)</f>
        <v>0.50411753537982895</v>
      </c>
    </row>
    <row r="88" spans="1:17" x14ac:dyDescent="0.25">
      <c r="A88" s="127" t="s">
        <v>304</v>
      </c>
      <c r="B88" s="305">
        <f>IF(B$37=0,0,B$37/TEL_fec!B$37)</f>
        <v>0.51305116343496759</v>
      </c>
      <c r="C88" s="305">
        <f>IF(C$37=0,0,C$37/TEL_fec!C$37)</f>
        <v>0.51305116343496759</v>
      </c>
      <c r="D88" s="305">
        <f>IF(D$37=0,0,D$37/TEL_fec!D$37)</f>
        <v>0.51305116343496759</v>
      </c>
      <c r="E88" s="305">
        <f>IF(E$37=0,0,E$37/TEL_fec!E$37)</f>
        <v>0.51305116343496759</v>
      </c>
      <c r="F88" s="305">
        <f>IF(F$37=0,0,F$37/TEL_fec!F$37)</f>
        <v>0.51305116343496771</v>
      </c>
      <c r="G88" s="305">
        <f>IF(G$37=0,0,G$37/TEL_fec!G$37)</f>
        <v>0.51305116343496759</v>
      </c>
      <c r="H88" s="305">
        <f>IF(H$37=0,0,H$37/TEL_fec!H$37)</f>
        <v>0.51305116343496759</v>
      </c>
      <c r="I88" s="305">
        <f>IF(I$37=0,0,I$37/TEL_fec!I$37)</f>
        <v>0.52460290680871968</v>
      </c>
      <c r="J88" s="305">
        <f>IF(J$37=0,0,J$37/TEL_fec!J$37)</f>
        <v>0.52460290680871979</v>
      </c>
      <c r="K88" s="305">
        <f>IF(K$37=0,0,K$37/TEL_fec!K$37)</f>
        <v>0.53867592346015558</v>
      </c>
      <c r="L88" s="305">
        <f>IF(L$37=0,0,L$37/TEL_fec!L$37)</f>
        <v>0.5532175843746947</v>
      </c>
      <c r="M88" s="305">
        <f>IF(M$37=0,0,M$37/TEL_fec!M$37)</f>
        <v>0.5532175843746947</v>
      </c>
      <c r="N88" s="305">
        <f>IF(N$37=0,0,N$37/TEL_fec!N$37)</f>
        <v>0.55321758437469482</v>
      </c>
      <c r="O88" s="305">
        <f>IF(O$37=0,0,O$37/TEL_fec!O$37)</f>
        <v>0.57465718562202284</v>
      </c>
      <c r="P88" s="305">
        <f>IF(P$37=0,0,P$37/TEL_fec!P$37)</f>
        <v>0.59376938742647778</v>
      </c>
      <c r="Q88" s="305">
        <f>IF(Q$37=0,0,Q$37/TEL_fec!Q$37)</f>
        <v>0.61311086508468504</v>
      </c>
    </row>
    <row r="89" spans="1:17" x14ac:dyDescent="0.25">
      <c r="A89" s="127" t="s">
        <v>303</v>
      </c>
      <c r="B89" s="305">
        <f>IF(B$38=0,0,B$38/TEL_fec!B$38)</f>
        <v>0.32178313896969102</v>
      </c>
      <c r="C89" s="305">
        <f>IF(C$38=0,0,C$38/TEL_fec!C$38)</f>
        <v>0.33435313675890127</v>
      </c>
      <c r="D89" s="305">
        <f>IF(D$38=0,0,D$38/TEL_fec!D$38)</f>
        <v>0.34304357294859805</v>
      </c>
      <c r="E89" s="305">
        <f>IF(E$38=0,0,E$38/TEL_fec!E$38)</f>
        <v>0.34278156217222139</v>
      </c>
      <c r="F89" s="305">
        <f>IF(F$38=0,0,F$38/TEL_fec!F$38)</f>
        <v>0.34297741100814477</v>
      </c>
      <c r="G89" s="305">
        <f>IF(G$38=0,0,G$38/TEL_fec!G$38)</f>
        <v>0.34620183174827174</v>
      </c>
      <c r="H89" s="305">
        <f>IF(H$38=0,0,H$38/TEL_fec!H$38)</f>
        <v>0.34621401811812064</v>
      </c>
      <c r="I89" s="305">
        <f>IF(I$38=0,0,I$38/TEL_fec!I$38)</f>
        <v>0.3510178009146222</v>
      </c>
      <c r="J89" s="305">
        <f>IF(J$38=0,0,J$38/TEL_fec!J$38)</f>
        <v>0.35212691750918723</v>
      </c>
      <c r="K89" s="305">
        <f>IF(K$38=0,0,K$38/TEL_fec!K$38)</f>
        <v>0.35620045078444995</v>
      </c>
      <c r="L89" s="305">
        <f>IF(L$38=0,0,L$38/TEL_fec!L$38)</f>
        <v>0.37178822340188361</v>
      </c>
      <c r="M89" s="305">
        <f>IF(M$38=0,0,M$38/TEL_fec!M$38)</f>
        <v>0.36988626813566633</v>
      </c>
      <c r="N89" s="305">
        <f>IF(N$38=0,0,N$38/TEL_fec!N$38)</f>
        <v>0.37809620027370122</v>
      </c>
      <c r="O89" s="305">
        <f>IF(O$38=0,0,O$38/TEL_fec!O$38)</f>
        <v>0.39322432053659062</v>
      </c>
      <c r="P89" s="305">
        <f>IF(P$38=0,0,P$38/TEL_fec!P$38)</f>
        <v>0.40804638406720167</v>
      </c>
      <c r="Q89" s="305">
        <f>IF(Q$38=0,0,Q$38/TEL_fec!Q$38)</f>
        <v>0.42134294819227142</v>
      </c>
    </row>
    <row r="90" spans="1:17" x14ac:dyDescent="0.25">
      <c r="A90" s="72" t="s">
        <v>302</v>
      </c>
      <c r="B90" s="279">
        <f>IF(B$58=0,0,B$58/TEL_fec!B$58)</f>
        <v>0.40542170728736465</v>
      </c>
      <c r="C90" s="279">
        <f>IF(C$58=0,0,C$58/TEL_fec!C$58)</f>
        <v>0.40542170728736471</v>
      </c>
      <c r="D90" s="279">
        <f>IF(D$58=0,0,D$58/TEL_fec!D$58)</f>
        <v>0.40542170728736465</v>
      </c>
      <c r="E90" s="279">
        <f>IF(E$58=0,0,E$58/TEL_fec!E$58)</f>
        <v>0.40542170728736465</v>
      </c>
      <c r="F90" s="279">
        <f>IF(F$58=0,0,F$58/TEL_fec!F$58)</f>
        <v>0.40542170728736476</v>
      </c>
      <c r="G90" s="279">
        <f>IF(G$58=0,0,G$58/TEL_fec!G$58)</f>
        <v>0.40542170728736465</v>
      </c>
      <c r="H90" s="279">
        <f>IF(H$58=0,0,H$58/TEL_fec!H$58)</f>
        <v>0.40542170728736465</v>
      </c>
      <c r="I90" s="279">
        <f>IF(I$58=0,0,I$58/TEL_fec!I$58)</f>
        <v>0.41455009029185175</v>
      </c>
      <c r="J90" s="279">
        <f>IF(J$58=0,0,J$58/TEL_fec!J$58)</f>
        <v>0.41455009029185164</v>
      </c>
      <c r="K90" s="279">
        <f>IF(K$58=0,0,K$58/TEL_fec!K$58)</f>
        <v>0.42567082608613255</v>
      </c>
      <c r="L90" s="279">
        <f>IF(L$58=0,0,L$58/TEL_fec!L$58)</f>
        <v>0.43716189250394344</v>
      </c>
      <c r="M90" s="279">
        <f>IF(M$58=0,0,M$58/TEL_fec!M$58)</f>
        <v>0.43716189250394344</v>
      </c>
      <c r="N90" s="279">
        <f>IF(N$58=0,0,N$58/TEL_fec!N$58)</f>
        <v>0.43716189250394349</v>
      </c>
      <c r="O90" s="279">
        <f>IF(O$58=0,0,O$58/TEL_fec!O$58)</f>
        <v>0.45410382804709098</v>
      </c>
      <c r="P90" s="279">
        <f>IF(P$58=0,0,P$58/TEL_fec!P$58)</f>
        <v>0.46920661318396745</v>
      </c>
      <c r="Q90" s="279">
        <f>IF(Q$58=0,0,Q$58/TEL_fec!Q$58)</f>
        <v>0.48449057597853729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1014.1436763405591</v>
      </c>
      <c r="C5" s="96">
        <v>902.20216739194814</v>
      </c>
      <c r="D5" s="96">
        <v>780.61415834487605</v>
      </c>
      <c r="E5" s="96">
        <v>735.61011087420013</v>
      </c>
      <c r="F5" s="96">
        <v>670.25921667674413</v>
      </c>
      <c r="G5" s="96">
        <v>434.51092389503526</v>
      </c>
      <c r="H5" s="96">
        <v>409.54357278558001</v>
      </c>
      <c r="I5" s="96">
        <v>569.07400193683202</v>
      </c>
      <c r="J5" s="96">
        <v>450.71226502120811</v>
      </c>
      <c r="K5" s="96">
        <v>459.96838455776407</v>
      </c>
      <c r="L5" s="96">
        <v>372.94647625976194</v>
      </c>
      <c r="M5" s="96">
        <v>388.87152145941252</v>
      </c>
      <c r="N5" s="96">
        <v>341.55293428871272</v>
      </c>
      <c r="O5" s="96">
        <v>348.69459632215012</v>
      </c>
      <c r="P5" s="96">
        <v>348.24348295996845</v>
      </c>
      <c r="Q5" s="96">
        <v>352.66311300523586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45.333063473957068</v>
      </c>
      <c r="C10" s="158">
        <v>47.479340898833669</v>
      </c>
      <c r="D10" s="158">
        <v>39.390569901157662</v>
      </c>
      <c r="E10" s="158">
        <v>44.236628119642084</v>
      </c>
      <c r="F10" s="158">
        <v>40.918741946700379</v>
      </c>
      <c r="G10" s="158">
        <v>31.936087455400678</v>
      </c>
      <c r="H10" s="158">
        <v>28.844933974045645</v>
      </c>
      <c r="I10" s="158">
        <v>30.768214624053524</v>
      </c>
      <c r="J10" s="158">
        <v>22.126083174283682</v>
      </c>
      <c r="K10" s="158">
        <v>18.410480015251427</v>
      </c>
      <c r="L10" s="158">
        <v>20.683446947239077</v>
      </c>
      <c r="M10" s="158">
        <v>19.918220744253258</v>
      </c>
      <c r="N10" s="158">
        <v>15.173788405817172</v>
      </c>
      <c r="O10" s="158">
        <v>17.267199839802892</v>
      </c>
      <c r="P10" s="158">
        <v>18.902587432732311</v>
      </c>
      <c r="Q10" s="158">
        <v>22.351230637087369</v>
      </c>
    </row>
    <row r="11" spans="1:17" x14ac:dyDescent="0.25">
      <c r="A11" s="92" t="s">
        <v>125</v>
      </c>
      <c r="B11" s="91">
        <v>16.079702821649217</v>
      </c>
      <c r="C11" s="91">
        <v>19.236547769400001</v>
      </c>
      <c r="D11" s="91">
        <v>12.077232169878133</v>
      </c>
      <c r="E11" s="91">
        <v>18.647216978064506</v>
      </c>
      <c r="F11" s="91">
        <v>16.693567046720759</v>
      </c>
      <c r="G11" s="91">
        <v>11.762035872186637</v>
      </c>
      <c r="H11" s="91">
        <v>9.469895373074662</v>
      </c>
      <c r="I11" s="91">
        <v>8.8964015999661825</v>
      </c>
      <c r="J11" s="91">
        <v>2.6179851056672079</v>
      </c>
      <c r="K11" s="91">
        <v>0</v>
      </c>
      <c r="L11" s="91">
        <v>2.6753303456710031</v>
      </c>
      <c r="M11" s="91">
        <v>2.7642652901996274</v>
      </c>
      <c r="N11" s="91">
        <v>1.7185621524445653</v>
      </c>
      <c r="O11" s="91">
        <v>3.423489211137742</v>
      </c>
      <c r="P11" s="91">
        <v>4.7649084737936303</v>
      </c>
      <c r="Q11" s="91">
        <v>8.0689873877751186</v>
      </c>
    </row>
    <row r="12" spans="1:17" x14ac:dyDescent="0.25">
      <c r="A12" s="92" t="s">
        <v>26</v>
      </c>
      <c r="B12" s="91">
        <v>29.253360652307855</v>
      </c>
      <c r="C12" s="91">
        <v>28.242793129433668</v>
      </c>
      <c r="D12" s="91">
        <v>27.313337731279525</v>
      </c>
      <c r="E12" s="91">
        <v>25.589411141577578</v>
      </c>
      <c r="F12" s="91">
        <v>24.225174899979617</v>
      </c>
      <c r="G12" s="91">
        <v>20.174051583214041</v>
      </c>
      <c r="H12" s="91">
        <v>19.375038600970981</v>
      </c>
      <c r="I12" s="91">
        <v>21.871813024087341</v>
      </c>
      <c r="J12" s="91">
        <v>19.508098068616473</v>
      </c>
      <c r="K12" s="91">
        <v>18.410480015251427</v>
      </c>
      <c r="L12" s="91">
        <v>18.008116601568073</v>
      </c>
      <c r="M12" s="91">
        <v>17.15395545405363</v>
      </c>
      <c r="N12" s="91">
        <v>13.455226253372606</v>
      </c>
      <c r="O12" s="91">
        <v>13.843710628665152</v>
      </c>
      <c r="P12" s="91">
        <v>14.137678958938682</v>
      </c>
      <c r="Q12" s="91">
        <v>14.282243249312252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62.965347512640228</v>
      </c>
      <c r="C15" s="206">
        <v>56.599771671977656</v>
      </c>
      <c r="D15" s="206">
        <v>51.195616912463663</v>
      </c>
      <c r="E15" s="206">
        <v>45.53710726189172</v>
      </c>
      <c r="F15" s="206">
        <v>38.132291478659781</v>
      </c>
      <c r="G15" s="206">
        <v>21.355263573840105</v>
      </c>
      <c r="H15" s="206">
        <v>18.772451744646666</v>
      </c>
      <c r="I15" s="206">
        <v>29.647768896745813</v>
      </c>
      <c r="J15" s="206">
        <v>19.966263075553606</v>
      </c>
      <c r="K15" s="206">
        <v>18.297754042955621</v>
      </c>
      <c r="L15" s="206">
        <v>14.017694436022609</v>
      </c>
      <c r="M15" s="206">
        <v>13.222655687305707</v>
      </c>
      <c r="N15" s="206">
        <v>21.350626308185177</v>
      </c>
      <c r="O15" s="206">
        <v>21.42003946932612</v>
      </c>
      <c r="P15" s="206">
        <v>22.785644421773853</v>
      </c>
      <c r="Q15" s="206">
        <v>22.629221028238813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8.2299386196166197E-2</v>
      </c>
      <c r="E19" s="87">
        <v>7.6502051896119125E-2</v>
      </c>
      <c r="F19" s="87">
        <v>0.3263289882675881</v>
      </c>
      <c r="G19" s="87">
        <v>0.54819763757317674</v>
      </c>
      <c r="H19" s="87">
        <v>0.41409661983172252</v>
      </c>
      <c r="I19" s="87">
        <v>9.11189387188064E-2</v>
      </c>
      <c r="J19" s="87">
        <v>6.1727515883561346E-2</v>
      </c>
      <c r="K19" s="87">
        <v>0</v>
      </c>
      <c r="L19" s="87">
        <v>6.497477676156492E-2</v>
      </c>
      <c r="M19" s="87">
        <v>5.3651727224348612E-2</v>
      </c>
      <c r="N19" s="87">
        <v>0.18677052689465309</v>
      </c>
      <c r="O19" s="87">
        <v>0.37548524443539555</v>
      </c>
      <c r="P19" s="87">
        <v>0.61019268603391064</v>
      </c>
      <c r="Q19" s="87">
        <v>1.0098313169947781</v>
      </c>
    </row>
    <row r="20" spans="1:17" x14ac:dyDescent="0.25">
      <c r="A20" s="88" t="s">
        <v>29</v>
      </c>
      <c r="B20" s="87">
        <v>62.965347512640228</v>
      </c>
      <c r="C20" s="87">
        <v>56.599771671977656</v>
      </c>
      <c r="D20" s="87">
        <v>48.855659000867192</v>
      </c>
      <c r="E20" s="87">
        <v>44.107454248818335</v>
      </c>
      <c r="F20" s="87">
        <v>31.524368632323672</v>
      </c>
      <c r="G20" s="87">
        <v>10.235903060647519</v>
      </c>
      <c r="H20" s="87">
        <v>8.2846457770259576</v>
      </c>
      <c r="I20" s="87">
        <v>26.388147332308403</v>
      </c>
      <c r="J20" s="87">
        <v>13.394480648949619</v>
      </c>
      <c r="K20" s="87">
        <v>18.297754042955621</v>
      </c>
      <c r="L20" s="87">
        <v>7.8780475032220147</v>
      </c>
      <c r="M20" s="87">
        <v>7.877774595058721</v>
      </c>
      <c r="N20" s="87">
        <v>3.5453166659733828</v>
      </c>
      <c r="O20" s="87">
        <v>2.3634299610550737</v>
      </c>
      <c r="P20" s="87">
        <v>1.969271448642363</v>
      </c>
      <c r="Q20" s="87">
        <v>1.5755130282517795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2.2576585254002999</v>
      </c>
      <c r="E22" s="87">
        <v>1.3531509611772619</v>
      </c>
      <c r="F22" s="87">
        <v>6.2815938580685193</v>
      </c>
      <c r="G22" s="87">
        <v>10.571162875619409</v>
      </c>
      <c r="H22" s="87">
        <v>10.073709347788986</v>
      </c>
      <c r="I22" s="87">
        <v>3.1685026257186011</v>
      </c>
      <c r="J22" s="87">
        <v>6.5100549107204273</v>
      </c>
      <c r="K22" s="87">
        <v>0</v>
      </c>
      <c r="L22" s="87">
        <v>6.0746721560390293</v>
      </c>
      <c r="M22" s="87">
        <v>5.2912293650226374</v>
      </c>
      <c r="N22" s="87">
        <v>17.618539115317141</v>
      </c>
      <c r="O22" s="87">
        <v>18.681124263835649</v>
      </c>
      <c r="P22" s="87">
        <v>20.206180287097578</v>
      </c>
      <c r="Q22" s="87">
        <v>20.043876682992256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358.90248082204926</v>
      </c>
      <c r="C26" s="204">
        <v>322.61869853027258</v>
      </c>
      <c r="D26" s="204">
        <v>291.81501640104284</v>
      </c>
      <c r="E26" s="204">
        <v>259.56151139278273</v>
      </c>
      <c r="F26" s="204">
        <v>217.35406142836075</v>
      </c>
      <c r="G26" s="204">
        <v>121.72500237088859</v>
      </c>
      <c r="H26" s="204">
        <v>107.002974944486</v>
      </c>
      <c r="I26" s="204">
        <v>168.99228271145111</v>
      </c>
      <c r="J26" s="204">
        <v>113.80769953065558</v>
      </c>
      <c r="K26" s="204">
        <v>104.29719804484704</v>
      </c>
      <c r="L26" s="204">
        <v>79.900858285328852</v>
      </c>
      <c r="M26" s="204">
        <v>75.36913741764252</v>
      </c>
      <c r="N26" s="204">
        <v>121.6985699566555</v>
      </c>
      <c r="O26" s="204">
        <v>122.09422497515887</v>
      </c>
      <c r="P26" s="204">
        <v>129.87817320411094</v>
      </c>
      <c r="Q26" s="204">
        <v>128.98655986096122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0.46910650131814735</v>
      </c>
      <c r="E30" s="87">
        <v>0.43606169580787907</v>
      </c>
      <c r="F30" s="87">
        <v>1.8600752331252521</v>
      </c>
      <c r="G30" s="87">
        <v>3.1247265341671069</v>
      </c>
      <c r="H30" s="87">
        <v>2.3603507330408182</v>
      </c>
      <c r="I30" s="87">
        <v>0.51937795069719639</v>
      </c>
      <c r="J30" s="87">
        <v>0.35184684053629972</v>
      </c>
      <c r="K30" s="87">
        <v>0</v>
      </c>
      <c r="L30" s="87">
        <v>0.37035622754092001</v>
      </c>
      <c r="M30" s="87">
        <v>0.30581484517878704</v>
      </c>
      <c r="N30" s="87">
        <v>1.0645920032995226</v>
      </c>
      <c r="O30" s="87">
        <v>2.1402658932817546</v>
      </c>
      <c r="P30" s="87">
        <v>3.4780983103932899</v>
      </c>
      <c r="Q30" s="87">
        <v>5.7560385068702349</v>
      </c>
    </row>
    <row r="31" spans="1:17" x14ac:dyDescent="0.25">
      <c r="A31" s="88" t="s">
        <v>29</v>
      </c>
      <c r="B31" s="87">
        <v>358.90248082204926</v>
      </c>
      <c r="C31" s="87">
        <v>322.61869853027258</v>
      </c>
      <c r="D31" s="87">
        <v>278.47725630494296</v>
      </c>
      <c r="E31" s="87">
        <v>251.41248921826448</v>
      </c>
      <c r="F31" s="87">
        <v>179.68890120424493</v>
      </c>
      <c r="G31" s="87">
        <v>58.34464744569086</v>
      </c>
      <c r="H31" s="87">
        <v>47.222480929047954</v>
      </c>
      <c r="I31" s="87">
        <v>150.4124397941579</v>
      </c>
      <c r="J31" s="87">
        <v>76.348539699012846</v>
      </c>
      <c r="K31" s="87">
        <v>104.29719804484704</v>
      </c>
      <c r="L31" s="87">
        <v>44.904870768365477</v>
      </c>
      <c r="M31" s="87">
        <v>44.903315191834707</v>
      </c>
      <c r="N31" s="87">
        <v>20.20830499604828</v>
      </c>
      <c r="O31" s="87">
        <v>13.471550778013917</v>
      </c>
      <c r="P31" s="87">
        <v>11.224847257261468</v>
      </c>
      <c r="Q31" s="87">
        <v>8.980424261035143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12.868653594781708</v>
      </c>
      <c r="E33" s="87">
        <v>7.712960478710392</v>
      </c>
      <c r="F33" s="87">
        <v>35.805084990990558</v>
      </c>
      <c r="G33" s="87">
        <v>60.255628391030619</v>
      </c>
      <c r="H33" s="87">
        <v>57.420143282397227</v>
      </c>
      <c r="I33" s="87">
        <v>18.060464966596026</v>
      </c>
      <c r="J33" s="87">
        <v>37.107312991106433</v>
      </c>
      <c r="K33" s="87">
        <v>0</v>
      </c>
      <c r="L33" s="87">
        <v>34.625631289422458</v>
      </c>
      <c r="M33" s="87">
        <v>30.160007380629033</v>
      </c>
      <c r="N33" s="87">
        <v>100.4256729573077</v>
      </c>
      <c r="O33" s="87">
        <v>106.4824083038632</v>
      </c>
      <c r="P33" s="87">
        <v>115.17522763645619</v>
      </c>
      <c r="Q33" s="87">
        <v>114.25009709305584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546.94278453191248</v>
      </c>
      <c r="C38" s="204">
        <v>475.50435629086434</v>
      </c>
      <c r="D38" s="204">
        <v>398.21295513021192</v>
      </c>
      <c r="E38" s="204">
        <v>386.27486409988359</v>
      </c>
      <c r="F38" s="204">
        <v>373.85412182302326</v>
      </c>
      <c r="G38" s="204">
        <v>259.49457049490593</v>
      </c>
      <c r="H38" s="204">
        <v>254.92321212240171</v>
      </c>
      <c r="I38" s="204">
        <v>339.66573570458166</v>
      </c>
      <c r="J38" s="204">
        <v>294.81221924071519</v>
      </c>
      <c r="K38" s="204">
        <v>318.96295245470998</v>
      </c>
      <c r="L38" s="204">
        <v>258.34447659117143</v>
      </c>
      <c r="M38" s="204">
        <v>280.36150761021099</v>
      </c>
      <c r="N38" s="204">
        <v>183.32994961805491</v>
      </c>
      <c r="O38" s="204">
        <v>187.9131320378622</v>
      </c>
      <c r="P38" s="204">
        <v>176.67707790135128</v>
      </c>
      <c r="Q38" s="204">
        <v>178.69610147894841</v>
      </c>
    </row>
    <row r="39" spans="1:17" x14ac:dyDescent="0.25">
      <c r="A39" s="152" t="s">
        <v>310</v>
      </c>
      <c r="B39" s="264">
        <v>473.9029814172498</v>
      </c>
      <c r="C39" s="264">
        <v>409.84862115137025</v>
      </c>
      <c r="D39" s="264">
        <v>338.82603951175412</v>
      </c>
      <c r="E39" s="264">
        <v>333.4518196760892</v>
      </c>
      <c r="F39" s="264">
        <v>329.62066370777791</v>
      </c>
      <c r="G39" s="264">
        <v>234.7224647492514</v>
      </c>
      <c r="H39" s="264">
        <v>233.14716809861159</v>
      </c>
      <c r="I39" s="264">
        <v>305.27432378435651</v>
      </c>
      <c r="J39" s="264">
        <v>271.65135407307304</v>
      </c>
      <c r="K39" s="264">
        <v>297.73755776488144</v>
      </c>
      <c r="L39" s="264">
        <v>242.08395104538519</v>
      </c>
      <c r="M39" s="264">
        <v>265.02322701293639</v>
      </c>
      <c r="N39" s="264">
        <v>158.56322310056009</v>
      </c>
      <c r="O39" s="264">
        <v>163.06588625344389</v>
      </c>
      <c r="P39" s="264">
        <v>150.24573037209362</v>
      </c>
      <c r="Q39" s="264">
        <v>152.44620508619138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37.735189672860841</v>
      </c>
      <c r="C41" s="208">
        <v>37.777220154936003</v>
      </c>
      <c r="D41" s="208">
        <v>43.559826218100007</v>
      </c>
      <c r="E41" s="208">
        <v>37.725069625344005</v>
      </c>
      <c r="F41" s="208">
        <v>41.774714118540004</v>
      </c>
      <c r="G41" s="208">
        <v>35.830992698706225</v>
      </c>
      <c r="H41" s="208">
        <v>29.887325848152003</v>
      </c>
      <c r="I41" s="208">
        <v>26.145776327652001</v>
      </c>
      <c r="J41" s="208">
        <v>23.237076576852004</v>
      </c>
      <c r="K41" s="208">
        <v>20.343382652196006</v>
      </c>
      <c r="L41" s="208">
        <v>17.414785258927431</v>
      </c>
      <c r="M41" s="208">
        <v>17.415538380881987</v>
      </c>
      <c r="N41" s="208">
        <v>17.417059407151722</v>
      </c>
      <c r="O41" s="208">
        <v>14.513295058570291</v>
      </c>
      <c r="P41" s="208">
        <v>14.511396913473398</v>
      </c>
      <c r="Q41" s="208">
        <v>14.51183823534795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6.8887535675798975E-16</v>
      </c>
      <c r="E42" s="208">
        <v>7.7498477635273843E-16</v>
      </c>
      <c r="F42" s="208">
        <v>1.0333130351369846E-15</v>
      </c>
      <c r="G42" s="208">
        <v>0</v>
      </c>
      <c r="H42" s="208">
        <v>0</v>
      </c>
      <c r="I42" s="208">
        <v>0</v>
      </c>
      <c r="J42" s="208">
        <v>8.6109419594748719E-17</v>
      </c>
      <c r="K42" s="208">
        <v>0</v>
      </c>
      <c r="L42" s="208">
        <v>0</v>
      </c>
      <c r="M42" s="208">
        <v>1.7221883918949744E-16</v>
      </c>
      <c r="N42" s="208">
        <v>1.7221883918949744E-16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291.49239798805553</v>
      </c>
      <c r="C43" s="208">
        <v>109.28684489571184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29.481765188544834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144.67539375633345</v>
      </c>
      <c r="C44" s="208">
        <v>262.7845561007224</v>
      </c>
      <c r="D44" s="208">
        <v>295.26621329365412</v>
      </c>
      <c r="E44" s="208">
        <v>295.72675005074518</v>
      </c>
      <c r="F44" s="208">
        <v>287.84594958923788</v>
      </c>
      <c r="G44" s="208">
        <v>198.89147205054519</v>
      </c>
      <c r="H44" s="208">
        <v>203.2598422504596</v>
      </c>
      <c r="I44" s="208">
        <v>279.1285474567045</v>
      </c>
      <c r="J44" s="208">
        <v>248.41427749622102</v>
      </c>
      <c r="K44" s="208">
        <v>247.9124099241406</v>
      </c>
      <c r="L44" s="208">
        <v>224.66916578645777</v>
      </c>
      <c r="M44" s="208">
        <v>247.60768863205442</v>
      </c>
      <c r="N44" s="208">
        <v>141.14616369340837</v>
      </c>
      <c r="O44" s="208">
        <v>148.5525911948736</v>
      </c>
      <c r="P44" s="208">
        <v>135.73433345862023</v>
      </c>
      <c r="Q44" s="208">
        <v>137.93436685084345</v>
      </c>
    </row>
    <row r="45" spans="1:17" x14ac:dyDescent="0.25">
      <c r="A45" s="152" t="s">
        <v>309</v>
      </c>
      <c r="B45" s="264">
        <v>73.039803114662647</v>
      </c>
      <c r="C45" s="264">
        <v>65.65573513949407</v>
      </c>
      <c r="D45" s="264">
        <v>59.386915618457827</v>
      </c>
      <c r="E45" s="264">
        <v>52.823044423794386</v>
      </c>
      <c r="F45" s="264">
        <v>44.233458115245341</v>
      </c>
      <c r="G45" s="264">
        <v>24.772105745654521</v>
      </c>
      <c r="H45" s="264">
        <v>21.776044023790128</v>
      </c>
      <c r="I45" s="264">
        <v>34.391411920225131</v>
      </c>
      <c r="J45" s="264">
        <v>23.160865167642182</v>
      </c>
      <c r="K45" s="264">
        <v>21.225394689828519</v>
      </c>
      <c r="L45" s="264">
        <v>16.260525545786223</v>
      </c>
      <c r="M45" s="264">
        <v>15.338280597274618</v>
      </c>
      <c r="N45" s="264">
        <v>24.766726517494803</v>
      </c>
      <c r="O45" s="264">
        <v>24.847245784418295</v>
      </c>
      <c r="P45" s="264">
        <v>26.431347529257668</v>
      </c>
      <c r="Q45" s="264">
        <v>26.249896392757019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9.5467287987552774E-2</v>
      </c>
      <c r="E49" s="87">
        <v>8.8742380199498178E-2</v>
      </c>
      <c r="F49" s="87">
        <v>0.37854162639040217</v>
      </c>
      <c r="G49" s="87">
        <v>0.63590925958488487</v>
      </c>
      <c r="H49" s="87">
        <v>0.48035207900479809</v>
      </c>
      <c r="I49" s="87">
        <v>0.10569796891381539</v>
      </c>
      <c r="J49" s="87">
        <v>7.1603918424931162E-2</v>
      </c>
      <c r="K49" s="87">
        <v>0</v>
      </c>
      <c r="L49" s="87">
        <v>7.5370741043415304E-2</v>
      </c>
      <c r="M49" s="87">
        <v>6.2236003580244378E-2</v>
      </c>
      <c r="N49" s="87">
        <v>0.21665381119779756</v>
      </c>
      <c r="O49" s="87">
        <v>0.43556288354505879</v>
      </c>
      <c r="P49" s="87">
        <v>0.70782351579933633</v>
      </c>
      <c r="Q49" s="87">
        <v>1.1714043277139425</v>
      </c>
    </row>
    <row r="50" spans="1:17" x14ac:dyDescent="0.25">
      <c r="A50" s="150" t="s">
        <v>29</v>
      </c>
      <c r="B50" s="87">
        <v>73.039803114662647</v>
      </c>
      <c r="C50" s="87">
        <v>65.65573513949407</v>
      </c>
      <c r="D50" s="87">
        <v>56.672564441005925</v>
      </c>
      <c r="E50" s="87">
        <v>51.164646928629267</v>
      </c>
      <c r="F50" s="87">
        <v>36.568267613495458</v>
      </c>
      <c r="G50" s="87">
        <v>11.873647550351123</v>
      </c>
      <c r="H50" s="87">
        <v>9.6101891013501088</v>
      </c>
      <c r="I50" s="87">
        <v>30.610250905477741</v>
      </c>
      <c r="J50" s="87">
        <v>15.537597552781557</v>
      </c>
      <c r="K50" s="87">
        <v>21.225394689828519</v>
      </c>
      <c r="L50" s="87">
        <v>9.1385351037375351</v>
      </c>
      <c r="M50" s="87">
        <v>9.1382185302681158</v>
      </c>
      <c r="N50" s="87">
        <v>4.1125673325291228</v>
      </c>
      <c r="O50" s="87">
        <v>2.7415787548238848</v>
      </c>
      <c r="P50" s="87">
        <v>2.2843548804251408</v>
      </c>
      <c r="Q50" s="87">
        <v>1.8275951127720642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2.6188838894643474</v>
      </c>
      <c r="E52" s="87">
        <v>1.5696551149656237</v>
      </c>
      <c r="F52" s="87">
        <v>7.2866488753594814</v>
      </c>
      <c r="G52" s="87">
        <v>12.262548935718511</v>
      </c>
      <c r="H52" s="87">
        <v>11.685502843435223</v>
      </c>
      <c r="I52" s="87">
        <v>3.6754630458335771</v>
      </c>
      <c r="J52" s="87">
        <v>7.5516636964356945</v>
      </c>
      <c r="K52" s="87">
        <v>0</v>
      </c>
      <c r="L52" s="87">
        <v>7.0466197010052714</v>
      </c>
      <c r="M52" s="87">
        <v>6.1378260634262585</v>
      </c>
      <c r="N52" s="87">
        <v>20.43750537376788</v>
      </c>
      <c r="O52" s="87">
        <v>21.670104146049351</v>
      </c>
      <c r="P52" s="87">
        <v>23.439169133033189</v>
      </c>
      <c r="Q52" s="87">
        <v>23.250896952271013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1.0000000000000002</v>
      </c>
      <c r="E62" s="77">
        <f t="shared" si="0"/>
        <v>1</v>
      </c>
      <c r="F62" s="77">
        <f t="shared" si="0"/>
        <v>1</v>
      </c>
      <c r="G62" s="77">
        <f t="shared" si="0"/>
        <v>1.0000000000000002</v>
      </c>
      <c r="H62" s="77">
        <f t="shared" si="0"/>
        <v>1</v>
      </c>
      <c r="I62" s="77">
        <f t="shared" si="0"/>
        <v>1.0000000000000002</v>
      </c>
      <c r="J62" s="77">
        <f t="shared" si="0"/>
        <v>0.99999999999999989</v>
      </c>
      <c r="K62" s="77">
        <f t="shared" si="0"/>
        <v>1</v>
      </c>
      <c r="L62" s="77">
        <f t="shared" si="0"/>
        <v>1</v>
      </c>
      <c r="M62" s="77">
        <f t="shared" si="0"/>
        <v>1</v>
      </c>
      <c r="N62" s="77">
        <f t="shared" si="0"/>
        <v>1</v>
      </c>
      <c r="O62" s="77">
        <f t="shared" si="0"/>
        <v>0.99999999999999978</v>
      </c>
      <c r="P62" s="77">
        <f t="shared" si="0"/>
        <v>0.99999999999999978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4.4700829410618731E-2</v>
      </c>
      <c r="C67" s="201">
        <f t="shared" si="5"/>
        <v>5.2626055018339349E-2</v>
      </c>
      <c r="D67" s="201">
        <f t="shared" si="5"/>
        <v>5.0460998535661807E-2</v>
      </c>
      <c r="E67" s="201">
        <f t="shared" si="5"/>
        <v>6.0135970761836334E-2</v>
      </c>
      <c r="F67" s="201">
        <f t="shared" si="5"/>
        <v>6.1049129842006888E-2</v>
      </c>
      <c r="G67" s="201">
        <f t="shared" si="5"/>
        <v>7.3498928793595708E-2</v>
      </c>
      <c r="H67" s="201">
        <f t="shared" si="5"/>
        <v>7.0431904907826873E-2</v>
      </c>
      <c r="I67" s="201">
        <f t="shared" si="5"/>
        <v>5.40671591380638E-2</v>
      </c>
      <c r="J67" s="201">
        <f t="shared" si="5"/>
        <v>4.9091371350283859E-2</v>
      </c>
      <c r="K67" s="201">
        <f t="shared" si="5"/>
        <v>4.0025533565643118E-2</v>
      </c>
      <c r="L67" s="201">
        <f t="shared" si="5"/>
        <v>5.5459558579748568E-2</v>
      </c>
      <c r="M67" s="201">
        <f t="shared" si="5"/>
        <v>5.1220569378547749E-2</v>
      </c>
      <c r="N67" s="201">
        <f t="shared" si="5"/>
        <v>4.4425876291816178E-2</v>
      </c>
      <c r="O67" s="201">
        <f t="shared" si="5"/>
        <v>4.9519550982230202E-2</v>
      </c>
      <c r="P67" s="201">
        <f t="shared" si="5"/>
        <v>5.4279802372942658E-2</v>
      </c>
      <c r="Q67" s="201">
        <f t="shared" si="5"/>
        <v>6.3378419269938022E-2</v>
      </c>
    </row>
    <row r="68" spans="1:17" x14ac:dyDescent="0.25">
      <c r="A68" s="127" t="s">
        <v>306</v>
      </c>
      <c r="B68" s="200">
        <f t="shared" ref="B68:Q68" si="6">IF(B$15=0,0,B$15/B$5)</f>
        <v>6.2087206163770295E-2</v>
      </c>
      <c r="C68" s="200">
        <f t="shared" si="6"/>
        <v>6.2735131567677488E-2</v>
      </c>
      <c r="D68" s="200">
        <f t="shared" si="6"/>
        <v>6.5583766788208056E-2</v>
      </c>
      <c r="E68" s="200">
        <f t="shared" si="6"/>
        <v>6.190386264236547E-2</v>
      </c>
      <c r="F68" s="200">
        <f t="shared" si="6"/>
        <v>5.6891856956068396E-2</v>
      </c>
      <c r="G68" s="200">
        <f t="shared" si="6"/>
        <v>4.9147817464305896E-2</v>
      </c>
      <c r="H68" s="200">
        <f t="shared" si="6"/>
        <v>4.583749567100432E-2</v>
      </c>
      <c r="I68" s="200">
        <f t="shared" si="6"/>
        <v>5.2098266299005443E-2</v>
      </c>
      <c r="J68" s="200">
        <f t="shared" si="6"/>
        <v>4.4299355986272305E-2</v>
      </c>
      <c r="K68" s="200">
        <f t="shared" si="6"/>
        <v>3.9780460260432832E-2</v>
      </c>
      <c r="L68" s="200">
        <f t="shared" si="6"/>
        <v>3.7586343693616527E-2</v>
      </c>
      <c r="M68" s="200">
        <f t="shared" si="6"/>
        <v>3.4002633151643091E-2</v>
      </c>
      <c r="N68" s="200">
        <f t="shared" si="6"/>
        <v>6.2510446155727109E-2</v>
      </c>
      <c r="O68" s="200">
        <f t="shared" si="6"/>
        <v>6.1429226880065232E-2</v>
      </c>
      <c r="P68" s="200">
        <f t="shared" si="6"/>
        <v>6.5430210575952469E-2</v>
      </c>
      <c r="Q68" s="200">
        <f t="shared" si="6"/>
        <v>6.4166679739774329E-2</v>
      </c>
    </row>
    <row r="69" spans="1:17" x14ac:dyDescent="0.25">
      <c r="A69" s="127" t="s">
        <v>305</v>
      </c>
      <c r="B69" s="200">
        <f t="shared" ref="B69:Q69" si="7">IF(B$26=0,0,B$26/B$5)</f>
        <v>0.35389707513349067</v>
      </c>
      <c r="C69" s="200">
        <f t="shared" si="7"/>
        <v>0.35759024993576161</v>
      </c>
      <c r="D69" s="200">
        <f t="shared" si="7"/>
        <v>0.37382747069278582</v>
      </c>
      <c r="E69" s="200">
        <f t="shared" si="7"/>
        <v>0.35285201706148311</v>
      </c>
      <c r="F69" s="200">
        <f t="shared" si="7"/>
        <v>0.32428358464958984</v>
      </c>
      <c r="G69" s="200">
        <f t="shared" si="7"/>
        <v>0.2801425595465436</v>
      </c>
      <c r="H69" s="200">
        <f t="shared" si="7"/>
        <v>0.26127372532472465</v>
      </c>
      <c r="I69" s="200">
        <f t="shared" si="7"/>
        <v>0.29696011790433097</v>
      </c>
      <c r="J69" s="200">
        <f t="shared" si="7"/>
        <v>0.25250632912175219</v>
      </c>
      <c r="K69" s="200">
        <f t="shared" si="7"/>
        <v>0.22674862348446714</v>
      </c>
      <c r="L69" s="200">
        <f t="shared" si="7"/>
        <v>0.21424215905361416</v>
      </c>
      <c r="M69" s="200">
        <f t="shared" si="7"/>
        <v>0.19381500896436557</v>
      </c>
      <c r="N69" s="200">
        <f t="shared" si="7"/>
        <v>0.35630954308764451</v>
      </c>
      <c r="O69" s="200">
        <f t="shared" si="7"/>
        <v>0.35014659321637176</v>
      </c>
      <c r="P69" s="200">
        <f t="shared" si="7"/>
        <v>0.37295220028292903</v>
      </c>
      <c r="Q69" s="200">
        <f t="shared" si="7"/>
        <v>0.36575007451671365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0.53931488929212024</v>
      </c>
      <c r="C71" s="200">
        <f t="shared" si="9"/>
        <v>0.5270485634782216</v>
      </c>
      <c r="D71" s="200">
        <f t="shared" si="9"/>
        <v>0.51012776398334436</v>
      </c>
      <c r="E71" s="200">
        <f t="shared" si="9"/>
        <v>0.52510814953431506</v>
      </c>
      <c r="F71" s="200">
        <f t="shared" si="9"/>
        <v>0.55777542855233486</v>
      </c>
      <c r="G71" s="200">
        <f t="shared" si="9"/>
        <v>0.59721069419555495</v>
      </c>
      <c r="H71" s="200">
        <f t="shared" si="9"/>
        <v>0.62245687409644423</v>
      </c>
      <c r="I71" s="200">
        <f t="shared" si="9"/>
        <v>0.59687445665859995</v>
      </c>
      <c r="J71" s="200">
        <f t="shared" si="9"/>
        <v>0.65410294354169152</v>
      </c>
      <c r="K71" s="200">
        <f t="shared" si="9"/>
        <v>0.69344538268945688</v>
      </c>
      <c r="L71" s="200">
        <f t="shared" si="9"/>
        <v>0.69271193867302083</v>
      </c>
      <c r="M71" s="200">
        <f t="shared" si="9"/>
        <v>0.72096178850544346</v>
      </c>
      <c r="N71" s="200">
        <f t="shared" si="9"/>
        <v>0.53675413446481235</v>
      </c>
      <c r="O71" s="200">
        <f t="shared" si="9"/>
        <v>0.53890462892133262</v>
      </c>
      <c r="P71" s="200">
        <f t="shared" si="9"/>
        <v>0.50733778676817565</v>
      </c>
      <c r="Q71" s="200">
        <f t="shared" si="9"/>
        <v>0.50670482647357384</v>
      </c>
    </row>
    <row r="72" spans="1:17" x14ac:dyDescent="0.25">
      <c r="A72" s="142" t="s">
        <v>310</v>
      </c>
      <c r="B72" s="199">
        <f t="shared" ref="B72:Q72" si="10">IF(B$39=0,0,B$39/B$5)</f>
        <v>0.46729373014214676</v>
      </c>
      <c r="C72" s="199">
        <f t="shared" si="10"/>
        <v>0.45427581085971575</v>
      </c>
      <c r="D72" s="199">
        <f t="shared" si="10"/>
        <v>0.43405059450902306</v>
      </c>
      <c r="E72" s="199">
        <f t="shared" si="10"/>
        <v>0.45329966886917117</v>
      </c>
      <c r="F72" s="199">
        <f t="shared" si="10"/>
        <v>0.49178087448329555</v>
      </c>
      <c r="G72" s="199">
        <f t="shared" si="10"/>
        <v>0.54019922593696001</v>
      </c>
      <c r="H72" s="199">
        <f t="shared" si="10"/>
        <v>0.56928537911807919</v>
      </c>
      <c r="I72" s="199">
        <f t="shared" si="10"/>
        <v>0.53644046775175358</v>
      </c>
      <c r="J72" s="199">
        <f t="shared" si="10"/>
        <v>0.60271569059761565</v>
      </c>
      <c r="K72" s="199">
        <f t="shared" si="10"/>
        <v>0.64730004878735481</v>
      </c>
      <c r="L72" s="199">
        <f t="shared" si="10"/>
        <v>0.64911177998842562</v>
      </c>
      <c r="M72" s="199">
        <f t="shared" si="10"/>
        <v>0.68151873404953756</v>
      </c>
      <c r="N72" s="199">
        <f t="shared" si="10"/>
        <v>0.46424201692416883</v>
      </c>
      <c r="O72" s="199">
        <f t="shared" si="10"/>
        <v>0.46764672574045696</v>
      </c>
      <c r="P72" s="199">
        <f t="shared" si="10"/>
        <v>0.4314387425000708</v>
      </c>
      <c r="Q72" s="199">
        <f t="shared" si="10"/>
        <v>0.43227147797543564</v>
      </c>
    </row>
    <row r="73" spans="1:17" x14ac:dyDescent="0.25">
      <c r="A73" s="142" t="s">
        <v>309</v>
      </c>
      <c r="B73" s="199">
        <f t="shared" ref="B73:Q73" si="11">IF(B$45=0,0,B$45/B$5)</f>
        <v>7.2021159149973521E-2</v>
      </c>
      <c r="C73" s="199">
        <f t="shared" si="11"/>
        <v>7.2772752618505882E-2</v>
      </c>
      <c r="D73" s="199">
        <f t="shared" si="11"/>
        <v>7.6077169474321318E-2</v>
      </c>
      <c r="E73" s="199">
        <f t="shared" si="11"/>
        <v>7.1808480665143934E-2</v>
      </c>
      <c r="F73" s="199">
        <f t="shared" si="11"/>
        <v>6.5994554069039341E-2</v>
      </c>
      <c r="G73" s="199">
        <f t="shared" si="11"/>
        <v>5.7011468258594843E-2</v>
      </c>
      <c r="H73" s="199">
        <f t="shared" si="11"/>
        <v>5.3171494978365E-2</v>
      </c>
      <c r="I73" s="199">
        <f t="shared" si="11"/>
        <v>6.0433988906846293E-2</v>
      </c>
      <c r="J73" s="199">
        <f t="shared" si="11"/>
        <v>5.1387252944075874E-2</v>
      </c>
      <c r="K73" s="199">
        <f t="shared" si="11"/>
        <v>4.6145333902102084E-2</v>
      </c>
      <c r="L73" s="199">
        <f t="shared" si="11"/>
        <v>4.3600158684595165E-2</v>
      </c>
      <c r="M73" s="199">
        <f t="shared" si="11"/>
        <v>3.9443054455905978E-2</v>
      </c>
      <c r="N73" s="199">
        <f t="shared" si="11"/>
        <v>7.2512117540643448E-2</v>
      </c>
      <c r="O73" s="199">
        <f t="shared" si="11"/>
        <v>7.1257903180875659E-2</v>
      </c>
      <c r="P73" s="199">
        <f t="shared" si="11"/>
        <v>7.589904426810487E-2</v>
      </c>
      <c r="Q73" s="199">
        <f t="shared" si="11"/>
        <v>7.4433348498138208E-2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1.6483713410468781</v>
      </c>
      <c r="C80" s="230">
        <f>IF(C$5=0,0,C$5/TEL_fec!C$5)</f>
        <v>1.518894308530411</v>
      </c>
      <c r="D80" s="230">
        <f>IF(D$5=0,0,D$5/TEL_fec!D$5)</f>
        <v>1.3589171599816288</v>
      </c>
      <c r="E80" s="230">
        <f>IF(E$5=0,0,E$5/TEL_fec!E$5)</f>
        <v>1.3668433099833528</v>
      </c>
      <c r="F80" s="230">
        <f>IF(F$5=0,0,F$5/TEL_fec!F$5)</f>
        <v>1.3155495398853809</v>
      </c>
      <c r="G80" s="230">
        <f>IF(G$5=0,0,G$5/TEL_fec!G$5)</f>
        <v>1.0240918408970245</v>
      </c>
      <c r="H80" s="230">
        <f>IF(H$5=0,0,H$5/TEL_fec!H$5)</f>
        <v>1.0050527862487775</v>
      </c>
      <c r="I80" s="230">
        <f>IF(I$5=0,0,I$5/TEL_fec!I$5)</f>
        <v>1.2371298743901069</v>
      </c>
      <c r="J80" s="230">
        <f>IF(J$5=0,0,J$5/TEL_fec!J$5)</f>
        <v>1.0985397594426893</v>
      </c>
      <c r="K80" s="230">
        <f>IF(K$5=0,0,K$5/TEL_fec!K$5)</f>
        <v>1.1879391727081765</v>
      </c>
      <c r="L80" s="230">
        <f>IF(L$5=0,0,L$5/TEL_fec!L$5)</f>
        <v>0.98471271950095418</v>
      </c>
      <c r="M80" s="230">
        <f>IF(M$5=0,0,M$5/TEL_fec!M$5)</f>
        <v>1.0778869028633216</v>
      </c>
      <c r="N80" s="230">
        <f>IF(N$5=0,0,N$5/TEL_fec!N$5)</f>
        <v>1.206975207689329</v>
      </c>
      <c r="O80" s="230">
        <f>IF(O$5=0,0,O$5/TEL_fec!O$5)</f>
        <v>1.1976337828132537</v>
      </c>
      <c r="P80" s="230">
        <f>IF(P$5=0,0,P$5/TEL_fec!P$5)</f>
        <v>1.1712138947124933</v>
      </c>
      <c r="Q80" s="230">
        <f>IF(Q$5=0,0,Q$5/TEL_fec!Q$5)</f>
        <v>1.1740725785868651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1.0919572457460549</v>
      </c>
      <c r="C85" s="273">
        <f>IF(C$10=0,0,C$10/TEL_fec!C$10)</f>
        <v>1.1845771963792031</v>
      </c>
      <c r="D85" s="273">
        <f>IF(D$10=0,0,D$10/TEL_fec!D$10)</f>
        <v>1.016210834389387</v>
      </c>
      <c r="E85" s="273">
        <f>IF(E$10=0,0,E$10/TEL_fec!E$10)</f>
        <v>1.2181143386468354</v>
      </c>
      <c r="F85" s="273">
        <f>IF(F$10=0,0,F$10/TEL_fec!F$10)</f>
        <v>1.1902047605901818</v>
      </c>
      <c r="G85" s="273">
        <f>IF(G$10=0,0,G$10/TEL_fec!G$10)</f>
        <v>1.1154623428742103</v>
      </c>
      <c r="H85" s="273">
        <f>IF(H$10=0,0,H$10/TEL_fec!H$10)</f>
        <v>1.0490430339765064</v>
      </c>
      <c r="I85" s="273">
        <f>IF(I$10=0,0,I$10/TEL_fec!I$10)</f>
        <v>0.99125146737500225</v>
      </c>
      <c r="J85" s="273">
        <f>IF(J$10=0,0,J$10/TEL_fec!J$10)</f>
        <v>0.79920085886379899</v>
      </c>
      <c r="K85" s="273">
        <f>IF(K$10=0,0,K$10/TEL_fec!K$10)</f>
        <v>0.70463843999999998</v>
      </c>
      <c r="L85" s="273">
        <f>IF(L$10=0,0,L$10/TEL_fec!L$10)</f>
        <v>0.80932126957997541</v>
      </c>
      <c r="M85" s="273">
        <f>IF(M$10=0,0,M$10/TEL_fec!M$10)</f>
        <v>0.81818703740947574</v>
      </c>
      <c r="N85" s="273">
        <f>IF(N$10=0,0,N$10/TEL_fec!N$10)</f>
        <v>0.79463803802519484</v>
      </c>
      <c r="O85" s="273">
        <f>IF(O$10=0,0,O$10/TEL_fec!O$10)</f>
        <v>0.87889245048891551</v>
      </c>
      <c r="P85" s="273">
        <f>IF(P$10=0,0,P$10/TEL_fec!P$10)</f>
        <v>0.94212704640196476</v>
      </c>
      <c r="Q85" s="273">
        <f>IF(Q$10=0,0,Q$10/TEL_fec!Q$10)</f>
        <v>1.1027354746220173</v>
      </c>
    </row>
    <row r="86" spans="1:17" x14ac:dyDescent="0.25">
      <c r="A86" s="127" t="s">
        <v>306</v>
      </c>
      <c r="B86" s="296">
        <f>IF(B$15=0,0,B$15/TEL_fec!B$15)</f>
        <v>2.1376563413402354</v>
      </c>
      <c r="C86" s="296">
        <f>IF(C$15=0,0,C$15/TEL_fec!C$15)</f>
        <v>1.9903024725579235</v>
      </c>
      <c r="D86" s="296">
        <f>IF(D$15=0,0,D$15/TEL_fec!D$15)</f>
        <v>1.861530062157442</v>
      </c>
      <c r="E86" s="296">
        <f>IF(E$15=0,0,E$15/TEL_fec!E$15)</f>
        <v>1.7673281494998609</v>
      </c>
      <c r="F86" s="296">
        <f>IF(F$15=0,0,F$15/TEL_fec!F$15)</f>
        <v>1.5632845332058138</v>
      </c>
      <c r="G86" s="296">
        <f>IF(G$15=0,0,G$15/TEL_fec!G$15)</f>
        <v>1.0512932048962966</v>
      </c>
      <c r="H86" s="296">
        <f>IF(H$15=0,0,H$15/TEL_fec!H$15)</f>
        <v>0.96225564709634559</v>
      </c>
      <c r="I86" s="296">
        <f>IF(I$15=0,0,I$15/TEL_fec!I$15)</f>
        <v>1.3462300496825854</v>
      </c>
      <c r="J86" s="296">
        <f>IF(J$15=0,0,J$15/TEL_fec!J$15)</f>
        <v>1.0164684593877147</v>
      </c>
      <c r="K86" s="296">
        <f>IF(K$15=0,0,K$15/TEL_fec!K$15)</f>
        <v>0.98706265708829932</v>
      </c>
      <c r="L86" s="296">
        <f>IF(L$15=0,0,L$15/TEL_fec!L$15)</f>
        <v>0.77307271070597505</v>
      </c>
      <c r="M86" s="296">
        <f>IF(M$15=0,0,M$15/TEL_fec!M$15)</f>
        <v>0.76553748236186248</v>
      </c>
      <c r="N86" s="296">
        <f>IF(N$15=0,0,N$15/TEL_fec!N$15)</f>
        <v>1.5759109118390842</v>
      </c>
      <c r="O86" s="296">
        <f>IF(O$15=0,0,O$15/TEL_fec!O$15)</f>
        <v>1.5366671321955887</v>
      </c>
      <c r="P86" s="296">
        <f>IF(P$15=0,0,P$15/TEL_fec!P$15)</f>
        <v>1.600645834091444</v>
      </c>
      <c r="Q86" s="296">
        <f>IF(Q$15=0,0,Q$15/TEL_fec!Q$15)</f>
        <v>1.57356695617477</v>
      </c>
    </row>
    <row r="87" spans="1:17" x14ac:dyDescent="0.25">
      <c r="A87" s="127" t="s">
        <v>305</v>
      </c>
      <c r="B87" s="296">
        <f>IF(B$26=0,0,B$26/TEL_fec!B$26)</f>
        <v>2.137656341340235</v>
      </c>
      <c r="C87" s="296">
        <f>IF(C$26=0,0,C$26/TEL_fec!C$26)</f>
        <v>1.9903024725579228</v>
      </c>
      <c r="D87" s="296">
        <f>IF(D$26=0,0,D$26/TEL_fec!D$26)</f>
        <v>1.8615300621574415</v>
      </c>
      <c r="E87" s="296">
        <f>IF(E$26=0,0,E$26/TEL_fec!E$26)</f>
        <v>1.7673281494998605</v>
      </c>
      <c r="F87" s="296">
        <f>IF(F$26=0,0,F$26/TEL_fec!F$26)</f>
        <v>1.5632845332058141</v>
      </c>
      <c r="G87" s="296">
        <f>IF(G$26=0,0,G$26/TEL_fec!G$26)</f>
        <v>1.0512932048962966</v>
      </c>
      <c r="H87" s="296">
        <f>IF(H$26=0,0,H$26/TEL_fec!H$26)</f>
        <v>0.96225564709634559</v>
      </c>
      <c r="I87" s="296">
        <f>IF(I$26=0,0,I$26/TEL_fec!I$26)</f>
        <v>1.346230049682585</v>
      </c>
      <c r="J87" s="296">
        <f>IF(J$26=0,0,J$26/TEL_fec!J$26)</f>
        <v>1.0164684593877151</v>
      </c>
      <c r="K87" s="296">
        <f>IF(K$26=0,0,K$26/TEL_fec!K$26)</f>
        <v>0.98706265708829943</v>
      </c>
      <c r="L87" s="296">
        <f>IF(L$26=0,0,L$26/TEL_fec!L$26)</f>
        <v>0.77307271070597494</v>
      </c>
      <c r="M87" s="296">
        <f>IF(M$26=0,0,M$26/TEL_fec!M$26)</f>
        <v>0.76553748236186236</v>
      </c>
      <c r="N87" s="296">
        <f>IF(N$26=0,0,N$26/TEL_fec!N$26)</f>
        <v>1.5759109118390842</v>
      </c>
      <c r="O87" s="296">
        <f>IF(O$26=0,0,O$26/TEL_fec!O$26)</f>
        <v>1.5366671321955883</v>
      </c>
      <c r="P87" s="296">
        <f>IF(P$26=0,0,P$26/TEL_fec!P$26)</f>
        <v>1.6006458340914438</v>
      </c>
      <c r="Q87" s="296">
        <f>IF(Q$26=0,0,Q$26/TEL_fec!Q$26)</f>
        <v>1.57356695617477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2.5478779053629332</v>
      </c>
      <c r="C89" s="296">
        <f>IF(C$38=0,0,C$38/TEL_fec!C$38)</f>
        <v>2.2962083675472225</v>
      </c>
      <c r="D89" s="296">
        <f>IF(D$38=0,0,D$38/TEL_fec!D$38)</f>
        <v>2.0998308864822142</v>
      </c>
      <c r="E89" s="296">
        <f>IF(E$38=0,0,E$38/TEL_fec!E$38)</f>
        <v>2.1037006918942858</v>
      </c>
      <c r="F89" s="296">
        <f>IF(F$38=0,0,F$38/TEL_fec!F$38)</f>
        <v>2.0926182283227446</v>
      </c>
      <c r="G89" s="296">
        <f>IF(G$38=0,0,G$38/TEL_fec!G$38)</f>
        <v>1.9325749493101709</v>
      </c>
      <c r="H89" s="296">
        <f>IF(H$38=0,0,H$38/TEL_fec!H$38)</f>
        <v>1.9320316949412921</v>
      </c>
      <c r="I89" s="296">
        <f>IF(I$38=0,0,I$38/TEL_fec!I$38)</f>
        <v>2.0641414844220813</v>
      </c>
      <c r="J89" s="296">
        <f>IF(J$38=0,0,J$38/TEL_fec!J$38)</f>
        <v>2.0117459011849803</v>
      </c>
      <c r="K89" s="296">
        <f>IF(K$38=0,0,K$38/TEL_fec!K$38)</f>
        <v>2.1199784083845015</v>
      </c>
      <c r="L89" s="296">
        <f>IF(L$38=0,0,L$38/TEL_fec!L$38)</f>
        <v>1.9529469671225248</v>
      </c>
      <c r="M89" s="296">
        <f>IF(M$38=0,0,M$38/TEL_fec!M$38)</f>
        <v>2.0243938559689312</v>
      </c>
      <c r="N89" s="296">
        <f>IF(N$38=0,0,N$38/TEL_fec!N$38)</f>
        <v>2.0246621273847056</v>
      </c>
      <c r="O89" s="296">
        <f>IF(O$38=0,0,O$38/TEL_fec!O$38)</f>
        <v>2.0146629312068569</v>
      </c>
      <c r="P89" s="296">
        <f>IF(P$38=0,0,P$38/TEL_fec!P$38)</f>
        <v>1.9774526370019077</v>
      </c>
      <c r="Q89" s="296">
        <f>IF(Q$38=0,0,Q$38/TEL_fec!Q$38)</f>
        <v>1.9743935101570369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1269.5128102326664</v>
      </c>
      <c r="C3" s="46">
        <v>1183.2013390961101</v>
      </c>
      <c r="D3" s="46">
        <v>1115.4876130318351</v>
      </c>
      <c r="E3" s="46">
        <v>1031.3510244900808</v>
      </c>
      <c r="F3" s="46">
        <v>975.02325264853334</v>
      </c>
      <c r="G3" s="46">
        <v>1000.1214275463908</v>
      </c>
      <c r="H3" s="46">
        <v>1050.4319051098028</v>
      </c>
      <c r="I3" s="46">
        <v>1062.3038995965933</v>
      </c>
      <c r="J3" s="46">
        <v>942.22531208146313</v>
      </c>
      <c r="K3" s="46">
        <v>807.33046060327331</v>
      </c>
      <c r="L3" s="46">
        <v>941.3</v>
      </c>
      <c r="M3" s="46">
        <v>925.02207023917026</v>
      </c>
      <c r="N3" s="46">
        <v>895.66352488924986</v>
      </c>
      <c r="O3" s="46">
        <v>884.74970896391153</v>
      </c>
      <c r="P3" s="46">
        <v>904.55769422559092</v>
      </c>
      <c r="Q3" s="46">
        <v>931.10397996321365</v>
      </c>
    </row>
    <row r="5" spans="1:17" x14ac:dyDescent="0.25">
      <c r="A5" s="31" t="s">
        <v>257</v>
      </c>
      <c r="B5" s="46">
        <v>910.6535761555557</v>
      </c>
      <c r="C5" s="46">
        <v>855.39335106677106</v>
      </c>
      <c r="D5" s="46">
        <v>722.70432087882898</v>
      </c>
      <c r="E5" s="46">
        <v>610.81492324543819</v>
      </c>
      <c r="F5" s="46">
        <v>572.2685375815397</v>
      </c>
      <c r="G5" s="46">
        <v>627.30625114810391</v>
      </c>
      <c r="H5" s="46">
        <v>623.49169581769172</v>
      </c>
      <c r="I5" s="46">
        <v>608.94187782434108</v>
      </c>
      <c r="J5" s="46">
        <v>580.98178114098312</v>
      </c>
      <c r="K5" s="46">
        <v>505.69169098579357</v>
      </c>
      <c r="L5" s="46">
        <v>429.77422756664623</v>
      </c>
      <c r="M5" s="46">
        <v>479.25844915410539</v>
      </c>
      <c r="N5" s="46">
        <v>483.26322091274045</v>
      </c>
      <c r="O5" s="46">
        <v>434.96250923547308</v>
      </c>
      <c r="P5" s="46">
        <v>430.41857471719305</v>
      </c>
      <c r="Q5" s="46">
        <v>458.53100985446213</v>
      </c>
    </row>
    <row r="6" spans="1:17" x14ac:dyDescent="0.25">
      <c r="A6" s="294" t="s">
        <v>256</v>
      </c>
      <c r="B6" s="293">
        <v>1138.3169701944446</v>
      </c>
      <c r="C6" s="293">
        <v>1135.2101556030284</v>
      </c>
      <c r="D6" s="293">
        <v>1178.3611717747106</v>
      </c>
      <c r="E6" s="293">
        <v>1139.6130634944482</v>
      </c>
      <c r="F6" s="293">
        <v>1144.1016574935368</v>
      </c>
      <c r="G6" s="293">
        <v>1061.0791738660864</v>
      </c>
      <c r="H6" s="293">
        <v>914.4350882171733</v>
      </c>
      <c r="I6" s="293">
        <v>891.70451703870765</v>
      </c>
      <c r="J6" s="293">
        <v>866.7893495221615</v>
      </c>
      <c r="K6" s="293">
        <v>891.41865426203685</v>
      </c>
      <c r="L6" s="293">
        <v>879.30761178889213</v>
      </c>
      <c r="M6" s="293">
        <v>783.77257418559941</v>
      </c>
      <c r="N6" s="293">
        <v>725.78881519214201</v>
      </c>
      <c r="O6" s="293">
        <v>675.96617039994339</v>
      </c>
      <c r="P6" s="293">
        <v>596.62370540717177</v>
      </c>
      <c r="Q6" s="293">
        <v>512.71846220970565</v>
      </c>
    </row>
    <row r="7" spans="1:17" x14ac:dyDescent="0.25">
      <c r="A7" s="292" t="s">
        <v>255</v>
      </c>
      <c r="B7" s="291"/>
      <c r="C7" s="291">
        <v>284.48880097459806</v>
      </c>
      <c r="D7" s="291">
        <v>43.151016171682159</v>
      </c>
      <c r="E7" s="291">
        <v>0</v>
      </c>
      <c r="F7" s="291">
        <v>4.4885939990886072</v>
      </c>
      <c r="G7" s="291">
        <v>0</v>
      </c>
      <c r="H7" s="291">
        <v>0</v>
      </c>
      <c r="I7" s="291">
        <v>0</v>
      </c>
      <c r="J7" s="291">
        <v>0</v>
      </c>
      <c r="K7" s="291">
        <v>24.629304739875352</v>
      </c>
      <c r="L7" s="291">
        <v>0</v>
      </c>
      <c r="M7" s="291">
        <v>0</v>
      </c>
      <c r="N7" s="291">
        <v>0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287.5956155660142</v>
      </c>
      <c r="D8" s="289">
        <f t="shared" ref="D8:Q8" si="0">C6+D7-D6</f>
        <v>0</v>
      </c>
      <c r="E8" s="289">
        <f t="shared" si="0"/>
        <v>38.748108280262386</v>
      </c>
      <c r="F8" s="289">
        <f t="shared" si="0"/>
        <v>0</v>
      </c>
      <c r="G8" s="289">
        <f t="shared" si="0"/>
        <v>83.022483627450356</v>
      </c>
      <c r="H8" s="289">
        <f t="shared" si="0"/>
        <v>146.64408564891312</v>
      </c>
      <c r="I8" s="289">
        <f t="shared" si="0"/>
        <v>22.730571178465652</v>
      </c>
      <c r="J8" s="289">
        <f t="shared" si="0"/>
        <v>24.915167516546148</v>
      </c>
      <c r="K8" s="289">
        <f t="shared" si="0"/>
        <v>0</v>
      </c>
      <c r="L8" s="289">
        <f t="shared" si="0"/>
        <v>12.111042473144721</v>
      </c>
      <c r="M8" s="289">
        <f t="shared" si="0"/>
        <v>95.535037603292722</v>
      </c>
      <c r="N8" s="289">
        <f t="shared" si="0"/>
        <v>57.9837589934574</v>
      </c>
      <c r="O8" s="289">
        <f t="shared" si="0"/>
        <v>49.822644792198616</v>
      </c>
      <c r="P8" s="289">
        <f t="shared" si="0"/>
        <v>79.342464992771625</v>
      </c>
      <c r="Q8" s="289">
        <f t="shared" si="0"/>
        <v>83.90524319746612</v>
      </c>
    </row>
    <row r="9" spans="1:17" x14ac:dyDescent="0.25">
      <c r="A9" s="288" t="s">
        <v>253</v>
      </c>
      <c r="B9" s="287">
        <f>B6-B5</f>
        <v>227.6633940388889</v>
      </c>
      <c r="C9" s="287">
        <f t="shared" ref="C9:Q9" si="1">C6-C5</f>
        <v>279.81680453625734</v>
      </c>
      <c r="D9" s="287">
        <f t="shared" si="1"/>
        <v>455.65685089588158</v>
      </c>
      <c r="E9" s="287">
        <f t="shared" si="1"/>
        <v>528.79814024900998</v>
      </c>
      <c r="F9" s="287">
        <f t="shared" si="1"/>
        <v>571.83311991199707</v>
      </c>
      <c r="G9" s="287">
        <f t="shared" si="1"/>
        <v>433.77292271798251</v>
      </c>
      <c r="H9" s="287">
        <f t="shared" si="1"/>
        <v>290.94339239948158</v>
      </c>
      <c r="I9" s="287">
        <f t="shared" si="1"/>
        <v>282.76263921436657</v>
      </c>
      <c r="J9" s="287">
        <f t="shared" si="1"/>
        <v>285.80756838117838</v>
      </c>
      <c r="K9" s="287">
        <f t="shared" si="1"/>
        <v>385.72696327624328</v>
      </c>
      <c r="L9" s="287">
        <f t="shared" si="1"/>
        <v>449.5333842222459</v>
      </c>
      <c r="M9" s="287">
        <f t="shared" si="1"/>
        <v>304.51412503149402</v>
      </c>
      <c r="N9" s="287">
        <f t="shared" si="1"/>
        <v>242.52559427940156</v>
      </c>
      <c r="O9" s="287">
        <f t="shared" si="1"/>
        <v>241.00366116447032</v>
      </c>
      <c r="P9" s="287">
        <f t="shared" si="1"/>
        <v>166.20513068997872</v>
      </c>
      <c r="Q9" s="287">
        <f t="shared" si="1"/>
        <v>54.187452355243522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218.23043881894404</v>
      </c>
      <c r="C12" s="38">
        <v>200.29569999999998</v>
      </c>
      <c r="D12" s="38">
        <v>159.01702</v>
      </c>
      <c r="E12" s="38">
        <v>140.68853999999999</v>
      </c>
      <c r="F12" s="38">
        <v>133.30125000000001</v>
      </c>
      <c r="G12" s="38">
        <v>143.04621363671873</v>
      </c>
      <c r="H12" s="38">
        <v>141.89955</v>
      </c>
      <c r="I12" s="38">
        <v>137.90087</v>
      </c>
      <c r="J12" s="38">
        <v>133.00706</v>
      </c>
      <c r="K12" s="38">
        <v>117.00242</v>
      </c>
      <c r="L12" s="38">
        <v>92.647703552757037</v>
      </c>
      <c r="M12" s="38">
        <v>107.5755756096687</v>
      </c>
      <c r="N12" s="38">
        <v>111.92411694347953</v>
      </c>
      <c r="O12" s="38">
        <v>99.455017224319505</v>
      </c>
      <c r="P12" s="38">
        <v>99.336251932499806</v>
      </c>
      <c r="Q12" s="38">
        <v>106.57408008825644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89.613321469324646</v>
      </c>
      <c r="C14" s="51">
        <v>77.289189999999991</v>
      </c>
      <c r="D14" s="51">
        <v>30.67661</v>
      </c>
      <c r="E14" s="51">
        <v>27.692439999999998</v>
      </c>
      <c r="F14" s="51">
        <v>22.182180000000002</v>
      </c>
      <c r="G14" s="51">
        <v>23.814976457471754</v>
      </c>
      <c r="H14" s="51">
        <v>22.591620000000002</v>
      </c>
      <c r="I14" s="51">
        <v>17.998940000000001</v>
      </c>
      <c r="J14" s="51">
        <v>16.802120000000002</v>
      </c>
      <c r="K14" s="51">
        <v>27.293369999999999</v>
      </c>
      <c r="L14" s="51">
        <v>7.2107216536475418</v>
      </c>
      <c r="M14" s="51">
        <v>10.962439104197717</v>
      </c>
      <c r="N14" s="51">
        <v>6.2325625653641179</v>
      </c>
      <c r="O14" s="51">
        <v>5.2095343045350404</v>
      </c>
      <c r="P14" s="51">
        <v>6.2577850540405864</v>
      </c>
      <c r="Q14" s="51">
        <v>7.2839144224245054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18.677711863836592</v>
      </c>
      <c r="C16" s="51">
        <v>18.696090000000002</v>
      </c>
      <c r="D16" s="51">
        <v>9.8867399999999996</v>
      </c>
      <c r="E16" s="51">
        <v>8.7874999999999996</v>
      </c>
      <c r="F16" s="51">
        <v>3.3967100000000001</v>
      </c>
      <c r="G16" s="51">
        <v>6.7850851910130707</v>
      </c>
      <c r="H16" s="51">
        <v>4.5019900000000002</v>
      </c>
      <c r="I16" s="51">
        <v>2.1875900000000001</v>
      </c>
      <c r="J16" s="51">
        <v>1.0997300000000001</v>
      </c>
      <c r="K16" s="51">
        <v>1.10005</v>
      </c>
      <c r="L16" s="51">
        <v>1.0983565706677245</v>
      </c>
      <c r="M16" s="51">
        <v>1.0986872371453569</v>
      </c>
      <c r="N16" s="51">
        <v>1.0984560412597071</v>
      </c>
      <c r="O16" s="51">
        <v>1.0989773850630375</v>
      </c>
      <c r="P16" s="51">
        <v>1.0983939096776647</v>
      </c>
      <c r="Q16" s="51">
        <v>1.0984443538819657</v>
      </c>
    </row>
    <row r="17" spans="1:17" x14ac:dyDescent="0.25">
      <c r="A17" s="53" t="s">
        <v>76</v>
      </c>
      <c r="B17" s="51">
        <v>15.524383303670366</v>
      </c>
      <c r="C17" s="51">
        <v>16.598549999999999</v>
      </c>
      <c r="D17" s="51">
        <v>9.2972099999999998</v>
      </c>
      <c r="E17" s="51">
        <v>9.30654</v>
      </c>
      <c r="F17" s="51">
        <v>8.2954799999999995</v>
      </c>
      <c r="G17" s="51">
        <v>10.342014516546536</v>
      </c>
      <c r="H17" s="51">
        <v>11.396240000000001</v>
      </c>
      <c r="I17" s="51">
        <v>9.14649</v>
      </c>
      <c r="J17" s="51">
        <v>7.1034199999999998</v>
      </c>
      <c r="K17" s="51">
        <v>6.1013299999999999</v>
      </c>
      <c r="L17" s="51">
        <v>6.1123650829798173</v>
      </c>
      <c r="M17" s="51">
        <v>5.0868872954868571</v>
      </c>
      <c r="N17" s="51">
        <v>5.1341065241044106</v>
      </c>
      <c r="O17" s="51">
        <v>4.1105569194720024</v>
      </c>
      <c r="P17" s="51">
        <v>5.1593911443629219</v>
      </c>
      <c r="Q17" s="51">
        <v>6.1854700685425392</v>
      </c>
    </row>
    <row r="18" spans="1:17" x14ac:dyDescent="0.25">
      <c r="A18" s="53" t="s">
        <v>29</v>
      </c>
      <c r="B18" s="51">
        <v>55.411226301817692</v>
      </c>
      <c r="C18" s="51">
        <v>41.994549999999997</v>
      </c>
      <c r="D18" s="51">
        <v>11.492660000000001</v>
      </c>
      <c r="E18" s="51">
        <v>9.5983999999999998</v>
      </c>
      <c r="F18" s="51">
        <v>10.489990000000001</v>
      </c>
      <c r="G18" s="51">
        <v>6.687876749912145</v>
      </c>
      <c r="H18" s="51">
        <v>6.69339</v>
      </c>
      <c r="I18" s="51">
        <v>6.66486</v>
      </c>
      <c r="J18" s="51">
        <v>8.5989699999999996</v>
      </c>
      <c r="K18" s="51">
        <v>20.091989999999999</v>
      </c>
      <c r="L18" s="51">
        <v>0</v>
      </c>
      <c r="M18" s="51">
        <v>4.7768645715655031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4.4667265130729206</v>
      </c>
      <c r="C20" s="51">
        <v>5.6992700000000003</v>
      </c>
      <c r="D20" s="51">
        <v>6.6954799999999999</v>
      </c>
      <c r="E20" s="51">
        <v>6.7013600000000002</v>
      </c>
      <c r="F20" s="51">
        <v>9.9915299999999991</v>
      </c>
      <c r="G20" s="51">
        <v>9.6732672599345264</v>
      </c>
      <c r="H20" s="51">
        <v>8.8935600000000008</v>
      </c>
      <c r="I20" s="51">
        <v>7.4991500000000002</v>
      </c>
      <c r="J20" s="51">
        <v>10.398960000000001</v>
      </c>
      <c r="K20" s="51">
        <v>5.5993599999999999</v>
      </c>
      <c r="L20" s="51">
        <v>7.9991240031269628</v>
      </c>
      <c r="M20" s="51">
        <v>9.1952250520793299</v>
      </c>
      <c r="N20" s="51">
        <v>8.930685966086827</v>
      </c>
      <c r="O20" s="51">
        <v>10.942008213128476</v>
      </c>
      <c r="P20" s="51">
        <v>9.026177888361433</v>
      </c>
      <c r="Q20" s="51">
        <v>7.8085590114588834</v>
      </c>
    </row>
    <row r="21" spans="1:17" x14ac:dyDescent="0.25">
      <c r="A21" s="53" t="s">
        <v>66</v>
      </c>
      <c r="B21" s="51">
        <v>4.4667265130729206</v>
      </c>
      <c r="C21" s="51">
        <v>5.6992700000000003</v>
      </c>
      <c r="D21" s="51">
        <v>6.6954799999999999</v>
      </c>
      <c r="E21" s="51">
        <v>6.7013600000000002</v>
      </c>
      <c r="F21" s="51">
        <v>9.9915299999999991</v>
      </c>
      <c r="G21" s="51">
        <v>9.6732672599345264</v>
      </c>
      <c r="H21" s="51">
        <v>8.8935600000000008</v>
      </c>
      <c r="I21" s="51">
        <v>7.4991500000000002</v>
      </c>
      <c r="J21" s="51">
        <v>10.398960000000001</v>
      </c>
      <c r="K21" s="51">
        <v>5.5993599999999999</v>
      </c>
      <c r="L21" s="51">
        <v>7.9991240031269628</v>
      </c>
      <c r="M21" s="51">
        <v>9.1952250520793299</v>
      </c>
      <c r="N21" s="51">
        <v>8.930685966086827</v>
      </c>
      <c r="O21" s="51">
        <v>10.942008213128476</v>
      </c>
      <c r="P21" s="51">
        <v>9.026177888361433</v>
      </c>
      <c r="Q21" s="51">
        <v>7.8085590114588834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37.378768345376201</v>
      </c>
      <c r="C23" s="51">
        <v>33.102690000000003</v>
      </c>
      <c r="D23" s="51">
        <v>32.97795</v>
      </c>
      <c r="E23" s="51">
        <v>39.101089999999999</v>
      </c>
      <c r="F23" s="51">
        <v>40.46678</v>
      </c>
      <c r="G23" s="51">
        <v>39.003779283347072</v>
      </c>
      <c r="H23" s="51">
        <v>39.569389999999999</v>
      </c>
      <c r="I23" s="51">
        <v>40.80151</v>
      </c>
      <c r="J23" s="51">
        <v>40.601979999999998</v>
      </c>
      <c r="K23" s="51">
        <v>27.001639999999998</v>
      </c>
      <c r="L23" s="51">
        <v>17.455287625360477</v>
      </c>
      <c r="M23" s="51">
        <v>29.067871605324523</v>
      </c>
      <c r="N23" s="51">
        <v>44.058156010782824</v>
      </c>
      <c r="O23" s="51">
        <v>36.360477849303543</v>
      </c>
      <c r="P23" s="51">
        <v>38.492739587530153</v>
      </c>
      <c r="Q23" s="51">
        <v>43.151351420541502</v>
      </c>
    </row>
    <row r="24" spans="1:17" x14ac:dyDescent="0.25">
      <c r="A24" s="53" t="s">
        <v>23</v>
      </c>
      <c r="B24" s="51">
        <v>37.378768345376201</v>
      </c>
      <c r="C24" s="51">
        <v>33.102690000000003</v>
      </c>
      <c r="D24" s="51">
        <v>32.97795</v>
      </c>
      <c r="E24" s="51">
        <v>39.101089999999999</v>
      </c>
      <c r="F24" s="51">
        <v>40.46678</v>
      </c>
      <c r="G24" s="51">
        <v>39.003779283347072</v>
      </c>
      <c r="H24" s="51">
        <v>39.569389999999999</v>
      </c>
      <c r="I24" s="51">
        <v>40.80151</v>
      </c>
      <c r="J24" s="51">
        <v>40.601979999999998</v>
      </c>
      <c r="K24" s="51">
        <v>27.001639999999998</v>
      </c>
      <c r="L24" s="51">
        <v>17.455287625360477</v>
      </c>
      <c r="M24" s="51">
        <v>29.067871605324523</v>
      </c>
      <c r="N24" s="51">
        <v>44.058156010782824</v>
      </c>
      <c r="O24" s="51">
        <v>36.360477849303543</v>
      </c>
      <c r="P24" s="51">
        <v>38.492739587530153</v>
      </c>
      <c r="Q24" s="51">
        <v>43.151351420541502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7.9295523906014918</v>
      </c>
      <c r="C29" s="51">
        <v>5.60311</v>
      </c>
      <c r="D29" s="51">
        <v>7.3962000000000003</v>
      </c>
      <c r="E29" s="51">
        <v>8.9035299999999999</v>
      </c>
      <c r="F29" s="51">
        <v>8.3974899999999995</v>
      </c>
      <c r="G29" s="51">
        <v>9.0763572529423637</v>
      </c>
      <c r="H29" s="51">
        <v>8.7915899999999993</v>
      </c>
      <c r="I29" s="51">
        <v>8.9958799999999997</v>
      </c>
      <c r="J29" s="51">
        <v>7.69726</v>
      </c>
      <c r="K29" s="51">
        <v>9.2045499999999993</v>
      </c>
      <c r="L29" s="51">
        <v>10.029129286726418</v>
      </c>
      <c r="M29" s="51">
        <v>9.0760685598347539</v>
      </c>
      <c r="N29" s="51">
        <v>6.7101043136814011</v>
      </c>
      <c r="O29" s="51">
        <v>3.1774306944726765</v>
      </c>
      <c r="P29" s="51">
        <v>3.3430379818972358</v>
      </c>
      <c r="Q29" s="51">
        <v>4.393812667223858</v>
      </c>
    </row>
    <row r="30" spans="1:17" x14ac:dyDescent="0.25">
      <c r="A30" s="63" t="s">
        <v>21</v>
      </c>
      <c r="B30" s="62">
        <v>78.842070100568762</v>
      </c>
      <c r="C30" s="62">
        <v>78.601439999999997</v>
      </c>
      <c r="D30" s="62">
        <v>81.270780000000002</v>
      </c>
      <c r="E30" s="62">
        <v>58.290120000000002</v>
      </c>
      <c r="F30" s="62">
        <v>52.263269999999999</v>
      </c>
      <c r="G30" s="62">
        <v>61.477833383022997</v>
      </c>
      <c r="H30" s="62">
        <v>62.05339</v>
      </c>
      <c r="I30" s="62">
        <v>62.60539</v>
      </c>
      <c r="J30" s="62">
        <v>57.506740000000001</v>
      </c>
      <c r="K30" s="62">
        <v>47.903500000000001</v>
      </c>
      <c r="L30" s="62">
        <v>49.953440983895632</v>
      </c>
      <c r="M30" s="62">
        <v>49.273971288232374</v>
      </c>
      <c r="N30" s="62">
        <v>45.992608087564356</v>
      </c>
      <c r="O30" s="62">
        <v>43.765566162879772</v>
      </c>
      <c r="P30" s="62">
        <v>42.216511420670393</v>
      </c>
      <c r="Q30" s="62">
        <v>43.936442566607688</v>
      </c>
    </row>
    <row r="32" spans="1:17" x14ac:dyDescent="0.25">
      <c r="A32" s="31" t="s">
        <v>63</v>
      </c>
      <c r="B32" s="70">
        <v>287.56335325559292</v>
      </c>
      <c r="C32" s="70">
        <v>250.36155677926803</v>
      </c>
      <c r="D32" s="70">
        <v>107.93255833155601</v>
      </c>
      <c r="E32" s="70">
        <v>98.932757621760018</v>
      </c>
      <c r="F32" s="70">
        <v>92.171461142304011</v>
      </c>
      <c r="G32" s="70">
        <v>94.403719586237116</v>
      </c>
      <c r="H32" s="70">
        <v>89.829219814740014</v>
      </c>
      <c r="I32" s="70">
        <v>73.36757054415601</v>
      </c>
      <c r="J32" s="70">
        <v>77.233829219892016</v>
      </c>
      <c r="K32" s="70">
        <v>100.09658377044002</v>
      </c>
      <c r="L32" s="70">
        <v>40.653133361035145</v>
      </c>
      <c r="M32" s="70">
        <v>55.761768375590606</v>
      </c>
      <c r="N32" s="70">
        <v>39.806476299649511</v>
      </c>
      <c r="O32" s="70">
        <v>41.356557321451888</v>
      </c>
      <c r="P32" s="70">
        <v>40.109046567758625</v>
      </c>
      <c r="Q32" s="70">
        <v>40.432569493037064</v>
      </c>
    </row>
    <row r="34" spans="1:17" x14ac:dyDescent="0.25">
      <c r="A34" s="184" t="s">
        <v>252</v>
      </c>
      <c r="B34" s="190">
        <f t="shared" ref="B34:Q34" si="2">IF(B$12=0,"",B$12/B$3*1000)</f>
        <v>171.90093479950664</v>
      </c>
      <c r="C34" s="190">
        <f t="shared" si="2"/>
        <v>169.2828543897804</v>
      </c>
      <c r="D34" s="190">
        <f t="shared" si="2"/>
        <v>142.55381964108085</v>
      </c>
      <c r="E34" s="190">
        <f t="shared" si="2"/>
        <v>136.41188757199231</v>
      </c>
      <c r="F34" s="190">
        <f t="shared" si="2"/>
        <v>136.7159702477897</v>
      </c>
      <c r="G34" s="190">
        <f t="shared" si="2"/>
        <v>143.02884599488647</v>
      </c>
      <c r="H34" s="190">
        <f t="shared" si="2"/>
        <v>135.08686218471925</v>
      </c>
      <c r="I34" s="190">
        <f t="shared" si="2"/>
        <v>129.81301306751055</v>
      </c>
      <c r="J34" s="190">
        <f t="shared" si="2"/>
        <v>141.16269038259549</v>
      </c>
      <c r="K34" s="190">
        <f t="shared" si="2"/>
        <v>144.92506564482971</v>
      </c>
      <c r="L34" s="190">
        <f t="shared" si="2"/>
        <v>98.425266708548861</v>
      </c>
      <c r="M34" s="190">
        <f t="shared" si="2"/>
        <v>116.29514480865777</v>
      </c>
      <c r="N34" s="190">
        <f t="shared" si="2"/>
        <v>124.96223618944303</v>
      </c>
      <c r="O34" s="190">
        <f t="shared" si="2"/>
        <v>112.41034183643481</v>
      </c>
      <c r="P34" s="190">
        <f t="shared" si="2"/>
        <v>109.81748601181648</v>
      </c>
      <c r="Q34" s="190">
        <f t="shared" si="2"/>
        <v>114.4599125142468</v>
      </c>
    </row>
    <row r="35" spans="1:17" x14ac:dyDescent="0.25">
      <c r="A35" s="286" t="s">
        <v>251</v>
      </c>
      <c r="B35" s="285">
        <f t="shared" ref="B35:Q35" si="3">IF(B$12=0,"",B$12/B$5*1000)</f>
        <v>239.64155473943521</v>
      </c>
      <c r="C35" s="285">
        <f t="shared" si="3"/>
        <v>234.156250747342</v>
      </c>
      <c r="D35" s="285">
        <f t="shared" si="3"/>
        <v>220.03053725572138</v>
      </c>
      <c r="E35" s="285">
        <f t="shared" si="3"/>
        <v>230.32924482669918</v>
      </c>
      <c r="F35" s="285">
        <f t="shared" si="3"/>
        <v>232.93478716013911</v>
      </c>
      <c r="G35" s="285">
        <f t="shared" si="3"/>
        <v>228.03250146943972</v>
      </c>
      <c r="H35" s="285">
        <f t="shared" si="3"/>
        <v>227.58851633765988</v>
      </c>
      <c r="I35" s="285">
        <f t="shared" si="3"/>
        <v>226.45982321449023</v>
      </c>
      <c r="J35" s="285">
        <f t="shared" si="3"/>
        <v>228.93499300234345</v>
      </c>
      <c r="K35" s="285">
        <f t="shared" si="3"/>
        <v>231.37105490484905</v>
      </c>
      <c r="L35" s="285">
        <f t="shared" si="3"/>
        <v>215.57296275610176</v>
      </c>
      <c r="M35" s="285">
        <f t="shared" si="3"/>
        <v>224.46255418040175</v>
      </c>
      <c r="N35" s="285">
        <f t="shared" si="3"/>
        <v>231.6007345481168</v>
      </c>
      <c r="O35" s="285">
        <f t="shared" si="3"/>
        <v>228.65193002295774</v>
      </c>
      <c r="P35" s="285">
        <f t="shared" si="3"/>
        <v>230.78988168149758</v>
      </c>
      <c r="Q35" s="285">
        <f t="shared" si="3"/>
        <v>232.42502207665973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103.78806517096422</v>
      </c>
      <c r="D36" s="285">
        <f>IF(WWP_ued!D$5=0,"",WWP_ued!D$5/D$5*1000)</f>
        <v>103.78806517096422</v>
      </c>
      <c r="E36" s="285">
        <f>IF(WWP_ued!E$5=0,"",WWP_ued!E$5/E$5*1000)</f>
        <v>103.78806517096422</v>
      </c>
      <c r="F36" s="285">
        <f>IF(WWP_ued!F$5=0,"",WWP_ued!F$5/F$5*1000)</f>
        <v>103.78806517096423</v>
      </c>
      <c r="G36" s="285">
        <f>IF(WWP_ued!G$5=0,"",WWP_ued!G$5/G$5*1000)</f>
        <v>103.78806517096422</v>
      </c>
      <c r="H36" s="285">
        <f>IF(WWP_ued!H$5=0,"",WWP_ued!H$5/H$5*1000)</f>
        <v>103.78806517096422</v>
      </c>
      <c r="I36" s="285">
        <f>IF(WWP_ued!I$5=0,"",WWP_ued!I$5/I$5*1000)</f>
        <v>103.7880651709642</v>
      </c>
      <c r="J36" s="285">
        <f>IF(WWP_ued!J$5=0,"",WWP_ued!J$5/J$5*1000)</f>
        <v>103.7880651709642</v>
      </c>
      <c r="K36" s="285">
        <f>IF(WWP_ued!K$5=0,"",WWP_ued!K$5/K$5*1000)</f>
        <v>103.78806517096422</v>
      </c>
      <c r="L36" s="285">
        <f>IF(WWP_ued!L$5=0,"",WWP_ued!L$5/L$5*1000)</f>
        <v>103.78806517096422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1.3177050589820389</v>
      </c>
      <c r="C37" s="283">
        <f t="shared" si="4"/>
        <v>1.2499597184526081</v>
      </c>
      <c r="D37" s="283">
        <f t="shared" si="4"/>
        <v>0.67874846561428459</v>
      </c>
      <c r="E37" s="283">
        <f t="shared" si="4"/>
        <v>0.70320409623811597</v>
      </c>
      <c r="F37" s="283">
        <f t="shared" si="4"/>
        <v>0.6914523392864208</v>
      </c>
      <c r="G37" s="283">
        <f t="shared" si="4"/>
        <v>0.65995259284517327</v>
      </c>
      <c r="H37" s="283">
        <f t="shared" si="4"/>
        <v>0.63304795409668324</v>
      </c>
      <c r="I37" s="283">
        <f t="shared" si="4"/>
        <v>0.5320312376865789</v>
      </c>
      <c r="J37" s="283">
        <f t="shared" si="4"/>
        <v>0.58067465907367632</v>
      </c>
      <c r="K37" s="283">
        <f t="shared" si="4"/>
        <v>0.8555086618758827</v>
      </c>
      <c r="L37" s="283">
        <f t="shared" si="4"/>
        <v>0.43879267161636387</v>
      </c>
      <c r="M37" s="283">
        <f t="shared" si="4"/>
        <v>0.51834970958388105</v>
      </c>
      <c r="N37" s="283">
        <f t="shared" si="4"/>
        <v>0.35565593356212361</v>
      </c>
      <c r="O37" s="283">
        <f t="shared" si="4"/>
        <v>0.41583178481757949</v>
      </c>
      <c r="P37" s="283">
        <f t="shared" si="4"/>
        <v>0.40377048446536123</v>
      </c>
      <c r="Q37" s="283">
        <f t="shared" si="4"/>
        <v>0.37938464455479165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218.23043881894404</v>
      </c>
      <c r="C5" s="96">
        <v>200.29569999999995</v>
      </c>
      <c r="D5" s="96">
        <v>159.01702</v>
      </c>
      <c r="E5" s="96">
        <v>140.68853999999999</v>
      </c>
      <c r="F5" s="96">
        <v>133.30125000000001</v>
      </c>
      <c r="G5" s="96">
        <v>143.04621363671873</v>
      </c>
      <c r="H5" s="96">
        <v>141.89955</v>
      </c>
      <c r="I5" s="96">
        <v>137.90087</v>
      </c>
      <c r="J5" s="96">
        <v>133.00705999999997</v>
      </c>
      <c r="K5" s="96">
        <v>117.00241999999997</v>
      </c>
      <c r="L5" s="96">
        <v>92.647703552757037</v>
      </c>
      <c r="M5" s="96">
        <v>107.57557560966869</v>
      </c>
      <c r="N5" s="96">
        <v>111.9241169434795</v>
      </c>
      <c r="O5" s="96">
        <v>99.455017224319505</v>
      </c>
      <c r="P5" s="96">
        <v>99.336251932499806</v>
      </c>
      <c r="Q5" s="96">
        <v>106.57408008825641</v>
      </c>
    </row>
    <row r="6" spans="1:17" x14ac:dyDescent="0.25">
      <c r="A6" s="132" t="s">
        <v>83</v>
      </c>
      <c r="B6" s="160">
        <v>3.7780927231166448</v>
      </c>
      <c r="C6" s="160">
        <v>3.467599344697208</v>
      </c>
      <c r="D6" s="160">
        <v>2.7529663110476306</v>
      </c>
      <c r="E6" s="160">
        <v>2.4356563276715724</v>
      </c>
      <c r="F6" s="160">
        <v>2.3077646057669674</v>
      </c>
      <c r="G6" s="160">
        <v>2.4764733175405302</v>
      </c>
      <c r="H6" s="160">
        <v>2.4566218176068122</v>
      </c>
      <c r="I6" s="160">
        <v>2.3873950686169243</v>
      </c>
      <c r="J6" s="160">
        <v>2.3026714707110649</v>
      </c>
      <c r="K6" s="160">
        <v>2.0255927357401458</v>
      </c>
      <c r="L6" s="160">
        <v>1.6039541344484256</v>
      </c>
      <c r="M6" s="160">
        <v>1.8623914317157693</v>
      </c>
      <c r="N6" s="160">
        <v>1.9376751201799307</v>
      </c>
      <c r="O6" s="160">
        <v>1.7218050739676383</v>
      </c>
      <c r="P6" s="160">
        <v>1.7197489616892081</v>
      </c>
      <c r="Q6" s="160">
        <v>1.8450531403107797</v>
      </c>
    </row>
    <row r="7" spans="1:17" x14ac:dyDescent="0.25">
      <c r="A7" s="76" t="s">
        <v>82</v>
      </c>
      <c r="B7" s="159">
        <v>4.1066225251267889</v>
      </c>
      <c r="C7" s="159">
        <v>3.7691297224969658</v>
      </c>
      <c r="D7" s="159">
        <v>2.9923546859213381</v>
      </c>
      <c r="E7" s="159">
        <v>2.6474525300777962</v>
      </c>
      <c r="F7" s="159">
        <v>2.5084397888771388</v>
      </c>
      <c r="G7" s="159">
        <v>2.69181882341362</v>
      </c>
      <c r="H7" s="159">
        <v>2.6702411060943616</v>
      </c>
      <c r="I7" s="159">
        <v>2.5949946398010053</v>
      </c>
      <c r="J7" s="159">
        <v>2.5029037725120276</v>
      </c>
      <c r="K7" s="159">
        <v>2.201731234500159</v>
      </c>
      <c r="L7" s="159">
        <v>1.7434284070091586</v>
      </c>
      <c r="M7" s="159">
        <v>2.0243385127345319</v>
      </c>
      <c r="N7" s="159">
        <v>2.1061686088912293</v>
      </c>
      <c r="O7" s="159">
        <v>1.8715272543126507</v>
      </c>
      <c r="P7" s="159">
        <v>1.8692923496621829</v>
      </c>
      <c r="Q7" s="159">
        <v>2.0054925438160653</v>
      </c>
    </row>
    <row r="8" spans="1:17" x14ac:dyDescent="0.25">
      <c r="A8" s="76" t="s">
        <v>81</v>
      </c>
      <c r="B8" s="159">
        <v>10.184423862314434</v>
      </c>
      <c r="C8" s="159">
        <v>9.3474417117924737</v>
      </c>
      <c r="D8" s="159">
        <v>7.4210396210849172</v>
      </c>
      <c r="E8" s="159">
        <v>6.565682274592934</v>
      </c>
      <c r="F8" s="159">
        <v>6.2209306764153034</v>
      </c>
      <c r="G8" s="159">
        <v>6.6757106820657768</v>
      </c>
      <c r="H8" s="159">
        <v>6.6221979431140152</v>
      </c>
      <c r="I8" s="159">
        <v>6.4355867067064922</v>
      </c>
      <c r="J8" s="159">
        <v>6.2072013558298273</v>
      </c>
      <c r="K8" s="159">
        <v>5.4602934615603935</v>
      </c>
      <c r="L8" s="159">
        <v>4.3237024493827123</v>
      </c>
      <c r="M8" s="159">
        <v>5.0203595115816384</v>
      </c>
      <c r="N8" s="159">
        <v>5.2232981500502476</v>
      </c>
      <c r="O8" s="159">
        <v>4.6413875906953725</v>
      </c>
      <c r="P8" s="159">
        <v>4.6358450271622136</v>
      </c>
      <c r="Q8" s="159">
        <v>4.9736215086638405</v>
      </c>
    </row>
    <row r="9" spans="1:17" x14ac:dyDescent="0.25">
      <c r="A9" s="76" t="s">
        <v>80</v>
      </c>
      <c r="B9" s="159">
        <v>31.21033119096359</v>
      </c>
      <c r="C9" s="159">
        <v>28.645385890976939</v>
      </c>
      <c r="D9" s="159">
        <v>22.741895613002168</v>
      </c>
      <c r="E9" s="159">
        <v>20.120639228591251</v>
      </c>
      <c r="F9" s="159">
        <v>19.064142395466256</v>
      </c>
      <c r="G9" s="159">
        <v>20.457823057943511</v>
      </c>
      <c r="H9" s="159">
        <v>20.293832406317147</v>
      </c>
      <c r="I9" s="159">
        <v>19.721959262487637</v>
      </c>
      <c r="J9" s="159">
        <v>19.022068671091407</v>
      </c>
      <c r="K9" s="159">
        <v>16.733157382201206</v>
      </c>
      <c r="L9" s="159">
        <v>13.250055893269604</v>
      </c>
      <c r="M9" s="159">
        <v>15.384972696782443</v>
      </c>
      <c r="N9" s="159">
        <v>16.00688142757334</v>
      </c>
      <c r="O9" s="159">
        <v>14.223607132776143</v>
      </c>
      <c r="P9" s="159">
        <v>14.206621857432591</v>
      </c>
      <c r="Q9" s="159">
        <v>15.241743333002095</v>
      </c>
    </row>
    <row r="10" spans="1:17" x14ac:dyDescent="0.25">
      <c r="A10" s="129" t="s">
        <v>79</v>
      </c>
      <c r="B10" s="158">
        <v>6.899125842213004</v>
      </c>
      <c r="C10" s="158">
        <v>6.3321379337949022</v>
      </c>
      <c r="D10" s="158">
        <v>5.0271558723478478</v>
      </c>
      <c r="E10" s="158">
        <v>4.4477202505306979</v>
      </c>
      <c r="F10" s="158">
        <v>4.2141788453135938</v>
      </c>
      <c r="G10" s="158">
        <v>4.522255623334881</v>
      </c>
      <c r="H10" s="158">
        <v>4.4860050582385274</v>
      </c>
      <c r="I10" s="158">
        <v>4.3595909948656892</v>
      </c>
      <c r="J10" s="158">
        <v>4.2048783378202064</v>
      </c>
      <c r="K10" s="158">
        <v>3.6989084739602669</v>
      </c>
      <c r="L10" s="158">
        <v>2.9289597237753862</v>
      </c>
      <c r="M10" s="158">
        <v>3.4008887013940137</v>
      </c>
      <c r="N10" s="158">
        <v>3.5383632629372648</v>
      </c>
      <c r="O10" s="158">
        <v>3.1441657872452531</v>
      </c>
      <c r="P10" s="158">
        <v>3.1404111474324674</v>
      </c>
      <c r="Q10" s="158">
        <v>3.3692274736109891</v>
      </c>
    </row>
    <row r="11" spans="1:17" x14ac:dyDescent="0.25">
      <c r="A11" s="92" t="s">
        <v>125</v>
      </c>
      <c r="B11" s="91">
        <v>1.3798251684426008</v>
      </c>
      <c r="C11" s="91">
        <v>1.2664275867589805</v>
      </c>
      <c r="D11" s="91">
        <v>0</v>
      </c>
      <c r="E11" s="91">
        <v>0.88954405010613957</v>
      </c>
      <c r="F11" s="91">
        <v>0.84283576906271862</v>
      </c>
      <c r="G11" s="91">
        <v>0.90445112466697619</v>
      </c>
      <c r="H11" s="91">
        <v>0.89720101164770549</v>
      </c>
      <c r="I11" s="91">
        <v>0.87191819897313771</v>
      </c>
      <c r="J11" s="91">
        <v>0.8409756675640413</v>
      </c>
      <c r="K11" s="91">
        <v>0.73978169479205347</v>
      </c>
      <c r="L11" s="91">
        <v>0</v>
      </c>
      <c r="M11" s="91">
        <v>0.68017774027880273</v>
      </c>
      <c r="N11" s="91">
        <v>0.70767265258745304</v>
      </c>
      <c r="O11" s="91">
        <v>0.62883315744905055</v>
      </c>
      <c r="P11" s="91">
        <v>0.6280822294864935</v>
      </c>
      <c r="Q11" s="91">
        <v>0.6738454947221979</v>
      </c>
    </row>
    <row r="12" spans="1:17" x14ac:dyDescent="0.25">
      <c r="A12" s="92" t="s">
        <v>26</v>
      </c>
      <c r="B12" s="91">
        <v>2.0697377526639009</v>
      </c>
      <c r="C12" s="91">
        <v>1.4570691083012308</v>
      </c>
      <c r="D12" s="91">
        <v>0</v>
      </c>
      <c r="E12" s="91">
        <v>1.3343160751592094</v>
      </c>
      <c r="F12" s="91">
        <v>1.2642536535940778</v>
      </c>
      <c r="G12" s="91">
        <v>1.3566766870004643</v>
      </c>
      <c r="H12" s="91">
        <v>1.3458015174715581</v>
      </c>
      <c r="I12" s="91">
        <v>1.3078772984597065</v>
      </c>
      <c r="J12" s="91">
        <v>1.2614635013460618</v>
      </c>
      <c r="K12" s="91">
        <v>1.10967254218808</v>
      </c>
      <c r="L12" s="91">
        <v>0</v>
      </c>
      <c r="M12" s="91">
        <v>1.0202666104182041</v>
      </c>
      <c r="N12" s="91">
        <v>1.0615089788811793</v>
      </c>
      <c r="O12" s="91">
        <v>0.94324973617357577</v>
      </c>
      <c r="P12" s="91">
        <v>0.9421233442297402</v>
      </c>
      <c r="Q12" s="91">
        <v>1.0107682420832966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3.4495629211065024</v>
      </c>
      <c r="C14" s="157">
        <v>3.6086412387346911</v>
      </c>
      <c r="D14" s="157">
        <v>5.0271558723478478</v>
      </c>
      <c r="E14" s="157">
        <v>2.2238601252653489</v>
      </c>
      <c r="F14" s="157">
        <v>2.1070894226567969</v>
      </c>
      <c r="G14" s="157">
        <v>2.2611278116674405</v>
      </c>
      <c r="H14" s="157">
        <v>2.2430025291192637</v>
      </c>
      <c r="I14" s="157">
        <v>2.1797954974328446</v>
      </c>
      <c r="J14" s="157">
        <v>2.1024391689101032</v>
      </c>
      <c r="K14" s="157">
        <v>1.8494542369801334</v>
      </c>
      <c r="L14" s="157">
        <v>2.9289597237753862</v>
      </c>
      <c r="M14" s="157">
        <v>1.7004443506970068</v>
      </c>
      <c r="N14" s="157">
        <v>1.7691816314686324</v>
      </c>
      <c r="O14" s="157">
        <v>1.5720828936226265</v>
      </c>
      <c r="P14" s="157">
        <v>1.5702055737162337</v>
      </c>
      <c r="Q14" s="157">
        <v>1.6846137368054945</v>
      </c>
    </row>
    <row r="15" spans="1:17" x14ac:dyDescent="0.25">
      <c r="A15" s="156" t="s">
        <v>314</v>
      </c>
      <c r="B15" s="206">
        <v>100.35997542727004</v>
      </c>
      <c r="C15" s="206">
        <v>92.112134489475579</v>
      </c>
      <c r="D15" s="206">
        <v>73.128864635414715</v>
      </c>
      <c r="E15" s="206">
        <v>64.699949712390065</v>
      </c>
      <c r="F15" s="206">
        <v>61.302677329644183</v>
      </c>
      <c r="G15" s="206">
        <v>65.78419840623485</v>
      </c>
      <c r="H15" s="206">
        <v>65.256869885854101</v>
      </c>
      <c r="I15" s="206">
        <v>63.417953973328878</v>
      </c>
      <c r="J15" s="206">
        <v>61.16738501510391</v>
      </c>
      <c r="K15" s="206">
        <v>53.807159348074421</v>
      </c>
      <c r="L15" s="206">
        <v>39.60689435565827</v>
      </c>
      <c r="M15" s="206">
        <v>49.471935185530967</v>
      </c>
      <c r="N15" s="206">
        <v>51.471745586717951</v>
      </c>
      <c r="O15" s="206">
        <v>45.737446796010246</v>
      </c>
      <c r="P15" s="206">
        <v>45.682828925867369</v>
      </c>
      <c r="Q15" s="206">
        <v>49.011366685263937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8.6812948030124524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0.25227983760476652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3.6325664273390479</v>
      </c>
      <c r="C19" s="87">
        <v>11.440438111884589</v>
      </c>
      <c r="D19" s="87">
        <v>8.8297525139664828</v>
      </c>
      <c r="E19" s="87">
        <v>5.7480468813268457</v>
      </c>
      <c r="F19" s="87">
        <v>2.2066950761883097</v>
      </c>
      <c r="G19" s="87">
        <v>7.0278898840754751</v>
      </c>
      <c r="H19" s="87">
        <v>7.2042687219250769</v>
      </c>
      <c r="I19" s="87">
        <v>5.3204950665083466</v>
      </c>
      <c r="J19" s="87">
        <v>2.8503110753259202</v>
      </c>
      <c r="K19" s="87">
        <v>0.17494525562020696</v>
      </c>
      <c r="L19" s="87">
        <v>5.7830155603468967</v>
      </c>
      <c r="M19" s="87">
        <v>3.0515813325351746</v>
      </c>
      <c r="N19" s="87">
        <v>1.1695333969187722</v>
      </c>
      <c r="O19" s="87">
        <v>2.1949265864713561</v>
      </c>
      <c r="P19" s="87">
        <v>2.129504890136479</v>
      </c>
      <c r="Q19" s="87">
        <v>1.6806637912277413</v>
      </c>
    </row>
    <row r="20" spans="1:17" x14ac:dyDescent="0.25">
      <c r="A20" s="88" t="s">
        <v>29</v>
      </c>
      <c r="B20" s="87">
        <v>52.625186990553118</v>
      </c>
      <c r="C20" s="87">
        <v>39.883092178770937</v>
      </c>
      <c r="D20" s="87">
        <v>10.914816759776539</v>
      </c>
      <c r="E20" s="87">
        <v>9.1157988826815632</v>
      </c>
      <c r="F20" s="87">
        <v>9.9625603351955299</v>
      </c>
      <c r="G20" s="87">
        <v>6.3516147904193554</v>
      </c>
      <c r="H20" s="87">
        <v>6.3568508379888264</v>
      </c>
      <c r="I20" s="87">
        <v>6.3297553072625705</v>
      </c>
      <c r="J20" s="87">
        <v>8.1666195530726249</v>
      </c>
      <c r="K20" s="87">
        <v>19.081778212290502</v>
      </c>
      <c r="L20" s="87">
        <v>0</v>
      </c>
      <c r="M20" s="87">
        <v>4.5366870232745002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1.0719732657119037</v>
      </c>
      <c r="C22" s="87">
        <v>4.0289058747977133</v>
      </c>
      <c r="D22" s="87">
        <v>6.3588357541899452</v>
      </c>
      <c r="E22" s="87">
        <v>4.2451240601135005</v>
      </c>
      <c r="F22" s="87">
        <v>2.7260146556905052</v>
      </c>
      <c r="G22" s="87">
        <v>6.7419942280014489</v>
      </c>
      <c r="H22" s="87">
        <v>5.7663279795714875</v>
      </c>
      <c r="I22" s="87">
        <v>4.4740929850328275</v>
      </c>
      <c r="J22" s="87">
        <v>4.2796677945266008</v>
      </c>
      <c r="K22" s="87">
        <v>0.16466884105757384</v>
      </c>
      <c r="L22" s="87">
        <v>7.5681111895685387</v>
      </c>
      <c r="M22" s="87">
        <v>5.6575784047096906</v>
      </c>
      <c r="N22" s="87">
        <v>2.0865459598610849</v>
      </c>
      <c r="O22" s="87">
        <v>5.9925512014832671</v>
      </c>
      <c r="P22" s="87">
        <v>3.8210213161629856</v>
      </c>
      <c r="Q22" s="87">
        <v>2.1760777827506641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35.499388931362873</v>
      </c>
      <c r="C24" s="87">
        <v>31.438308938547483</v>
      </c>
      <c r="D24" s="87">
        <v>31.319840782122913</v>
      </c>
      <c r="E24" s="87">
        <v>37.13511340782123</v>
      </c>
      <c r="F24" s="87">
        <v>38.4321374301676</v>
      </c>
      <c r="G24" s="87">
        <v>37.042695408765375</v>
      </c>
      <c r="H24" s="87">
        <v>37.579867597765364</v>
      </c>
      <c r="I24" s="87">
        <v>38.750037430167595</v>
      </c>
      <c r="J24" s="87">
        <v>38.560539664804466</v>
      </c>
      <c r="K24" s="87">
        <v>25.644015642458101</v>
      </c>
      <c r="L24" s="87">
        <v>16.514753058333245</v>
      </c>
      <c r="M24" s="87">
        <v>27.606358507850103</v>
      </c>
      <c r="N24" s="87">
        <v>41.842941462754638</v>
      </c>
      <c r="O24" s="87">
        <v>34.532297398779896</v>
      </c>
      <c r="P24" s="87">
        <v>36.557350446257679</v>
      </c>
      <c r="Q24" s="87">
        <v>40.981730399396952</v>
      </c>
    </row>
    <row r="25" spans="1:17" x14ac:dyDescent="0.25">
      <c r="A25" s="88" t="s">
        <v>22</v>
      </c>
      <c r="B25" s="87">
        <v>7.5308598123030928</v>
      </c>
      <c r="C25" s="87">
        <v>5.3213893854748591</v>
      </c>
      <c r="D25" s="87">
        <v>7.0243240223463701</v>
      </c>
      <c r="E25" s="87">
        <v>8.455866480446927</v>
      </c>
      <c r="F25" s="87">
        <v>7.9752698324022333</v>
      </c>
      <c r="G25" s="87">
        <v>8.6200040949731953</v>
      </c>
      <c r="H25" s="87">
        <v>8.3495547486033512</v>
      </c>
      <c r="I25" s="87">
        <v>8.5435731843575429</v>
      </c>
      <c r="J25" s="87">
        <v>7.310246927374302</v>
      </c>
      <c r="K25" s="87">
        <v>8.7417513966480431</v>
      </c>
      <c r="L25" s="87">
        <v>9.4887347098048256</v>
      </c>
      <c r="M25" s="87">
        <v>8.6197299171614983</v>
      </c>
      <c r="N25" s="87">
        <v>6.3727247671834535</v>
      </c>
      <c r="O25" s="87">
        <v>3.0176716092757263</v>
      </c>
      <c r="P25" s="87">
        <v>3.1749522733102236</v>
      </c>
      <c r="Q25" s="87">
        <v>4.1728947118885795</v>
      </c>
    </row>
    <row r="26" spans="1:17" x14ac:dyDescent="0.25">
      <c r="A26" s="156" t="s">
        <v>313</v>
      </c>
      <c r="B26" s="204">
        <v>11.681539106513013</v>
      </c>
      <c r="C26" s="204">
        <v>13.314440524528232</v>
      </c>
      <c r="D26" s="204">
        <v>18.043829205392392</v>
      </c>
      <c r="E26" s="204">
        <v>10.869067640673768</v>
      </c>
      <c r="F26" s="204">
        <v>8.9714626476190436</v>
      </c>
      <c r="G26" s="204">
        <v>12.040239560033955</v>
      </c>
      <c r="H26" s="204">
        <v>12.421652482514693</v>
      </c>
      <c r="I26" s="204">
        <v>13.100795990247461</v>
      </c>
      <c r="J26" s="204">
        <v>11.348901647532131</v>
      </c>
      <c r="K26" s="204">
        <v>8.7828475658249392</v>
      </c>
      <c r="L26" s="204">
        <v>11.677201423882439</v>
      </c>
      <c r="M26" s="204">
        <v>10.414849203899642</v>
      </c>
      <c r="N26" s="204">
        <v>8.4769226562768143</v>
      </c>
      <c r="O26" s="204">
        <v>8.8284254414958561</v>
      </c>
      <c r="P26" s="204">
        <v>8.1483004857706121</v>
      </c>
      <c r="Q26" s="204">
        <v>8.1353814513851788</v>
      </c>
    </row>
    <row r="27" spans="1:17" x14ac:dyDescent="0.25">
      <c r="A27" s="156" t="s">
        <v>312</v>
      </c>
      <c r="B27" s="204">
        <v>36.577252515854539</v>
      </c>
      <c r="C27" s="204">
        <v>27.996615185081986</v>
      </c>
      <c r="D27" s="204">
        <v>6.159582988977828</v>
      </c>
      <c r="E27" s="204">
        <v>16.403590302573111</v>
      </c>
      <c r="F27" s="204">
        <v>18.395004926982704</v>
      </c>
      <c r="G27" s="204">
        <v>14.552134340069834</v>
      </c>
      <c r="H27" s="204">
        <v>13.40796728438686</v>
      </c>
      <c r="I27" s="204">
        <v>10.817456682250878</v>
      </c>
      <c r="J27" s="204">
        <v>13.200487409792144</v>
      </c>
      <c r="K27" s="204">
        <v>14.192977147067229</v>
      </c>
      <c r="L27" s="204">
        <v>4.0854196169537609</v>
      </c>
      <c r="M27" s="204">
        <v>8.0193828368237021</v>
      </c>
      <c r="N27" s="204">
        <v>13.415104941683875</v>
      </c>
      <c r="O27" s="204">
        <v>9.1344876488577871</v>
      </c>
      <c r="P27" s="204">
        <v>10.563141951200551</v>
      </c>
      <c r="Q27" s="204">
        <v>12.636988847560948</v>
      </c>
    </row>
    <row r="28" spans="1:17" x14ac:dyDescent="0.25">
      <c r="A28" s="152" t="s">
        <v>318</v>
      </c>
      <c r="B28" s="264">
        <v>30.265655200319728</v>
      </c>
      <c r="C28" s="264">
        <v>21.982104048374303</v>
      </c>
      <c r="D28" s="264">
        <v>0.74584723682806597</v>
      </c>
      <c r="E28" s="264">
        <v>12.049318706982756</v>
      </c>
      <c r="F28" s="264">
        <v>14.382777389070803</v>
      </c>
      <c r="G28" s="264">
        <v>10.040361178992757</v>
      </c>
      <c r="H28" s="264">
        <v>8.891512120481412</v>
      </c>
      <c r="I28" s="264">
        <v>6.3403094365326274</v>
      </c>
      <c r="J28" s="264">
        <v>8.992222491656948</v>
      </c>
      <c r="K28" s="264">
        <v>10.593692096517968</v>
      </c>
      <c r="L28" s="264">
        <v>0.83170910025650979</v>
      </c>
      <c r="M28" s="264">
        <v>4.5101223342096501</v>
      </c>
      <c r="N28" s="264">
        <v>9.965606871372934</v>
      </c>
      <c r="O28" s="264">
        <v>5.9585271296651392</v>
      </c>
      <c r="P28" s="264">
        <v>7.4482033044057605</v>
      </c>
      <c r="Q28" s="264">
        <v>9.3469376868300422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18.677711863836592</v>
      </c>
      <c r="C30" s="208">
        <v>18.696090000000002</v>
      </c>
      <c r="D30" s="208">
        <v>0.74584723682806597</v>
      </c>
      <c r="E30" s="208">
        <v>8.7874999999999996</v>
      </c>
      <c r="F30" s="208">
        <v>3.3967100000000001</v>
      </c>
      <c r="G30" s="208">
        <v>6.7850851910130707</v>
      </c>
      <c r="H30" s="208">
        <v>4.5019900000000002</v>
      </c>
      <c r="I30" s="208">
        <v>2.1875900000000001</v>
      </c>
      <c r="J30" s="208">
        <v>1.0997300000000001</v>
      </c>
      <c r="K30" s="208">
        <v>1.10005</v>
      </c>
      <c r="L30" s="208">
        <v>0.83170910025650979</v>
      </c>
      <c r="M30" s="208">
        <v>1.0986872371453569</v>
      </c>
      <c r="N30" s="208">
        <v>1.0984560412597071</v>
      </c>
      <c r="O30" s="208">
        <v>1.0989773850630375</v>
      </c>
      <c r="P30" s="208">
        <v>1.0983939096776647</v>
      </c>
      <c r="Q30" s="208">
        <v>1.0984443538819657</v>
      </c>
    </row>
    <row r="31" spans="1:17" x14ac:dyDescent="0.25">
      <c r="A31" s="154" t="s">
        <v>125</v>
      </c>
      <c r="B31" s="208">
        <v>10.319679367617827</v>
      </c>
      <c r="C31" s="208">
        <v>3.2860140483743017</v>
      </c>
      <c r="D31" s="208">
        <v>0</v>
      </c>
      <c r="E31" s="208">
        <v>2.3646407042614745</v>
      </c>
      <c r="F31" s="208">
        <v>5.1291241213037075</v>
      </c>
      <c r="G31" s="208">
        <v>2.0376087492353845</v>
      </c>
      <c r="H31" s="208">
        <v>2.9133678046782432</v>
      </c>
      <c r="I31" s="208">
        <v>2.6724034662916036</v>
      </c>
      <c r="J31" s="208">
        <v>3.2612344354751364</v>
      </c>
      <c r="K31" s="208">
        <v>5.177341241937258</v>
      </c>
      <c r="L31" s="208">
        <v>0</v>
      </c>
      <c r="M31" s="208">
        <v>1.1935739168327828</v>
      </c>
      <c r="N31" s="208">
        <v>3.1949840006436618</v>
      </c>
      <c r="O31" s="208">
        <v>1.17059517979723</v>
      </c>
      <c r="P31" s="208">
        <v>2.2890655305562526</v>
      </c>
      <c r="Q31" s="208">
        <v>3.741984464233485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1.2682639688653095</v>
      </c>
      <c r="C33" s="208">
        <v>0</v>
      </c>
      <c r="D33" s="208">
        <v>0</v>
      </c>
      <c r="E33" s="208">
        <v>0.89717800272128212</v>
      </c>
      <c r="F33" s="208">
        <v>5.856943267767095</v>
      </c>
      <c r="G33" s="208">
        <v>1.2176672387443013</v>
      </c>
      <c r="H33" s="208">
        <v>1.4761543158031696</v>
      </c>
      <c r="I33" s="208">
        <v>1.4803159702410236</v>
      </c>
      <c r="J33" s="208">
        <v>4.631258056181812</v>
      </c>
      <c r="K33" s="208">
        <v>4.3163008545807102</v>
      </c>
      <c r="L33" s="208">
        <v>0</v>
      </c>
      <c r="M33" s="208">
        <v>2.2178611802315107</v>
      </c>
      <c r="N33" s="208">
        <v>5.672166829469564</v>
      </c>
      <c r="O33" s="208">
        <v>3.688954564804872</v>
      </c>
      <c r="P33" s="208">
        <v>4.060743864171843</v>
      </c>
      <c r="Q33" s="208">
        <v>4.5065088687145929</v>
      </c>
    </row>
    <row r="34" spans="1:17" x14ac:dyDescent="0.25">
      <c r="A34" s="152" t="s">
        <v>317</v>
      </c>
      <c r="B34" s="264">
        <v>5.3131751696790026</v>
      </c>
      <c r="C34" s="264">
        <v>4.8765247670898848</v>
      </c>
      <c r="D34" s="264">
        <v>3.8715281277572493</v>
      </c>
      <c r="E34" s="264">
        <v>3.4252914553618274</v>
      </c>
      <c r="F34" s="264">
        <v>3.2454358586282219</v>
      </c>
      <c r="G34" s="264">
        <v>3.4826928568006696</v>
      </c>
      <c r="H34" s="264">
        <v>3.454775464545218</v>
      </c>
      <c r="I34" s="264">
        <v>3.3574210927056476</v>
      </c>
      <c r="J34" s="264">
        <v>3.2382733243290311</v>
      </c>
      <c r="K34" s="264">
        <v>2.8486143184274701</v>
      </c>
      <c r="L34" s="264">
        <v>2.2556591129466153</v>
      </c>
      <c r="M34" s="264">
        <v>2.6191024509986987</v>
      </c>
      <c r="N34" s="264">
        <v>2.7249747663556567</v>
      </c>
      <c r="O34" s="264">
        <v>2.4213942421417198</v>
      </c>
      <c r="P34" s="264">
        <v>2.4185027078400378</v>
      </c>
      <c r="Q34" s="264">
        <v>2.5947194127492681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0.45959796015948284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1.4367632806448196E-2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0.19231234027089081</v>
      </c>
      <c r="C38" s="87">
        <v>0.6056702529821254</v>
      </c>
      <c r="D38" s="87">
        <v>0.46745748603351966</v>
      </c>
      <c r="E38" s="87">
        <v>0.30430836430553893</v>
      </c>
      <c r="F38" s="87">
        <v>0.11682503344526349</v>
      </c>
      <c r="G38" s="87">
        <v>0.37206475856870175</v>
      </c>
      <c r="H38" s="87">
        <v>0.38140246174897474</v>
      </c>
      <c r="I38" s="87">
        <v>0.28167326822691252</v>
      </c>
      <c r="J38" s="87">
        <v>0.15089882163490168</v>
      </c>
      <c r="K38" s="87">
        <v>9.2618076504815457E-3</v>
      </c>
      <c r="L38" s="87">
        <v>0.32934952263292017</v>
      </c>
      <c r="M38" s="87">
        <v>0.1615543058400975</v>
      </c>
      <c r="N38" s="87">
        <v>6.1916473954523238E-2</v>
      </c>
      <c r="O38" s="87">
        <v>0.11620199575436595</v>
      </c>
      <c r="P38" s="87">
        <v>0.11273849418369598</v>
      </c>
      <c r="Q38" s="87">
        <v>8.897631835911575E-2</v>
      </c>
    </row>
    <row r="39" spans="1:17" x14ac:dyDescent="0.25">
      <c r="A39" s="150" t="s">
        <v>29</v>
      </c>
      <c r="B39" s="87">
        <v>2.7860393112645774</v>
      </c>
      <c r="C39" s="87">
        <v>2.1114578212290502</v>
      </c>
      <c r="D39" s="87">
        <v>0.57784324022346389</v>
      </c>
      <c r="E39" s="87">
        <v>0.4826011173184358</v>
      </c>
      <c r="F39" s="87">
        <v>0.5274296648044694</v>
      </c>
      <c r="G39" s="87">
        <v>0.33626195949278953</v>
      </c>
      <c r="H39" s="87">
        <v>0.33653916201117329</v>
      </c>
      <c r="I39" s="87">
        <v>0.33510469273743027</v>
      </c>
      <c r="J39" s="87">
        <v>0.43235044692737434</v>
      </c>
      <c r="K39" s="87">
        <v>1.0102117877094974</v>
      </c>
      <c r="L39" s="87">
        <v>0</v>
      </c>
      <c r="M39" s="87">
        <v>0.24017754829100302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5.6751525831806669E-2</v>
      </c>
      <c r="C41" s="87">
        <v>0.21329501690105546</v>
      </c>
      <c r="D41" s="87">
        <v>0.33664424581005598</v>
      </c>
      <c r="E41" s="87">
        <v>0.22474186200600887</v>
      </c>
      <c r="F41" s="87">
        <v>0.1443184229483209</v>
      </c>
      <c r="G41" s="87">
        <v>0.35692910618831214</v>
      </c>
      <c r="H41" s="87">
        <v>0.30527618715378474</v>
      </c>
      <c r="I41" s="87">
        <v>0.23686374626644385</v>
      </c>
      <c r="J41" s="87">
        <v>0.22657064794552595</v>
      </c>
      <c r="K41" s="87">
        <v>8.7177621736362638E-3</v>
      </c>
      <c r="L41" s="87">
        <v>0.43101281355842369</v>
      </c>
      <c r="M41" s="87">
        <v>0.29951885671992484</v>
      </c>
      <c r="N41" s="87">
        <v>0.11046419787499864</v>
      </c>
      <c r="O41" s="87">
        <v>0.31725271066676136</v>
      </c>
      <c r="P41" s="87">
        <v>0.20228936379686399</v>
      </c>
      <c r="Q41" s="87">
        <v>0.11520411791032931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1.8793794140133289</v>
      </c>
      <c r="C43" s="87">
        <v>1.6643810614525143</v>
      </c>
      <c r="D43" s="87">
        <v>1.6581092178770955</v>
      </c>
      <c r="E43" s="87">
        <v>1.9659765921787711</v>
      </c>
      <c r="F43" s="87">
        <v>2.0346425698324029</v>
      </c>
      <c r="G43" s="87">
        <v>1.961083874581697</v>
      </c>
      <c r="H43" s="87">
        <v>1.9895224022346374</v>
      </c>
      <c r="I43" s="87">
        <v>2.0514725698324026</v>
      </c>
      <c r="J43" s="87">
        <v>2.041440335195531</v>
      </c>
      <c r="K43" s="87">
        <v>1.3576243575418996</v>
      </c>
      <c r="L43" s="87">
        <v>0.9405345670272317</v>
      </c>
      <c r="M43" s="87">
        <v>1.4615130974744175</v>
      </c>
      <c r="N43" s="87">
        <v>2.2152145480281873</v>
      </c>
      <c r="O43" s="87">
        <v>1.8281804505236423</v>
      </c>
      <c r="P43" s="87">
        <v>1.935389141272466</v>
      </c>
      <c r="Q43" s="87">
        <v>2.169621021144545</v>
      </c>
    </row>
    <row r="44" spans="1:17" x14ac:dyDescent="0.25">
      <c r="A44" s="150" t="s">
        <v>22</v>
      </c>
      <c r="B44" s="87">
        <v>0.3986925782983991</v>
      </c>
      <c r="C44" s="87">
        <v>0.28172061452513969</v>
      </c>
      <c r="D44" s="87">
        <v>0.3718759776536314</v>
      </c>
      <c r="E44" s="87">
        <v>0.44766351955307265</v>
      </c>
      <c r="F44" s="87">
        <v>0.42222016759776543</v>
      </c>
      <c r="G44" s="87">
        <v>0.45635315796916931</v>
      </c>
      <c r="H44" s="87">
        <v>0.44203525139664812</v>
      </c>
      <c r="I44" s="87">
        <v>0.45230681564245828</v>
      </c>
      <c r="J44" s="87">
        <v>0.3870130726256984</v>
      </c>
      <c r="K44" s="87">
        <v>0.46279860335195527</v>
      </c>
      <c r="L44" s="87">
        <v>0.54039457692159121</v>
      </c>
      <c r="M44" s="87">
        <v>0.45633864267325586</v>
      </c>
      <c r="N44" s="87">
        <v>0.33737954649794755</v>
      </c>
      <c r="O44" s="87">
        <v>0.15975908519695028</v>
      </c>
      <c r="P44" s="87">
        <v>0.16808570858701188</v>
      </c>
      <c r="Q44" s="87">
        <v>0.22091795533527783</v>
      </c>
    </row>
    <row r="45" spans="1:17" x14ac:dyDescent="0.25">
      <c r="A45" s="152" t="s">
        <v>316</v>
      </c>
      <c r="B45" s="264">
        <v>0.99842214585581301</v>
      </c>
      <c r="C45" s="264">
        <v>1.1379863696177976</v>
      </c>
      <c r="D45" s="264">
        <v>1.5422076243925122</v>
      </c>
      <c r="E45" s="264">
        <v>0.92898014022852704</v>
      </c>
      <c r="F45" s="264">
        <v>0.76679167928367886</v>
      </c>
      <c r="G45" s="264">
        <v>1.0290803042764063</v>
      </c>
      <c r="H45" s="264">
        <v>1.0616796993602302</v>
      </c>
      <c r="I45" s="264">
        <v>1.1197261530126035</v>
      </c>
      <c r="J45" s="264">
        <v>0.96999159380616506</v>
      </c>
      <c r="K45" s="264">
        <v>0.75067073212178959</v>
      </c>
      <c r="L45" s="264">
        <v>0.99805140375063583</v>
      </c>
      <c r="M45" s="264">
        <v>0.890158051615354</v>
      </c>
      <c r="N45" s="264">
        <v>0.72452330395528319</v>
      </c>
      <c r="O45" s="264">
        <v>0.75456627705092782</v>
      </c>
      <c r="P45" s="264">
        <v>0.69643593895475309</v>
      </c>
      <c r="Q45" s="264">
        <v>0.69533174798163921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13.433075625571975</v>
      </c>
      <c r="C47" s="242">
        <v>15.310815197155691</v>
      </c>
      <c r="D47" s="242">
        <v>20.749331066811191</v>
      </c>
      <c r="E47" s="242">
        <v>12.498781732898806</v>
      </c>
      <c r="F47" s="242">
        <v>10.316648783914813</v>
      </c>
      <c r="G47" s="242">
        <v>13.845559826081759</v>
      </c>
      <c r="H47" s="242">
        <v>14.284162015873475</v>
      </c>
      <c r="I47" s="242">
        <v>15.065136681695035</v>
      </c>
      <c r="J47" s="242">
        <v>13.050562319607272</v>
      </c>
      <c r="K47" s="242">
        <v>10.099752651071238</v>
      </c>
      <c r="L47" s="242">
        <v>13.428087548377272</v>
      </c>
      <c r="M47" s="242">
        <v>11.976457529205989</v>
      </c>
      <c r="N47" s="242">
        <v>9.7479571891688774</v>
      </c>
      <c r="O47" s="242">
        <v>10.152164498958559</v>
      </c>
      <c r="P47" s="242">
        <v>9.3700612262826013</v>
      </c>
      <c r="Q47" s="242">
        <v>9.355205104642593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0.99999999999999989</v>
      </c>
      <c r="C51" s="77">
        <f t="shared" si="0"/>
        <v>1</v>
      </c>
      <c r="D51" s="77">
        <f t="shared" si="0"/>
        <v>1.0000000000000002</v>
      </c>
      <c r="E51" s="77">
        <f t="shared" si="0"/>
        <v>1</v>
      </c>
      <c r="F51" s="77">
        <f t="shared" si="0"/>
        <v>1</v>
      </c>
      <c r="G51" s="77">
        <f t="shared" si="0"/>
        <v>1</v>
      </c>
      <c r="H51" s="77">
        <f t="shared" si="0"/>
        <v>0.99999999999999989</v>
      </c>
      <c r="I51" s="77">
        <f t="shared" si="0"/>
        <v>1</v>
      </c>
      <c r="J51" s="77">
        <f t="shared" si="0"/>
        <v>1</v>
      </c>
      <c r="K51" s="77">
        <f t="shared" si="0"/>
        <v>1.0000000000000002</v>
      </c>
      <c r="L51" s="77">
        <f t="shared" si="0"/>
        <v>1</v>
      </c>
      <c r="M51" s="77">
        <f t="shared" si="0"/>
        <v>1.0000000000000002</v>
      </c>
      <c r="N51" s="77">
        <f t="shared" si="0"/>
        <v>1.0000000000000002</v>
      </c>
      <c r="O51" s="77">
        <f t="shared" si="0"/>
        <v>1.0000000000000002</v>
      </c>
      <c r="P51" s="77">
        <f t="shared" si="0"/>
        <v>0.99999999999999989</v>
      </c>
      <c r="Q51" s="77">
        <f t="shared" si="0"/>
        <v>1.0000000000000002</v>
      </c>
    </row>
    <row r="52" spans="1:17" x14ac:dyDescent="0.25">
      <c r="A52" s="132" t="s">
        <v>83</v>
      </c>
      <c r="B52" s="203">
        <f t="shared" ref="B52:Q52" si="1">IF(B$6=0,0,B$6/B$5)</f>
        <v>1.7312400339583967E-2</v>
      </c>
      <c r="C52" s="203">
        <f t="shared" si="1"/>
        <v>1.7312400339583971E-2</v>
      </c>
      <c r="D52" s="203">
        <f t="shared" si="1"/>
        <v>1.7312400339583967E-2</v>
      </c>
      <c r="E52" s="203">
        <f t="shared" si="1"/>
        <v>1.7312400339583967E-2</v>
      </c>
      <c r="F52" s="203">
        <f t="shared" si="1"/>
        <v>1.7312400339583967E-2</v>
      </c>
      <c r="G52" s="203">
        <f t="shared" si="1"/>
        <v>1.7312400339583967E-2</v>
      </c>
      <c r="H52" s="203">
        <f t="shared" si="1"/>
        <v>1.7312400339583967E-2</v>
      </c>
      <c r="I52" s="203">
        <f t="shared" si="1"/>
        <v>1.7312400339583967E-2</v>
      </c>
      <c r="J52" s="203">
        <f t="shared" si="1"/>
        <v>1.7312400339583971E-2</v>
      </c>
      <c r="K52" s="203">
        <f t="shared" si="1"/>
        <v>1.7312400339583971E-2</v>
      </c>
      <c r="L52" s="203">
        <f t="shared" si="1"/>
        <v>1.7312400339583967E-2</v>
      </c>
      <c r="M52" s="203">
        <f t="shared" si="1"/>
        <v>1.7312400339583971E-2</v>
      </c>
      <c r="N52" s="203">
        <f t="shared" si="1"/>
        <v>1.7312400339583971E-2</v>
      </c>
      <c r="O52" s="203">
        <f t="shared" si="1"/>
        <v>1.7312400339583967E-2</v>
      </c>
      <c r="P52" s="203">
        <f t="shared" si="1"/>
        <v>1.7312400339583967E-2</v>
      </c>
      <c r="Q52" s="203">
        <f t="shared" si="1"/>
        <v>1.7312400339583971E-2</v>
      </c>
    </row>
    <row r="53" spans="1:17" x14ac:dyDescent="0.25">
      <c r="A53" s="76" t="s">
        <v>82</v>
      </c>
      <c r="B53" s="202">
        <f t="shared" ref="B53:Q53" si="2">IF(B$7=0,0,B$7/B$5)</f>
        <v>1.8817826456069536E-2</v>
      </c>
      <c r="C53" s="202">
        <f t="shared" si="2"/>
        <v>1.8817826456069536E-2</v>
      </c>
      <c r="D53" s="202">
        <f t="shared" si="2"/>
        <v>1.8817826456069532E-2</v>
      </c>
      <c r="E53" s="202">
        <f t="shared" si="2"/>
        <v>1.8817826456069532E-2</v>
      </c>
      <c r="F53" s="202">
        <f t="shared" si="2"/>
        <v>1.8817826456069532E-2</v>
      </c>
      <c r="G53" s="202">
        <f t="shared" si="2"/>
        <v>1.8817826456069532E-2</v>
      </c>
      <c r="H53" s="202">
        <f t="shared" si="2"/>
        <v>1.8817826456069532E-2</v>
      </c>
      <c r="I53" s="202">
        <f t="shared" si="2"/>
        <v>1.8817826456069532E-2</v>
      </c>
      <c r="J53" s="202">
        <f t="shared" si="2"/>
        <v>1.8817826456069536E-2</v>
      </c>
      <c r="K53" s="202">
        <f t="shared" si="2"/>
        <v>1.8817826456069536E-2</v>
      </c>
      <c r="L53" s="202">
        <f t="shared" si="2"/>
        <v>1.8817826456069532E-2</v>
      </c>
      <c r="M53" s="202">
        <f t="shared" si="2"/>
        <v>1.8817826456069532E-2</v>
      </c>
      <c r="N53" s="202">
        <f t="shared" si="2"/>
        <v>1.8817826456069536E-2</v>
      </c>
      <c r="O53" s="202">
        <f t="shared" si="2"/>
        <v>1.8817826456069532E-2</v>
      </c>
      <c r="P53" s="202">
        <f t="shared" si="2"/>
        <v>1.8817826456069532E-2</v>
      </c>
      <c r="Q53" s="202">
        <f t="shared" si="2"/>
        <v>1.8817826456069539E-2</v>
      </c>
    </row>
    <row r="54" spans="1:17" x14ac:dyDescent="0.25">
      <c r="A54" s="76" t="s">
        <v>81</v>
      </c>
      <c r="B54" s="202">
        <f t="shared" ref="B54:Q54" si="3">IF(B$8=0,0,B$8/B$5)</f>
        <v>4.6668209611052433E-2</v>
      </c>
      <c r="C54" s="202">
        <f t="shared" si="3"/>
        <v>4.666820961105244E-2</v>
      </c>
      <c r="D54" s="202">
        <f t="shared" si="3"/>
        <v>4.6668209611052433E-2</v>
      </c>
      <c r="E54" s="202">
        <f t="shared" si="3"/>
        <v>4.6668209611052433E-2</v>
      </c>
      <c r="F54" s="202">
        <f t="shared" si="3"/>
        <v>4.6668209611052433E-2</v>
      </c>
      <c r="G54" s="202">
        <f t="shared" si="3"/>
        <v>4.6668209611052433E-2</v>
      </c>
      <c r="H54" s="202">
        <f t="shared" si="3"/>
        <v>4.6668209611052433E-2</v>
      </c>
      <c r="I54" s="202">
        <f t="shared" si="3"/>
        <v>4.6668209611052433E-2</v>
      </c>
      <c r="J54" s="202">
        <f t="shared" si="3"/>
        <v>4.666820961105244E-2</v>
      </c>
      <c r="K54" s="202">
        <f t="shared" si="3"/>
        <v>4.6668209611052447E-2</v>
      </c>
      <c r="L54" s="202">
        <f t="shared" si="3"/>
        <v>4.6668209611052433E-2</v>
      </c>
      <c r="M54" s="202">
        <f t="shared" si="3"/>
        <v>4.6668209611052433E-2</v>
      </c>
      <c r="N54" s="202">
        <f t="shared" si="3"/>
        <v>4.666820961105244E-2</v>
      </c>
      <c r="O54" s="202">
        <f t="shared" si="3"/>
        <v>4.6668209611052433E-2</v>
      </c>
      <c r="P54" s="202">
        <f t="shared" si="3"/>
        <v>4.6668209611052433E-2</v>
      </c>
      <c r="Q54" s="202">
        <f t="shared" si="3"/>
        <v>4.666820961105244E-2</v>
      </c>
    </row>
    <row r="55" spans="1:17" x14ac:dyDescent="0.25">
      <c r="A55" s="76" t="s">
        <v>80</v>
      </c>
      <c r="B55" s="202">
        <f t="shared" ref="B55:Q55" si="4">IF(B$9=0,0,B$9/B$5)</f>
        <v>0.14301548106612844</v>
      </c>
      <c r="C55" s="202">
        <f t="shared" si="4"/>
        <v>0.14301548106612846</v>
      </c>
      <c r="D55" s="202">
        <f t="shared" si="4"/>
        <v>0.14301548106612844</v>
      </c>
      <c r="E55" s="202">
        <f t="shared" si="4"/>
        <v>0.14301548106612844</v>
      </c>
      <c r="F55" s="202">
        <f t="shared" si="4"/>
        <v>0.14301548106612844</v>
      </c>
      <c r="G55" s="202">
        <f t="shared" si="4"/>
        <v>0.14301548106612844</v>
      </c>
      <c r="H55" s="202">
        <f t="shared" si="4"/>
        <v>0.14301548106612844</v>
      </c>
      <c r="I55" s="202">
        <f t="shared" si="4"/>
        <v>0.14301548106612844</v>
      </c>
      <c r="J55" s="202">
        <f t="shared" si="4"/>
        <v>0.14301548106612846</v>
      </c>
      <c r="K55" s="202">
        <f t="shared" si="4"/>
        <v>0.14301548106612846</v>
      </c>
      <c r="L55" s="202">
        <f t="shared" si="4"/>
        <v>0.14301548106612844</v>
      </c>
      <c r="M55" s="202">
        <f t="shared" si="4"/>
        <v>0.14301548106612846</v>
      </c>
      <c r="N55" s="202">
        <f t="shared" si="4"/>
        <v>0.14301548106612846</v>
      </c>
      <c r="O55" s="202">
        <f t="shared" si="4"/>
        <v>0.14301548106612844</v>
      </c>
      <c r="P55" s="202">
        <f t="shared" si="4"/>
        <v>0.14301548106612844</v>
      </c>
      <c r="Q55" s="202">
        <f t="shared" si="4"/>
        <v>0.14301548106612849</v>
      </c>
    </row>
    <row r="56" spans="1:17" x14ac:dyDescent="0.25">
      <c r="A56" s="129" t="s">
        <v>79</v>
      </c>
      <c r="B56" s="201">
        <f t="shared" ref="B56:Q56" si="5">IF(B$10=0,0,B$10/B$5)</f>
        <v>3.1613948446196811E-2</v>
      </c>
      <c r="C56" s="201">
        <f t="shared" si="5"/>
        <v>3.1613948446196818E-2</v>
      </c>
      <c r="D56" s="201">
        <f t="shared" si="5"/>
        <v>3.1613948446196811E-2</v>
      </c>
      <c r="E56" s="201">
        <f t="shared" si="5"/>
        <v>3.1613948446196811E-2</v>
      </c>
      <c r="F56" s="201">
        <f t="shared" si="5"/>
        <v>3.1613948446196818E-2</v>
      </c>
      <c r="G56" s="201">
        <f t="shared" si="5"/>
        <v>3.1613948446196811E-2</v>
      </c>
      <c r="H56" s="201">
        <f t="shared" si="5"/>
        <v>3.1613948446196811E-2</v>
      </c>
      <c r="I56" s="201">
        <f t="shared" si="5"/>
        <v>3.1613948446196818E-2</v>
      </c>
      <c r="J56" s="201">
        <f t="shared" si="5"/>
        <v>3.1613948446196818E-2</v>
      </c>
      <c r="K56" s="201">
        <f t="shared" si="5"/>
        <v>3.1613948446196818E-2</v>
      </c>
      <c r="L56" s="201">
        <f t="shared" si="5"/>
        <v>3.1613948446196811E-2</v>
      </c>
      <c r="M56" s="201">
        <f t="shared" si="5"/>
        <v>3.1613948446196818E-2</v>
      </c>
      <c r="N56" s="201">
        <f t="shared" si="5"/>
        <v>3.1613948446196818E-2</v>
      </c>
      <c r="O56" s="201">
        <f t="shared" si="5"/>
        <v>3.1613948446196818E-2</v>
      </c>
      <c r="P56" s="201">
        <f t="shared" si="5"/>
        <v>3.1613948446196811E-2</v>
      </c>
      <c r="Q56" s="201">
        <f t="shared" si="5"/>
        <v>3.1613948446196818E-2</v>
      </c>
    </row>
    <row r="57" spans="1:17" x14ac:dyDescent="0.25">
      <c r="A57" s="127" t="s">
        <v>314</v>
      </c>
      <c r="B57" s="200">
        <f t="shared" ref="B57:Q57" si="6">IF(B$15=0,0,B$15/B$5)</f>
        <v>0.45988073877509905</v>
      </c>
      <c r="C57" s="200">
        <f t="shared" si="6"/>
        <v>0.459880738775099</v>
      </c>
      <c r="D57" s="200">
        <f t="shared" si="6"/>
        <v>0.45988073877509911</v>
      </c>
      <c r="E57" s="200">
        <f t="shared" si="6"/>
        <v>0.45988073877509905</v>
      </c>
      <c r="F57" s="200">
        <f t="shared" si="6"/>
        <v>0.45988073877509911</v>
      </c>
      <c r="G57" s="200">
        <f t="shared" si="6"/>
        <v>0.459880738775099</v>
      </c>
      <c r="H57" s="200">
        <f t="shared" si="6"/>
        <v>0.459880738775099</v>
      </c>
      <c r="I57" s="200">
        <f t="shared" si="6"/>
        <v>0.45988073877509894</v>
      </c>
      <c r="J57" s="200">
        <f t="shared" si="6"/>
        <v>0.45988073877509905</v>
      </c>
      <c r="K57" s="200">
        <f t="shared" si="6"/>
        <v>0.45988073877509911</v>
      </c>
      <c r="L57" s="200">
        <f t="shared" si="6"/>
        <v>0.42750001173104779</v>
      </c>
      <c r="M57" s="200">
        <f t="shared" si="6"/>
        <v>0.45988073877509911</v>
      </c>
      <c r="N57" s="200">
        <f t="shared" si="6"/>
        <v>0.45988073877509916</v>
      </c>
      <c r="O57" s="200">
        <f t="shared" si="6"/>
        <v>0.45988073877509894</v>
      </c>
      <c r="P57" s="200">
        <f t="shared" si="6"/>
        <v>0.45988073877509905</v>
      </c>
      <c r="Q57" s="200">
        <f t="shared" si="6"/>
        <v>0.45988073877509911</v>
      </c>
    </row>
    <row r="58" spans="1:17" x14ac:dyDescent="0.25">
      <c r="A58" s="127" t="s">
        <v>313</v>
      </c>
      <c r="B58" s="200">
        <f t="shared" ref="B58:Q58" si="7">IF(B$26=0,0,B$26/B$5)</f>
        <v>5.35284590441788E-2</v>
      </c>
      <c r="C58" s="200">
        <f t="shared" si="7"/>
        <v>6.6473920930545369E-2</v>
      </c>
      <c r="D58" s="200">
        <f t="shared" si="7"/>
        <v>0.11347105615104842</v>
      </c>
      <c r="E58" s="200">
        <f t="shared" si="7"/>
        <v>7.725624020743814E-2</v>
      </c>
      <c r="F58" s="200">
        <f t="shared" si="7"/>
        <v>6.7302164440461304E-2</v>
      </c>
      <c r="G58" s="200">
        <f t="shared" si="7"/>
        <v>8.4170277939767349E-2</v>
      </c>
      <c r="H58" s="200">
        <f t="shared" si="7"/>
        <v>8.7538350068866969E-2</v>
      </c>
      <c r="I58" s="200">
        <f t="shared" si="7"/>
        <v>9.5001547055123439E-2</v>
      </c>
      <c r="J58" s="200">
        <f t="shared" si="7"/>
        <v>8.5325558263840529E-2</v>
      </c>
      <c r="K58" s="200">
        <f t="shared" si="7"/>
        <v>7.5065520574915806E-2</v>
      </c>
      <c r="L58" s="200">
        <f t="shared" si="7"/>
        <v>0.12603875731504782</v>
      </c>
      <c r="M58" s="200">
        <f t="shared" si="7"/>
        <v>9.6814254954017423E-2</v>
      </c>
      <c r="N58" s="200">
        <f t="shared" si="7"/>
        <v>7.5738124077025959E-2</v>
      </c>
      <c r="O58" s="200">
        <f t="shared" si="7"/>
        <v>8.8768024860761491E-2</v>
      </c>
      <c r="P58" s="200">
        <f t="shared" si="7"/>
        <v>8.202746054187228E-2</v>
      </c>
      <c r="Q58" s="200">
        <f t="shared" si="7"/>
        <v>7.6335460223049406E-2</v>
      </c>
    </row>
    <row r="59" spans="1:17" x14ac:dyDescent="0.25">
      <c r="A59" s="127" t="s">
        <v>312</v>
      </c>
      <c r="B59" s="200">
        <f t="shared" ref="B59:Q59" si="8">IF(B$27=0,0,B$27/B$5)</f>
        <v>0.16760839007523162</v>
      </c>
      <c r="C59" s="200">
        <f t="shared" si="8"/>
        <v>0.13977641649362413</v>
      </c>
      <c r="D59" s="200">
        <f t="shared" si="8"/>
        <v>3.8735369264106624E-2</v>
      </c>
      <c r="E59" s="200">
        <f t="shared" si="8"/>
        <v>0.11659507094588595</v>
      </c>
      <c r="F59" s="200">
        <f t="shared" si="8"/>
        <v>0.13799574217783181</v>
      </c>
      <c r="G59" s="200">
        <f t="shared" si="8"/>
        <v>0.10173030078955146</v>
      </c>
      <c r="H59" s="200">
        <f t="shared" si="8"/>
        <v>9.448914590910866E-2</v>
      </c>
      <c r="I59" s="200">
        <f t="shared" si="8"/>
        <v>7.8443715998679914E-2</v>
      </c>
      <c r="J59" s="200">
        <f t="shared" si="8"/>
        <v>9.9246516762284256E-2</v>
      </c>
      <c r="K59" s="200">
        <f t="shared" si="8"/>
        <v>0.12130498794014032</v>
      </c>
      <c r="L59" s="200">
        <f t="shared" si="8"/>
        <v>4.4096285825664008E-2</v>
      </c>
      <c r="M59" s="200">
        <f t="shared" si="8"/>
        <v>7.4546501762830772E-2</v>
      </c>
      <c r="N59" s="200">
        <f t="shared" si="8"/>
        <v>0.11985893038993876</v>
      </c>
      <c r="O59" s="200">
        <f t="shared" si="8"/>
        <v>9.1845418198008733E-2</v>
      </c>
      <c r="P59" s="200">
        <f t="shared" si="8"/>
        <v>0.10633723082665063</v>
      </c>
      <c r="Q59" s="200">
        <f t="shared" si="8"/>
        <v>0.11857469318145623</v>
      </c>
    </row>
    <row r="60" spans="1:17" x14ac:dyDescent="0.25">
      <c r="A60" s="142" t="s">
        <v>318</v>
      </c>
      <c r="B60" s="199">
        <f t="shared" ref="B60:Q60" si="9">IF(B$28=0,0,B$28/B$5)</f>
        <v>0.1386866807587267</v>
      </c>
      <c r="C60" s="199">
        <f t="shared" si="9"/>
        <v>0.10974825744324171</v>
      </c>
      <c r="D60" s="199">
        <f t="shared" si="9"/>
        <v>4.6903610495786299E-3</v>
      </c>
      <c r="E60" s="199">
        <f t="shared" si="9"/>
        <v>8.5645346145341736E-2</v>
      </c>
      <c r="F60" s="199">
        <f t="shared" si="9"/>
        <v>0.10789679308386682</v>
      </c>
      <c r="G60" s="199">
        <f t="shared" si="9"/>
        <v>7.0189632593081669E-2</v>
      </c>
      <c r="H60" s="199">
        <f t="shared" si="9"/>
        <v>6.2660608299895323E-2</v>
      </c>
      <c r="I60" s="199">
        <f t="shared" si="9"/>
        <v>4.5977298305171152E-2</v>
      </c>
      <c r="J60" s="199">
        <f t="shared" si="9"/>
        <v>6.760710665777403E-2</v>
      </c>
      <c r="K60" s="199">
        <f t="shared" si="9"/>
        <v>9.0542504133828777E-2</v>
      </c>
      <c r="L60" s="199">
        <f t="shared" si="9"/>
        <v>8.9771151184864905E-3</v>
      </c>
      <c r="M60" s="199">
        <f t="shared" si="9"/>
        <v>4.192515177027125E-2</v>
      </c>
      <c r="N60" s="199">
        <f t="shared" si="9"/>
        <v>8.903895910481438E-2</v>
      </c>
      <c r="O60" s="199">
        <f t="shared" si="9"/>
        <v>5.9911780179231766E-2</v>
      </c>
      <c r="P60" s="199">
        <f t="shared" si="9"/>
        <v>7.4979709416325729E-2</v>
      </c>
      <c r="Q60" s="199">
        <f t="shared" si="9"/>
        <v>8.7703667524876891E-2</v>
      </c>
    </row>
    <row r="61" spans="1:17" x14ac:dyDescent="0.25">
      <c r="A61" s="142" t="s">
        <v>317</v>
      </c>
      <c r="B61" s="199">
        <f t="shared" ref="B61:Q61" si="10">IF(B$34=0,0,B$34/B$5)</f>
        <v>2.4346627346917012E-2</v>
      </c>
      <c r="C61" s="199">
        <f t="shared" si="10"/>
        <v>2.4346627346917012E-2</v>
      </c>
      <c r="D61" s="199">
        <f t="shared" si="10"/>
        <v>2.4346627346917012E-2</v>
      </c>
      <c r="E61" s="199">
        <f t="shared" si="10"/>
        <v>2.4346627346917012E-2</v>
      </c>
      <c r="F61" s="199">
        <f t="shared" si="10"/>
        <v>2.4346627346917015E-2</v>
      </c>
      <c r="G61" s="199">
        <f t="shared" si="10"/>
        <v>2.4346627346917012E-2</v>
      </c>
      <c r="H61" s="199">
        <f t="shared" si="10"/>
        <v>2.4346627346917012E-2</v>
      </c>
      <c r="I61" s="199">
        <f t="shared" si="10"/>
        <v>2.4346627346917012E-2</v>
      </c>
      <c r="J61" s="199">
        <f t="shared" si="10"/>
        <v>2.4346627346917012E-2</v>
      </c>
      <c r="K61" s="199">
        <f t="shared" si="10"/>
        <v>2.4346627346917019E-2</v>
      </c>
      <c r="L61" s="199">
        <f t="shared" si="10"/>
        <v>2.4346627346917015E-2</v>
      </c>
      <c r="M61" s="199">
        <f t="shared" si="10"/>
        <v>2.4346627346917015E-2</v>
      </c>
      <c r="N61" s="199">
        <f t="shared" si="10"/>
        <v>2.4346627346917022E-2</v>
      </c>
      <c r="O61" s="199">
        <f t="shared" si="10"/>
        <v>2.4346627346917012E-2</v>
      </c>
      <c r="P61" s="199">
        <f t="shared" si="10"/>
        <v>2.4346627346917015E-2</v>
      </c>
      <c r="Q61" s="199">
        <f t="shared" si="10"/>
        <v>2.4346627346917019E-2</v>
      </c>
    </row>
    <row r="62" spans="1:17" x14ac:dyDescent="0.25">
      <c r="A62" s="142" t="s">
        <v>316</v>
      </c>
      <c r="B62" s="199">
        <f t="shared" ref="B62:Q62" si="11">IF(B$45=0,0,B$45/B$5)</f>
        <v>4.5750819695879316E-3</v>
      </c>
      <c r="C62" s="199">
        <f t="shared" si="11"/>
        <v>5.6815317034654162E-3</v>
      </c>
      <c r="D62" s="199">
        <f t="shared" si="11"/>
        <v>9.6983808676109774E-3</v>
      </c>
      <c r="E62" s="199">
        <f t="shared" si="11"/>
        <v>6.6030974536271901E-3</v>
      </c>
      <c r="F62" s="199">
        <f t="shared" si="11"/>
        <v>5.7523217470479742E-3</v>
      </c>
      <c r="G62" s="199">
        <f t="shared" si="11"/>
        <v>7.1940408495527646E-3</v>
      </c>
      <c r="H62" s="199">
        <f t="shared" si="11"/>
        <v>7.4819102622963232E-3</v>
      </c>
      <c r="I62" s="199">
        <f t="shared" si="11"/>
        <v>8.1197903465917466E-3</v>
      </c>
      <c r="J62" s="199">
        <f t="shared" si="11"/>
        <v>7.292782757593208E-3</v>
      </c>
      <c r="K62" s="199">
        <f t="shared" si="11"/>
        <v>6.415856459394513E-3</v>
      </c>
      <c r="L62" s="199">
        <f t="shared" si="11"/>
        <v>1.0772543360260499E-2</v>
      </c>
      <c r="M62" s="199">
        <f t="shared" si="11"/>
        <v>8.2747226456425134E-3</v>
      </c>
      <c r="N62" s="199">
        <f t="shared" si="11"/>
        <v>6.4733439382073463E-3</v>
      </c>
      <c r="O62" s="199">
        <f t="shared" si="11"/>
        <v>7.5870106718599556E-3</v>
      </c>
      <c r="P62" s="199">
        <f t="shared" si="11"/>
        <v>7.0108940634078867E-3</v>
      </c>
      <c r="Q62" s="199">
        <f t="shared" si="11"/>
        <v>6.5243983096623425E-3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6.1554546186459315E-2</v>
      </c>
      <c r="C64" s="276">
        <f t="shared" si="13"/>
        <v>7.6441057881700372E-2</v>
      </c>
      <c r="D64" s="276">
        <f t="shared" si="13"/>
        <v>0.13048496989071479</v>
      </c>
      <c r="E64" s="276">
        <f t="shared" si="13"/>
        <v>8.8840084152545809E-2</v>
      </c>
      <c r="F64" s="276">
        <f t="shared" si="13"/>
        <v>7.7393488687576534E-2</v>
      </c>
      <c r="G64" s="276">
        <f t="shared" si="13"/>
        <v>9.679081657655092E-2</v>
      </c>
      <c r="H64" s="276">
        <f t="shared" si="13"/>
        <v>0.1006638993278941</v>
      </c>
      <c r="I64" s="276">
        <f t="shared" si="13"/>
        <v>0.10924613225206654</v>
      </c>
      <c r="J64" s="276">
        <f t="shared" si="13"/>
        <v>9.8119320279745112E-2</v>
      </c>
      <c r="K64" s="276">
        <f t="shared" si="13"/>
        <v>8.6320886790813733E-2</v>
      </c>
      <c r="L64" s="276">
        <f t="shared" si="13"/>
        <v>0.14493707920920912</v>
      </c>
      <c r="M64" s="276">
        <f t="shared" si="13"/>
        <v>0.11133063858902158</v>
      </c>
      <c r="N64" s="276">
        <f t="shared" si="13"/>
        <v>8.7094340838905104E-2</v>
      </c>
      <c r="O64" s="276">
        <f t="shared" si="13"/>
        <v>0.10207795224709965</v>
      </c>
      <c r="P64" s="276">
        <f t="shared" si="13"/>
        <v>9.4326703937346781E-2</v>
      </c>
      <c r="Q64" s="276">
        <f t="shared" si="13"/>
        <v>8.778124190136416E-2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239.64155473943524</v>
      </c>
      <c r="C68" s="230">
        <f t="shared" si="14"/>
        <v>234.15625074734203</v>
      </c>
      <c r="D68" s="230">
        <f t="shared" si="14"/>
        <v>220.03053725572144</v>
      </c>
      <c r="E68" s="230">
        <f t="shared" si="14"/>
        <v>230.32924482669915</v>
      </c>
      <c r="F68" s="230">
        <f t="shared" si="14"/>
        <v>232.93478716013911</v>
      </c>
      <c r="G68" s="230">
        <f t="shared" si="14"/>
        <v>228.03250146943969</v>
      </c>
      <c r="H68" s="230">
        <f t="shared" si="14"/>
        <v>227.58851633765988</v>
      </c>
      <c r="I68" s="230">
        <f t="shared" si="14"/>
        <v>226.45982321449023</v>
      </c>
      <c r="J68" s="230">
        <f t="shared" si="14"/>
        <v>228.93499300234342</v>
      </c>
      <c r="K68" s="230">
        <f t="shared" si="14"/>
        <v>231.37105490484905</v>
      </c>
      <c r="L68" s="230">
        <f t="shared" si="14"/>
        <v>215.57296275610176</v>
      </c>
      <c r="M68" s="230">
        <f t="shared" si="14"/>
        <v>224.46255418040172</v>
      </c>
      <c r="N68" s="230">
        <f t="shared" si="14"/>
        <v>231.60073454811683</v>
      </c>
      <c r="O68" s="230">
        <f t="shared" si="14"/>
        <v>228.65193002295774</v>
      </c>
      <c r="P68" s="230">
        <f t="shared" si="14"/>
        <v>230.78988168149755</v>
      </c>
      <c r="Q68" s="230">
        <f t="shared" si="14"/>
        <v>232.4250220766597</v>
      </c>
    </row>
    <row r="69" spans="1:17" x14ac:dyDescent="0.25">
      <c r="A69" s="132" t="s">
        <v>83</v>
      </c>
      <c r="B69" s="275">
        <f>IF(B$6=0,0,B$6/WWP!B$5*1000)</f>
        <v>4.1487705336494276</v>
      </c>
      <c r="C69" s="275">
        <f>IF(C$6=0,0,C$6/WWP!C$5*1000)</f>
        <v>4.0538067549539916</v>
      </c>
      <c r="D69" s="275">
        <f>IF(D$6=0,0,D$6/WWP!D$5*1000)</f>
        <v>3.8092567479047936</v>
      </c>
      <c r="E69" s="275">
        <f>IF(E$6=0,0,E$6/WWP!E$5*1000)</f>
        <v>3.9875520963538653</v>
      </c>
      <c r="F69" s="275">
        <f>IF(F$6=0,0,F$6/WWP!F$5*1000)</f>
        <v>4.032660288332111</v>
      </c>
      <c r="G69" s="275">
        <f>IF(G$6=0,0,G$6/WWP!G$5*1000)</f>
        <v>3.9477899558757104</v>
      </c>
      <c r="H69" s="275">
        <f>IF(H$6=0,0,H$6/WWP!H$5*1000)</f>
        <v>3.9401035075295145</v>
      </c>
      <c r="I69" s="275">
        <f>IF(I$6=0,0,I$6/WWP!I$5*1000)</f>
        <v>3.9205631203206659</v>
      </c>
      <c r="J69" s="275">
        <f>IF(J$6=0,0,J$6/WWP!J$5*1000)</f>
        <v>3.9634142505964229</v>
      </c>
      <c r="K69" s="275">
        <f>IF(K$6=0,0,K$6/WWP!K$5*1000)</f>
        <v>4.0055883295046089</v>
      </c>
      <c r="L69" s="275">
        <f>IF(L$6=0,0,L$6/WWP!L$5*1000)</f>
        <v>3.7320854336238583</v>
      </c>
      <c r="M69" s="275">
        <f>IF(M$6=0,0,M$6/WWP!M$5*1000)</f>
        <v>3.8859855992166721</v>
      </c>
      <c r="N69" s="275">
        <f>IF(N$6=0,0,N$6/WWP!N$5*1000)</f>
        <v>4.0095646354387142</v>
      </c>
      <c r="O69" s="275">
        <f>IF(O$6=0,0,O$6/WWP!O$5*1000)</f>
        <v>3.9585137509759831</v>
      </c>
      <c r="P69" s="275">
        <f>IF(P$6=0,0,P$6/WWP!P$5*1000)</f>
        <v>3.9955268259953018</v>
      </c>
      <c r="Q69" s="275">
        <f>IF(Q$6=0,0,Q$6/WWP!Q$5*1000)</f>
        <v>4.0238350311277751</v>
      </c>
    </row>
    <row r="70" spans="1:17" x14ac:dyDescent="0.25">
      <c r="A70" s="76" t="s">
        <v>82</v>
      </c>
      <c r="B70" s="274">
        <f>IF(B$7=0,0,B$7/WWP!B$5*1000)</f>
        <v>4.509533188749379</v>
      </c>
      <c r="C70" s="274">
        <f>IF(C$7=0,0,C$7/WWP!C$5*1000)</f>
        <v>4.4063116901673824</v>
      </c>
      <c r="D70" s="274">
        <f>IF(D$7=0,0,D$7/WWP!D$5*1000)</f>
        <v>4.1404964651139071</v>
      </c>
      <c r="E70" s="274">
        <f>IF(E$7=0,0,E$7/WWP!E$5*1000)</f>
        <v>4.3342957569063758</v>
      </c>
      <c r="F70" s="274">
        <f>IF(F$7=0,0,F$7/WWP!F$5*1000)</f>
        <v>4.3833264003609909</v>
      </c>
      <c r="G70" s="274">
        <f>IF(G$7=0,0,G$7/WWP!G$5*1000)</f>
        <v>4.2910760389953371</v>
      </c>
      <c r="H70" s="274">
        <f>IF(H$7=0,0,H$7/WWP!H$5*1000)</f>
        <v>4.2827212038364291</v>
      </c>
      <c r="I70" s="274">
        <f>IF(I$7=0,0,I$7/WWP!I$5*1000)</f>
        <v>4.2614816525224644</v>
      </c>
      <c r="J70" s="274">
        <f>IF(J$7=0,0,J$7/WWP!J$5*1000)</f>
        <v>4.3080589680395915</v>
      </c>
      <c r="K70" s="274">
        <f>IF(K$7=0,0,K$7/WWP!K$5*1000)</f>
        <v>4.3539003581571842</v>
      </c>
      <c r="L70" s="274">
        <f>IF(L$7=0,0,L$7/WWP!L$5*1000)</f>
        <v>4.0566146017650642</v>
      </c>
      <c r="M70" s="274">
        <f>IF(M$7=0,0,M$7/WWP!M$5*1000)</f>
        <v>4.2238973904529056</v>
      </c>
      <c r="N70" s="274">
        <f>IF(N$7=0,0,N$7/WWP!N$5*1000)</f>
        <v>4.3582224298246892</v>
      </c>
      <c r="O70" s="274">
        <f>IF(O$7=0,0,O$7/WWP!O$5*1000)</f>
        <v>4.3027323380173739</v>
      </c>
      <c r="P70" s="274">
        <f>IF(P$7=0,0,P$7/WWP!P$5*1000)</f>
        <v>4.3429639412992413</v>
      </c>
      <c r="Q70" s="274">
        <f>IF(Q$7=0,0,Q$7/WWP!Q$5*1000)</f>
        <v>4.3737337294867125</v>
      </c>
    </row>
    <row r="71" spans="1:17" x14ac:dyDescent="0.25">
      <c r="A71" s="76" t="s">
        <v>81</v>
      </c>
      <c r="B71" s="274">
        <f>IF(B$8=0,0,B$8/WWP!B$5*1000)</f>
        <v>11.183642308098459</v>
      </c>
      <c r="C71" s="274">
        <f>IF(C$8=0,0,C$8/WWP!C$5*1000)</f>
        <v>10.927652991615108</v>
      </c>
      <c r="D71" s="274">
        <f>IF(D$8=0,0,D$8/WWP!D$5*1000)</f>
        <v>10.268431233482486</v>
      </c>
      <c r="E71" s="274">
        <f>IF(E$8=0,0,E$8/WWP!E$5*1000)</f>
        <v>10.749053477127811</v>
      </c>
      <c r="F71" s="274">
        <f>IF(F$8=0,0,F$8/WWP!F$5*1000)</f>
        <v>10.870649472895256</v>
      </c>
      <c r="G71" s="274">
        <f>IF(G$8=0,0,G$8/WWP!G$5*1000)</f>
        <v>10.641868576708434</v>
      </c>
      <c r="H71" s="274">
        <f>IF(H$8=0,0,H$8/WWP!H$5*1000)</f>
        <v>10.621148585514343</v>
      </c>
      <c r="I71" s="274">
        <f>IF(I$8=0,0,I$8/WWP!I$5*1000)</f>
        <v>10.568474498255709</v>
      </c>
      <c r="J71" s="274">
        <f>IF(J$8=0,0,J$8/WWP!J$5*1000)</f>
        <v>10.683986240738186</v>
      </c>
      <c r="K71" s="274">
        <f>IF(K$8=0,0,K$8/WWP!K$5*1000)</f>
        <v>10.797672888229817</v>
      </c>
      <c r="L71" s="274">
        <f>IF(L$8=0,0,L$8/WWP!L$5*1000)</f>
        <v>10.060404212377357</v>
      </c>
      <c r="M71" s="274">
        <f>IF(M$8=0,0,M$8/WWP!M$5*1000)</f>
        <v>10.475265528323202</v>
      </c>
      <c r="N71" s="274">
        <f>IF(N$8=0,0,N$8/WWP!N$5*1000)</f>
        <v>10.808391625965227</v>
      </c>
      <c r="O71" s="274">
        <f>IF(O$8=0,0,O$8/WWP!O$5*1000)</f>
        <v>10.670776198283084</v>
      </c>
      <c r="P71" s="274">
        <f>IF(P$8=0,0,P$8/WWP!P$5*1000)</f>
        <v>10.770550574422119</v>
      </c>
      <c r="Q71" s="274">
        <f>IF(Q$8=0,0,Q$8/WWP!Q$5*1000)</f>
        <v>10.846859649127044</v>
      </c>
    </row>
    <row r="72" spans="1:17" x14ac:dyDescent="0.25">
      <c r="A72" s="76" t="s">
        <v>80</v>
      </c>
      <c r="B72" s="274">
        <f>IF(B$9=0,0,B$9/WWP!B$5*1000)</f>
        <v>34.272452234495276</v>
      </c>
      <c r="C72" s="274">
        <f>IF(C$9=0,0,C$9/WWP!C$5*1000)</f>
        <v>33.487968845272107</v>
      </c>
      <c r="D72" s="274">
        <f>IF(D$9=0,0,D$9/WWP!D$5*1000)</f>
        <v>31.467773134865691</v>
      </c>
      <c r="E72" s="274">
        <f>IF(E$9=0,0,E$9/WWP!E$5*1000)</f>
        <v>32.940647752488459</v>
      </c>
      <c r="F72" s="274">
        <f>IF(F$9=0,0,F$9/WWP!F$5*1000)</f>
        <v>33.313280642743536</v>
      </c>
      <c r="G72" s="274">
        <f>IF(G$9=0,0,G$9/WWP!G$5*1000)</f>
        <v>32.612177896364564</v>
      </c>
      <c r="H72" s="274">
        <f>IF(H$9=0,0,H$9/WWP!H$5*1000)</f>
        <v>32.548681149156863</v>
      </c>
      <c r="I72" s="274">
        <f>IF(I$9=0,0,I$9/WWP!I$5*1000)</f>
        <v>32.38726055917072</v>
      </c>
      <c r="J72" s="274">
        <f>IF(J$9=0,0,J$9/WWP!J$5*1000)</f>
        <v>32.741248157100898</v>
      </c>
      <c r="K72" s="274">
        <f>IF(K$9=0,0,K$9/WWP!K$5*1000)</f>
        <v>33.089642721994601</v>
      </c>
      <c r="L72" s="274">
        <f>IF(L$9=0,0,L$9/WWP!L$5*1000)</f>
        <v>30.830270973414486</v>
      </c>
      <c r="M72" s="274">
        <f>IF(M$9=0,0,M$9/WWP!M$5*1000)</f>
        <v>32.101620167442078</v>
      </c>
      <c r="N72" s="274">
        <f>IF(N$9=0,0,N$9/WWP!N$5*1000)</f>
        <v>33.122490466667635</v>
      </c>
      <c r="O72" s="274">
        <f>IF(O$9=0,0,O$9/WWP!O$5*1000)</f>
        <v>32.700765768932037</v>
      </c>
      <c r="P72" s="274">
        <f>IF(P$9=0,0,P$9/WWP!P$5*1000)</f>
        <v>33.006525953874238</v>
      </c>
      <c r="Q72" s="274">
        <f>IF(Q$9=0,0,Q$9/WWP!Q$5*1000)</f>
        <v>33.240376344099012</v>
      </c>
    </row>
    <row r="73" spans="1:17" x14ac:dyDescent="0.25">
      <c r="A73" s="129" t="s">
        <v>79</v>
      </c>
      <c r="B73" s="273">
        <f>IF(B$10=0,0,B$10/WWP!B$5*1000)</f>
        <v>7.5760157570989559</v>
      </c>
      <c r="C73" s="273">
        <f>IF(C$10=0,0,C$10/WWP!C$5*1000)</f>
        <v>7.4026036394812031</v>
      </c>
      <c r="D73" s="273">
        <f>IF(D$10=0,0,D$10/WWP!D$5*1000)</f>
        <v>6.9560340613913629</v>
      </c>
      <c r="E73" s="273">
        <f>IF(E$10=0,0,E$10/WWP!E$5*1000)</f>
        <v>7.2816168716027114</v>
      </c>
      <c r="F73" s="273">
        <f>IF(F$10=0,0,F$10/WWP!F$5*1000)</f>
        <v>7.3639883526064658</v>
      </c>
      <c r="G73" s="273">
        <f>IF(G$10=0,0,G$10/WWP!G$5*1000)</f>
        <v>7.2090077455121655</v>
      </c>
      <c r="H73" s="273">
        <f>IF(H$10=0,0,H$10/WWP!H$5*1000)</f>
        <v>7.1949716224452009</v>
      </c>
      <c r="I73" s="273">
        <f>IF(I$10=0,0,I$10/WWP!I$5*1000)</f>
        <v>7.1592891762377402</v>
      </c>
      <c r="J73" s="273">
        <f>IF(J$10=0,0,J$10/WWP!J$5*1000)</f>
        <v>7.2375390663065131</v>
      </c>
      <c r="K73" s="273">
        <f>IF(K$10=0,0,K$10/WWP!K$5*1000)</f>
        <v>7.3145526017040696</v>
      </c>
      <c r="L73" s="273">
        <f>IF(L$10=0,0,L$10/WWP!L$5*1000)</f>
        <v>6.8151125309653073</v>
      </c>
      <c r="M73" s="273">
        <f>IF(M$10=0,0,M$10/WWP!M$5*1000)</f>
        <v>7.0961476159608798</v>
      </c>
      <c r="N73" s="273">
        <f>IF(N$10=0,0,N$10/WWP!N$5*1000)</f>
        <v>7.3218136821054767</v>
      </c>
      <c r="O73" s="273">
        <f>IF(O$10=0,0,O$10/WWP!O$5*1000)</f>
        <v>7.2285903278691883</v>
      </c>
      <c r="P73" s="273">
        <f>IF(P$10=0,0,P$10/WWP!P$5*1000)</f>
        <v>7.2961794213827265</v>
      </c>
      <c r="Q73" s="273">
        <f>IF(Q$10=0,0,Q$10/WWP!Q$5*1000)</f>
        <v>7.3478726655376763</v>
      </c>
    </row>
    <row r="74" spans="1:17" x14ac:dyDescent="0.25">
      <c r="A74" s="127" t="s">
        <v>314</v>
      </c>
      <c r="B74" s="296">
        <f>IF(B$15=0,0,B$15/WWP!B$5*1000)</f>
        <v>110.20653523478481</v>
      </c>
      <c r="C74" s="296">
        <f>IF(C$15=0,0,C$15/WWP!C$5*1000)</f>
        <v>107.68394958249496</v>
      </c>
      <c r="D74" s="296">
        <f>IF(D$15=0,0,D$15/WWP!D$5*1000)</f>
        <v>101.18780602624312</v>
      </c>
      <c r="E74" s="296">
        <f>IF(E$15=0,0,E$15/WWP!E$5*1000)</f>
        <v>105.92398327241307</v>
      </c>
      <c r="F74" s="296">
        <f>IF(F$15=0,0,F$15/WWP!F$5*1000)</f>
        <v>107.12222200562523</v>
      </c>
      <c r="G74" s="296">
        <f>IF(G$15=0,0,G$15/WWP!G$5*1000)</f>
        <v>104.86775524049979</v>
      </c>
      <c r="H74" s="296">
        <f>IF(H$15=0,0,H$15/WWP!H$5*1000)</f>
        <v>104.66357503009172</v>
      </c>
      <c r="I74" s="296">
        <f>IF(I$15=0,0,I$15/WWP!I$5*1000)</f>
        <v>104.14451080275808</v>
      </c>
      <c r="J74" s="296">
        <f>IF(J$15=0,0,J$15/WWP!J$5*1000)</f>
        <v>105.28279371338981</v>
      </c>
      <c r="K74" s="296">
        <f>IF(K$15=0,0,K$15/WWP!K$5*1000)</f>
        <v>106.40309166081597</v>
      </c>
      <c r="L74" s="296">
        <f>IF(L$15=0,0,L$15/WWP!L$5*1000)</f>
        <v>92.157444107130232</v>
      </c>
      <c r="M74" s="296">
        <f>IF(M$15=0,0,M$15/WWP!M$5*1000)</f>
        <v>103.22600524382885</v>
      </c>
      <c r="N74" s="296">
        <f>IF(N$15=0,0,N$15/WWP!N$5*1000)</f>
        <v>106.50871690484357</v>
      </c>
      <c r="O74" s="296">
        <f>IF(O$15=0,0,O$15/WWP!O$5*1000)</f>
        <v>105.15261850131004</v>
      </c>
      <c r="P74" s="296">
        <f>IF(P$15=0,0,P$15/WWP!P$5*1000)</f>
        <v>106.1358212895048</v>
      </c>
      <c r="Q74" s="296">
        <f>IF(Q$15=0,0,Q$15/WWP!Q$5*1000)</f>
        <v>106.88779086243296</v>
      </c>
    </row>
    <row r="75" spans="1:17" x14ac:dyDescent="0.25">
      <c r="A75" s="127" t="s">
        <v>313</v>
      </c>
      <c r="B75" s="296">
        <f>IF(B$26=0,0,B$26/WWP!B$5*1000)</f>
        <v>12.827643148153189</v>
      </c>
      <c r="C75" s="296">
        <f>IF(C$26=0,0,C$26/WWP!C$5*1000)</f>
        <v>15.565284097571764</v>
      </c>
      <c r="D75" s="296">
        <f>IF(D$26=0,0,D$26/WWP!D$5*1000)</f>
        <v>24.967097447889316</v>
      </c>
      <c r="E75" s="296">
        <f>IF(E$26=0,0,E$26/WWP!E$5*1000)</f>
        <v>17.794371465129299</v>
      </c>
      <c r="F75" s="296">
        <f>IF(F$26=0,0,F$26/WWP!F$5*1000)</f>
        <v>15.677015349355537</v>
      </c>
      <c r="G75" s="296">
        <f>IF(G$26=0,0,G$26/WWP!G$5*1000)</f>
        <v>19.193559027983149</v>
      </c>
      <c r="H75" s="296">
        <f>IF(H$26=0,0,H$26/WWP!H$5*1000)</f>
        <v>19.922723214820124</v>
      </c>
      <c r="I75" s="296">
        <f>IF(I$26=0,0,I$26/WWP!I$5*1000)</f>
        <v>21.514033551206332</v>
      </c>
      <c r="J75" s="296">
        <f>IF(J$26=0,0,J$26/WWP!J$5*1000)</f>
        <v>19.534006084053374</v>
      </c>
      <c r="K75" s="296">
        <f>IF(K$26=0,0,K$26/WWP!K$5*1000)</f>
        <v>17.367988682399918</v>
      </c>
      <c r="L75" s="296">
        <f>IF(L$26=0,0,L$26/WWP!L$5*1000)</f>
        <v>27.170548336502154</v>
      </c>
      <c r="M75" s="296">
        <f>IF(M$26=0,0,M$26/WWP!M$5*1000)</f>
        <v>21.731174948051361</v>
      </c>
      <c r="N75" s="296">
        <f>IF(N$26=0,0,N$26/WWP!N$5*1000)</f>
        <v>17.54100516953562</v>
      </c>
      <c r="O75" s="296">
        <f>IF(O$26=0,0,O$26/WWP!O$5*1000)</f>
        <v>20.296980208739011</v>
      </c>
      <c r="P75" s="296">
        <f>IF(P$26=0,0,P$26/WWP!P$5*1000)</f>
        <v>18.931107913092415</v>
      </c>
      <c r="Q75" s="296">
        <f>IF(Q$26=0,0,Q$26/WWP!Q$5*1000)</f>
        <v>17.742271027574233</v>
      </c>
    </row>
    <row r="76" spans="1:17" x14ac:dyDescent="0.25">
      <c r="A76" s="127" t="s">
        <v>312</v>
      </c>
      <c r="B76" s="296">
        <f>IF(B$27=0,0,B$27/WWP!B$5*1000)</f>
        <v>40.165935185002226</v>
      </c>
      <c r="C76" s="296">
        <f>IF(C$27=0,0,C$27/WWP!C$5*1000)</f>
        <v>32.729521629045962</v>
      </c>
      <c r="D76" s="296">
        <f>IF(D$27=0,0,D$27/WWP!D$5*1000)</f>
        <v>8.522964109980137</v>
      </c>
      <c r="E76" s="296">
        <f>IF(E$27=0,0,E$27/WWP!E$5*1000)</f>
        <v>26.85525464148132</v>
      </c>
      <c r="F76" s="296">
        <f>IF(F$27=0,0,F$27/WWP!F$5*1000)</f>
        <v>32.144008833198676</v>
      </c>
      <c r="G76" s="296">
        <f>IF(G$27=0,0,G$27/WWP!G$5*1000)</f>
        <v>23.197814964279939</v>
      </c>
      <c r="H76" s="296">
        <f>IF(H$27=0,0,H$27/WWP!H$5*1000)</f>
        <v>21.504644527466706</v>
      </c>
      <c r="I76" s="296">
        <f>IF(I$27=0,0,I$27/WWP!I$5*1000)</f>
        <v>17.764350057348732</v>
      </c>
      <c r="J76" s="296">
        <f>IF(J$27=0,0,J$27/WWP!J$5*1000)</f>
        <v>22.721000620480503</v>
      </c>
      <c r="K76" s="296">
        <f>IF(K$27=0,0,K$27/WWP!K$5*1000)</f>
        <v>28.066463024930247</v>
      </c>
      <c r="L76" s="296">
        <f>IF(L$27=0,0,L$27/WWP!L$5*1000)</f>
        <v>9.5059669819782844</v>
      </c>
      <c r="M76" s="296">
        <f>IF(M$27=0,0,M$27/WWP!M$5*1000)</f>
        <v>16.732898190898815</v>
      </c>
      <c r="N76" s="296">
        <f>IF(N$27=0,0,N$27/WWP!N$5*1000)</f>
        <v>27.759416320461408</v>
      </c>
      <c r="O76" s="296">
        <f>IF(O$27=0,0,O$27/WWP!O$5*1000)</f>
        <v>21.000632134740385</v>
      </c>
      <c r="P76" s="296">
        <f>IF(P$27=0,0,P$27/WWP!P$5*1000)</f>
        <v>24.541556920820792</v>
      </c>
      <c r="Q76" s="296">
        <f>IF(Q$27=0,0,Q$27/WWP!Q$5*1000)</f>
        <v>27.559725680433115</v>
      </c>
    </row>
    <row r="77" spans="1:17" x14ac:dyDescent="0.25">
      <c r="A77" s="72" t="s">
        <v>311</v>
      </c>
      <c r="B77" s="295">
        <f>IF(B$47=0,0,B$47/WWP!B$5*1000)</f>
        <v>14.751027149403484</v>
      </c>
      <c r="C77" s="295">
        <f>IF(C$47=0,0,C$47/WWP!C$5*1000)</f>
        <v>17.899151516739515</v>
      </c>
      <c r="D77" s="295">
        <f>IF(D$47=0,0,D$47/WWP!D$5*1000)</f>
        <v>28.710678028850602</v>
      </c>
      <c r="E77" s="295">
        <f>IF(E$47=0,0,E$47/WWP!E$5*1000)</f>
        <v>20.462469493196281</v>
      </c>
      <c r="F77" s="295">
        <f>IF(F$47=0,0,F$47/WWP!F$5*1000)</f>
        <v>18.027635815021274</v>
      </c>
      <c r="G77" s="295">
        <f>IF(G$47=0,0,G$47/WWP!G$5*1000)</f>
        <v>22.071452023220619</v>
      </c>
      <c r="H77" s="295">
        <f>IF(H$47=0,0,H$47/WWP!H$5*1000)</f>
        <v>22.909947496798978</v>
      </c>
      <c r="I77" s="295">
        <f>IF(I$47=0,0,I$47/WWP!I$5*1000)</f>
        <v>24.739859796669808</v>
      </c>
      <c r="J77" s="295">
        <f>IF(J$47=0,0,J$47/WWP!J$5*1000)</f>
        <v>22.462945901638136</v>
      </c>
      <c r="K77" s="295">
        <f>IF(K$47=0,0,K$47/WWP!K$5*1000)</f>
        <v>19.97215463711262</v>
      </c>
      <c r="L77" s="295">
        <f>IF(L$47=0,0,L$47/WWP!L$5*1000)</f>
        <v>31.244515578345013</v>
      </c>
      <c r="M77" s="295">
        <f>IF(M$47=0,0,M$47/WWP!M$5*1000)</f>
        <v>24.989559496226978</v>
      </c>
      <c r="N77" s="295">
        <f>IF(N$47=0,0,N$47/WWP!N$5*1000)</f>
        <v>20.171113313274464</v>
      </c>
      <c r="O77" s="295">
        <f>IF(O$47=0,0,O$47/WWP!O$5*1000)</f>
        <v>23.340320794090651</v>
      </c>
      <c r="P77" s="295">
        <f>IF(P$47=0,0,P$47/WWP!P$5*1000)</f>
        <v>21.769648841105912</v>
      </c>
      <c r="Q77" s="295">
        <f>IF(Q$47=0,0,Q$47/WWP!Q$5*1000)</f>
        <v>20.402557086841167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94.514972710204432</v>
      </c>
      <c r="C5" s="96">
        <v>88.779620867327509</v>
      </c>
      <c r="D5" s="96">
        <v>75.00808315470934</v>
      </c>
      <c r="E5" s="96">
        <v>63.39529906119504</v>
      </c>
      <c r="F5" s="96">
        <v>59.394644273805234</v>
      </c>
      <c r="G5" s="96">
        <v>65.10690207631265</v>
      </c>
      <c r="H5" s="96">
        <v>64.710996759081581</v>
      </c>
      <c r="I5" s="96">
        <v>63.200899300962035</v>
      </c>
      <c r="J5" s="96">
        <v>60.298974964203218</v>
      </c>
      <c r="K5" s="96">
        <v>52.484762180448641</v>
      </c>
      <c r="L5" s="96">
        <v>44.605435539487885</v>
      </c>
      <c r="M5" s="96">
        <v>49.741307154541531</v>
      </c>
      <c r="N5" s="96">
        <v>50.156954666821584</v>
      </c>
      <c r="O5" s="96">
        <v>45.143917255457403</v>
      </c>
      <c r="P5" s="96">
        <v>44.672311083541558</v>
      </c>
      <c r="Q5" s="96">
        <v>47.590046333682949</v>
      </c>
    </row>
    <row r="6" spans="1:17" x14ac:dyDescent="0.25">
      <c r="A6" s="132" t="s">
        <v>83</v>
      </c>
      <c r="B6" s="160">
        <v>1.9075366298903687</v>
      </c>
      <c r="C6" s="160">
        <v>1.760941989008264</v>
      </c>
      <c r="D6" s="160">
        <v>1.3980317474861765</v>
      </c>
      <c r="E6" s="160">
        <v>1.2368930409303283</v>
      </c>
      <c r="F6" s="160">
        <v>1.1719461192241667</v>
      </c>
      <c r="G6" s="160">
        <v>1.2576210271191275</v>
      </c>
      <c r="H6" s="160">
        <v>1.2475398913525235</v>
      </c>
      <c r="I6" s="160">
        <v>1.2123846508126239</v>
      </c>
      <c r="J6" s="160">
        <v>1.1693596856474779</v>
      </c>
      <c r="K6" s="160">
        <v>1.0286515097107942</v>
      </c>
      <c r="L6" s="160">
        <v>0.81453187148421069</v>
      </c>
      <c r="M6" s="160">
        <v>0.94577341442077367</v>
      </c>
      <c r="N6" s="160">
        <v>0.98400453483746508</v>
      </c>
      <c r="O6" s="160">
        <v>0.87437980869207066</v>
      </c>
      <c r="P6" s="160">
        <v>0.87333565852208639</v>
      </c>
      <c r="Q6" s="160">
        <v>0.93696855482838803</v>
      </c>
    </row>
    <row r="7" spans="1:17" x14ac:dyDescent="0.25">
      <c r="A7" s="76" t="s">
        <v>82</v>
      </c>
      <c r="B7" s="159">
        <v>0.51804862352980685</v>
      </c>
      <c r="C7" s="159">
        <v>0.4782364643629417</v>
      </c>
      <c r="D7" s="159">
        <v>0.37967733415311067</v>
      </c>
      <c r="E7" s="159">
        <v>0.3359152989604085</v>
      </c>
      <c r="F7" s="159">
        <v>0.31827701990187801</v>
      </c>
      <c r="G7" s="159">
        <v>0.34154460355429694</v>
      </c>
      <c r="H7" s="159">
        <v>0.33880676962457246</v>
      </c>
      <c r="I7" s="159">
        <v>0.32925931261316976</v>
      </c>
      <c r="J7" s="159">
        <v>0.31757459650761177</v>
      </c>
      <c r="K7" s="159">
        <v>0.27936108295239459</v>
      </c>
      <c r="L7" s="159">
        <v>0.22121049118087155</v>
      </c>
      <c r="M7" s="159">
        <v>0.25685305741149844</v>
      </c>
      <c r="N7" s="159">
        <v>0.26723586159859686</v>
      </c>
      <c r="O7" s="159">
        <v>0.23746398849557948</v>
      </c>
      <c r="P7" s="159">
        <v>0.23718041828788708</v>
      </c>
      <c r="Q7" s="159">
        <v>0.2544618344484717</v>
      </c>
    </row>
    <row r="8" spans="1:17" x14ac:dyDescent="0.25">
      <c r="A8" s="76" t="s">
        <v>81</v>
      </c>
      <c r="B8" s="159">
        <v>7.0127880990817966</v>
      </c>
      <c r="C8" s="159">
        <v>6.4738536760892069</v>
      </c>
      <c r="D8" s="159">
        <v>5.1396656018464268</v>
      </c>
      <c r="E8" s="159">
        <v>4.5472619824720333</v>
      </c>
      <c r="F8" s="159">
        <v>4.3084938285733871</v>
      </c>
      <c r="G8" s="159">
        <v>4.623465486292087</v>
      </c>
      <c r="H8" s="159">
        <v>4.5864036192634412</v>
      </c>
      <c r="I8" s="159">
        <v>4.457160359335723</v>
      </c>
      <c r="J8" s="159">
        <v>4.2989851720572032</v>
      </c>
      <c r="K8" s="159">
        <v>3.7816915032541063</v>
      </c>
      <c r="L8" s="159">
        <v>2.9945109966226897</v>
      </c>
      <c r="M8" s="159">
        <v>3.4770019307357392</v>
      </c>
      <c r="N8" s="159">
        <v>3.6175532271415878</v>
      </c>
      <c r="O8" s="159">
        <v>3.2145334566002979</v>
      </c>
      <c r="P8" s="159">
        <v>3.2106947864688937</v>
      </c>
      <c r="Q8" s="159">
        <v>3.4446321121980383</v>
      </c>
    </row>
    <row r="9" spans="1:17" x14ac:dyDescent="0.25">
      <c r="A9" s="76" t="s">
        <v>80</v>
      </c>
      <c r="B9" s="159">
        <v>15.280333615183373</v>
      </c>
      <c r="C9" s="159">
        <v>14.106036365119399</v>
      </c>
      <c r="D9" s="159">
        <v>11.198941698663122</v>
      </c>
      <c r="E9" s="159">
        <v>9.9081391232840019</v>
      </c>
      <c r="F9" s="159">
        <v>9.3878814174037331</v>
      </c>
      <c r="G9" s="159">
        <v>10.074180780976294</v>
      </c>
      <c r="H9" s="159">
        <v>9.9934257824510411</v>
      </c>
      <c r="I9" s="159">
        <v>9.7118145172442691</v>
      </c>
      <c r="J9" s="159">
        <v>9.3671627757241804</v>
      </c>
      <c r="K9" s="159">
        <v>8.2400190884126481</v>
      </c>
      <c r="L9" s="159">
        <v>6.5248124421043103</v>
      </c>
      <c r="M9" s="159">
        <v>7.5761236089873059</v>
      </c>
      <c r="N9" s="159">
        <v>7.8823742283963085</v>
      </c>
      <c r="O9" s="159">
        <v>7.0042247020771162</v>
      </c>
      <c r="P9" s="159">
        <v>6.9958605308776214</v>
      </c>
      <c r="Q9" s="159">
        <v>7.5055922284107588</v>
      </c>
    </row>
    <row r="10" spans="1:17" x14ac:dyDescent="0.25">
      <c r="A10" s="129" t="s">
        <v>79</v>
      </c>
      <c r="B10" s="158">
        <v>5.3212112262396154</v>
      </c>
      <c r="C10" s="158">
        <v>4.9888322263584683</v>
      </c>
      <c r="D10" s="158">
        <v>4.4044415199514146</v>
      </c>
      <c r="E10" s="158">
        <v>3.4504024886978923</v>
      </c>
      <c r="F10" s="158">
        <v>3.269228358944801</v>
      </c>
      <c r="G10" s="158">
        <v>3.5082247035255651</v>
      </c>
      <c r="H10" s="158">
        <v>3.4801026470607415</v>
      </c>
      <c r="I10" s="158">
        <v>3.3820345640206697</v>
      </c>
      <c r="J10" s="158">
        <v>3.262013315643121</v>
      </c>
      <c r="K10" s="158">
        <v>2.8694976943514807</v>
      </c>
      <c r="L10" s="158">
        <v>2.5661491597309096</v>
      </c>
      <c r="M10" s="158">
        <v>2.6383032605691206</v>
      </c>
      <c r="N10" s="158">
        <v>2.7449517327217672</v>
      </c>
      <c r="O10" s="158">
        <v>2.4391456400378009</v>
      </c>
      <c r="P10" s="158">
        <v>2.4362329077110196</v>
      </c>
      <c r="Q10" s="158">
        <v>2.6137414686882705</v>
      </c>
    </row>
    <row r="11" spans="1:17" x14ac:dyDescent="0.25">
      <c r="A11" s="92" t="s">
        <v>125</v>
      </c>
      <c r="B11" s="91">
        <v>0.86947940551777925</v>
      </c>
      <c r="C11" s="91">
        <v>0.80265970768917683</v>
      </c>
      <c r="D11" s="91">
        <v>0</v>
      </c>
      <c r="E11" s="91">
        <v>0.56379154615709215</v>
      </c>
      <c r="F11" s="91">
        <v>0.5341879149657327</v>
      </c>
      <c r="G11" s="91">
        <v>0.57323962533240713</v>
      </c>
      <c r="H11" s="91">
        <v>0.56864451570465957</v>
      </c>
      <c r="I11" s="91">
        <v>0.55262031089176256</v>
      </c>
      <c r="J11" s="91">
        <v>0.53300898571560362</v>
      </c>
      <c r="K11" s="91">
        <v>0.46887241331754165</v>
      </c>
      <c r="L11" s="91">
        <v>0</v>
      </c>
      <c r="M11" s="91">
        <v>0.43109552563211118</v>
      </c>
      <c r="N11" s="91">
        <v>0.44852175553056084</v>
      </c>
      <c r="O11" s="91">
        <v>0.39855341404480654</v>
      </c>
      <c r="P11" s="91">
        <v>0.39807747714543418</v>
      </c>
      <c r="Q11" s="91">
        <v>0.4270821588825065</v>
      </c>
    </row>
    <row r="12" spans="1:17" x14ac:dyDescent="0.25">
      <c r="A12" s="92" t="s">
        <v>26</v>
      </c>
      <c r="B12" s="91">
        <v>1.4469239726080687</v>
      </c>
      <c r="C12" s="91">
        <v>1.0245340682050665</v>
      </c>
      <c r="D12" s="91">
        <v>0</v>
      </c>
      <c r="E12" s="91">
        <v>0.93822061628092746</v>
      </c>
      <c r="F12" s="91">
        <v>0.88895642051597079</v>
      </c>
      <c r="G12" s="91">
        <v>0.95394341795639825</v>
      </c>
      <c r="H12" s="91">
        <v>0.94629657291906144</v>
      </c>
      <c r="I12" s="91">
        <v>0.91963026439165596</v>
      </c>
      <c r="J12" s="91">
        <v>0.88699453276659412</v>
      </c>
      <c r="K12" s="91">
        <v>0.78026314438091338</v>
      </c>
      <c r="L12" s="91">
        <v>0</v>
      </c>
      <c r="M12" s="91">
        <v>0.71739761351762477</v>
      </c>
      <c r="N12" s="91">
        <v>0.74639706955100937</v>
      </c>
      <c r="O12" s="91">
        <v>0.66324341380208585</v>
      </c>
      <c r="P12" s="91">
        <v>0.66245139445719925</v>
      </c>
      <c r="Q12" s="91">
        <v>0.71071886238905368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3.0048078481137677</v>
      </c>
      <c r="C14" s="157">
        <v>3.161638450464225</v>
      </c>
      <c r="D14" s="157">
        <v>4.4044415199514146</v>
      </c>
      <c r="E14" s="157">
        <v>1.9483903262598725</v>
      </c>
      <c r="F14" s="157">
        <v>1.8460840234630973</v>
      </c>
      <c r="G14" s="157">
        <v>1.9810416602367598</v>
      </c>
      <c r="H14" s="157">
        <v>1.9651615584370206</v>
      </c>
      <c r="I14" s="157">
        <v>1.9097839887372512</v>
      </c>
      <c r="J14" s="157">
        <v>1.8420097971609233</v>
      </c>
      <c r="K14" s="157">
        <v>1.6203621366530256</v>
      </c>
      <c r="L14" s="157">
        <v>2.5661491597309096</v>
      </c>
      <c r="M14" s="157">
        <v>1.4898101214193848</v>
      </c>
      <c r="N14" s="157">
        <v>1.5500329076401973</v>
      </c>
      <c r="O14" s="157">
        <v>1.3773488121909085</v>
      </c>
      <c r="P14" s="157">
        <v>1.3757040361083865</v>
      </c>
      <c r="Q14" s="157">
        <v>1.4759404474167102</v>
      </c>
    </row>
    <row r="15" spans="1:17" x14ac:dyDescent="0.25">
      <c r="A15" s="156" t="s">
        <v>314</v>
      </c>
      <c r="B15" s="206">
        <v>40.097193338709786</v>
      </c>
      <c r="C15" s="206">
        <v>37.402766380867348</v>
      </c>
      <c r="D15" s="206">
        <v>30.623944519189173</v>
      </c>
      <c r="E15" s="206">
        <v>26.690121332676082</v>
      </c>
      <c r="F15" s="206">
        <v>25.044945731160695</v>
      </c>
      <c r="G15" s="206">
        <v>27.357991025772513</v>
      </c>
      <c r="H15" s="206">
        <v>27.060647367374369</v>
      </c>
      <c r="I15" s="206">
        <v>26.184532267945254</v>
      </c>
      <c r="J15" s="206">
        <v>25.054572893265302</v>
      </c>
      <c r="K15" s="206">
        <v>21.978066446184091</v>
      </c>
      <c r="L15" s="206">
        <v>17.264970411251955</v>
      </c>
      <c r="M15" s="206">
        <v>20.744309669197023</v>
      </c>
      <c r="N15" s="206">
        <v>20.905643716776368</v>
      </c>
      <c r="O15" s="206">
        <v>18.644284793796025</v>
      </c>
      <c r="P15" s="206">
        <v>18.47868412876927</v>
      </c>
      <c r="Q15" s="206">
        <v>19.740043665640517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3.8807210535748413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0.11277438439776657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1.5726348903596448</v>
      </c>
      <c r="C19" s="87">
        <v>4.9816459759553355</v>
      </c>
      <c r="D19" s="87">
        <v>3.8448441090895153</v>
      </c>
      <c r="E19" s="87">
        <v>2.5029403888141384</v>
      </c>
      <c r="F19" s="87">
        <v>0.96088747117421958</v>
      </c>
      <c r="G19" s="87">
        <v>3.0602376428304909</v>
      </c>
      <c r="H19" s="87">
        <v>3.1370403770635775</v>
      </c>
      <c r="I19" s="87">
        <v>2.3167664191660373</v>
      </c>
      <c r="J19" s="87">
        <v>1.2411448372652618</v>
      </c>
      <c r="K19" s="87">
        <v>7.6178492479893015E-2</v>
      </c>
      <c r="L19" s="87">
        <v>2.5181672164426838</v>
      </c>
      <c r="M19" s="87">
        <v>1.328786338150127</v>
      </c>
      <c r="N19" s="87">
        <v>0.50926383094135053</v>
      </c>
      <c r="O19" s="87">
        <v>0.95576297778784913</v>
      </c>
      <c r="P19" s="87">
        <v>0.92727563079121167</v>
      </c>
      <c r="Q19" s="87">
        <v>0.73183141507544192</v>
      </c>
    </row>
    <row r="20" spans="1:17" x14ac:dyDescent="0.25">
      <c r="A20" s="88" t="s">
        <v>29</v>
      </c>
      <c r="B20" s="87">
        <v>20.589670646854287</v>
      </c>
      <c r="C20" s="87">
        <v>15.694967938545975</v>
      </c>
      <c r="D20" s="87">
        <v>4.2952461742918997</v>
      </c>
      <c r="E20" s="87">
        <v>3.5872888329876074</v>
      </c>
      <c r="F20" s="87">
        <v>3.9205100834672102</v>
      </c>
      <c r="G20" s="87">
        <v>2.499515083905369</v>
      </c>
      <c r="H20" s="87">
        <v>2.5015755961234083</v>
      </c>
      <c r="I20" s="87">
        <v>2.4909128449976858</v>
      </c>
      <c r="J20" s="87">
        <v>3.2137636539626859</v>
      </c>
      <c r="K20" s="87">
        <v>7.5091443740101145</v>
      </c>
      <c r="L20" s="87">
        <v>0</v>
      </c>
      <c r="M20" s="87">
        <v>1.7852968134554781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0.49197353030011959</v>
      </c>
      <c r="C22" s="87">
        <v>1.8597765474088335</v>
      </c>
      <c r="D22" s="87">
        <v>2.9352916081865508</v>
      </c>
      <c r="E22" s="87">
        <v>1.9595846647165602</v>
      </c>
      <c r="F22" s="87">
        <v>1.2583510963260005</v>
      </c>
      <c r="G22" s="87">
        <v>3.1121607547191377</v>
      </c>
      <c r="H22" s="87">
        <v>2.6617850787126809</v>
      </c>
      <c r="I22" s="87">
        <v>2.0652786297491277</v>
      </c>
      <c r="J22" s="87">
        <v>1.9755303405694684</v>
      </c>
      <c r="K22" s="87">
        <v>7.6012510146627577E-2</v>
      </c>
      <c r="L22" s="87">
        <v>3.4935032328717845</v>
      </c>
      <c r="M22" s="87">
        <v>2.6115853681327446</v>
      </c>
      <c r="N22" s="87">
        <v>0.9631670140308588</v>
      </c>
      <c r="O22" s="87">
        <v>2.7662116043415321</v>
      </c>
      <c r="P22" s="87">
        <v>1.7638153016682103</v>
      </c>
      <c r="Q22" s="87">
        <v>1.0044956500504731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13.716648459569111</v>
      </c>
      <c r="C24" s="87">
        <v>12.218057685828342</v>
      </c>
      <c r="D24" s="87">
        <v>12.172016698955973</v>
      </c>
      <c r="E24" s="87">
        <v>14.432040815980992</v>
      </c>
      <c r="F24" s="87">
        <v>14.936111004867723</v>
      </c>
      <c r="G24" s="87">
        <v>14.39612385728323</v>
      </c>
      <c r="H24" s="87">
        <v>14.604888291949662</v>
      </c>
      <c r="I24" s="87">
        <v>15.059658379693671</v>
      </c>
      <c r="J24" s="87">
        <v>14.986012731861026</v>
      </c>
      <c r="K24" s="87">
        <v>9.9661868909133968</v>
      </c>
      <c r="L24" s="87">
        <v>6.4182270722112253</v>
      </c>
      <c r="M24" s="87">
        <v>10.728823913648911</v>
      </c>
      <c r="N24" s="87">
        <v>16.261672138154612</v>
      </c>
      <c r="O24" s="87">
        <v>13.420492891879006</v>
      </c>
      <c r="P24" s="87">
        <v>14.207501347050995</v>
      </c>
      <c r="Q24" s="87">
        <v>15.926974541272232</v>
      </c>
    </row>
    <row r="25" spans="1:17" x14ac:dyDescent="0.25">
      <c r="A25" s="88" t="s">
        <v>22</v>
      </c>
      <c r="B25" s="87">
        <v>3.7262658116266234</v>
      </c>
      <c r="C25" s="87">
        <v>2.6483182331288644</v>
      </c>
      <c r="D25" s="87">
        <v>3.4958248750903906</v>
      </c>
      <c r="E25" s="87">
        <v>4.2082666301767846</v>
      </c>
      <c r="F25" s="87">
        <v>3.9690860753255439</v>
      </c>
      <c r="G25" s="87">
        <v>4.289953687034286</v>
      </c>
      <c r="H25" s="87">
        <v>4.155358023525042</v>
      </c>
      <c r="I25" s="87">
        <v>4.2519159943387335</v>
      </c>
      <c r="J25" s="87">
        <v>3.6381213296068591</v>
      </c>
      <c r="K25" s="87">
        <v>4.3505441786340606</v>
      </c>
      <c r="L25" s="87">
        <v>4.7222985053284949</v>
      </c>
      <c r="M25" s="87">
        <v>4.2898172358097586</v>
      </c>
      <c r="N25" s="87">
        <v>3.1715407336495449</v>
      </c>
      <c r="O25" s="87">
        <v>1.5018173197876359</v>
      </c>
      <c r="P25" s="87">
        <v>1.5800918492588534</v>
      </c>
      <c r="Q25" s="87">
        <v>2.0767420592423691</v>
      </c>
    </row>
    <row r="26" spans="1:17" x14ac:dyDescent="0.25">
      <c r="A26" s="156" t="s">
        <v>313</v>
      </c>
      <c r="B26" s="204">
        <v>5.464267829304287</v>
      </c>
      <c r="C26" s="204">
        <v>6.2642732813456163</v>
      </c>
      <c r="D26" s="204">
        <v>8.4893899203855803</v>
      </c>
      <c r="E26" s="204">
        <v>5.1137567432277393</v>
      </c>
      <c r="F26" s="204">
        <v>4.220957963238301</v>
      </c>
      <c r="G26" s="204">
        <v>5.6647780909737984</v>
      </c>
      <c r="H26" s="204">
        <v>5.8442279728561379</v>
      </c>
      <c r="I26" s="204">
        <v>6.1637562716120833</v>
      </c>
      <c r="J26" s="204">
        <v>5.3395124813758397</v>
      </c>
      <c r="K26" s="204">
        <v>4.1322169894688834</v>
      </c>
      <c r="L26" s="204">
        <v>5.4939733100884185</v>
      </c>
      <c r="M26" s="204">
        <v>4.9000528018464289</v>
      </c>
      <c r="N26" s="204">
        <v>3.98828324824634</v>
      </c>
      <c r="O26" s="204">
        <v>4.1536607946561794</v>
      </c>
      <c r="P26" s="204">
        <v>3.8336707372236329</v>
      </c>
      <c r="Q26" s="204">
        <v>3.827592497452883</v>
      </c>
    </row>
    <row r="27" spans="1:17" x14ac:dyDescent="0.25">
      <c r="A27" s="156" t="s">
        <v>312</v>
      </c>
      <c r="B27" s="204">
        <v>11.582746270653036</v>
      </c>
      <c r="C27" s="204">
        <v>8.9005482358189294</v>
      </c>
      <c r="D27" s="204">
        <v>1.9846480442165764</v>
      </c>
      <c r="E27" s="204">
        <v>5.2522067071766569</v>
      </c>
      <c r="F27" s="204">
        <v>6.0100879424573153</v>
      </c>
      <c r="G27" s="204">
        <v>4.6792452507228752</v>
      </c>
      <c r="H27" s="204">
        <v>4.3192421210475027</v>
      </c>
      <c r="I27" s="204">
        <v>3.4906784599316527</v>
      </c>
      <c r="J27" s="204">
        <v>4.3263184068535301</v>
      </c>
      <c r="K27" s="204">
        <v>4.6314866258298855</v>
      </c>
      <c r="L27" s="204">
        <v>1.3545769859916887</v>
      </c>
      <c r="M27" s="204">
        <v>2.6289917027147278</v>
      </c>
      <c r="N27" s="204">
        <v>4.4162379983546902</v>
      </c>
      <c r="O27" s="204">
        <v>3.0036838792400475</v>
      </c>
      <c r="P27" s="204">
        <v>3.4634095274173826</v>
      </c>
      <c r="Q27" s="204">
        <v>4.1319261339408957</v>
      </c>
    </row>
    <row r="28" spans="1:17" x14ac:dyDescent="0.25">
      <c r="A28" s="152" t="s">
        <v>318</v>
      </c>
      <c r="B28" s="264">
        <v>9.7626346283601428</v>
      </c>
      <c r="C28" s="264">
        <v>7.1071726431400197</v>
      </c>
      <c r="D28" s="264">
        <v>0.24114457223388647</v>
      </c>
      <c r="E28" s="264">
        <v>3.9197744747749743</v>
      </c>
      <c r="F28" s="264">
        <v>4.8070801127816463</v>
      </c>
      <c r="G28" s="264">
        <v>3.2788309010923911</v>
      </c>
      <c r="H28" s="264">
        <v>2.9143135276767564</v>
      </c>
      <c r="I28" s="264">
        <v>2.0895795851061933</v>
      </c>
      <c r="J28" s="264">
        <v>3.0313926121131827</v>
      </c>
      <c r="K28" s="264">
        <v>3.5407368865553561</v>
      </c>
      <c r="L28" s="264">
        <v>0.26890511260366928</v>
      </c>
      <c r="M28" s="264">
        <v>1.5176073495761244</v>
      </c>
      <c r="N28" s="264">
        <v>3.3739871407485755</v>
      </c>
      <c r="O28" s="264">
        <v>2.0253073535177375</v>
      </c>
      <c r="P28" s="264">
        <v>2.5169033065052169</v>
      </c>
      <c r="Q28" s="264">
        <v>3.1427360819433545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6.0039271561902607</v>
      </c>
      <c r="C30" s="208">
        <v>6.0447507249202852</v>
      </c>
      <c r="D30" s="208">
        <v>0.24114457223388647</v>
      </c>
      <c r="E30" s="208">
        <v>2.8411420246285188</v>
      </c>
      <c r="F30" s="208">
        <v>1.098211724207788</v>
      </c>
      <c r="G30" s="208">
        <v>2.1937286687763136</v>
      </c>
      <c r="H30" s="208">
        <v>1.4555667690989869</v>
      </c>
      <c r="I30" s="208">
        <v>0.70728351427107838</v>
      </c>
      <c r="J30" s="208">
        <v>0.35556063940195975</v>
      </c>
      <c r="K30" s="208">
        <v>0.35566410061935727</v>
      </c>
      <c r="L30" s="208">
        <v>0.26890511260366928</v>
      </c>
      <c r="M30" s="208">
        <v>0.35522349716946489</v>
      </c>
      <c r="N30" s="208">
        <v>0.35514874777013167</v>
      </c>
      <c r="O30" s="208">
        <v>0.35531730672192929</v>
      </c>
      <c r="P30" s="208">
        <v>0.3551286596166412</v>
      </c>
      <c r="Q30" s="208">
        <v>0.35514496905035259</v>
      </c>
    </row>
    <row r="31" spans="1:17" x14ac:dyDescent="0.25">
      <c r="A31" s="154" t="s">
        <v>125</v>
      </c>
      <c r="B31" s="208">
        <v>3.3172480467685124</v>
      </c>
      <c r="C31" s="208">
        <v>1.0624219182197348</v>
      </c>
      <c r="D31" s="208">
        <v>0</v>
      </c>
      <c r="E31" s="208">
        <v>0.76452689365854365</v>
      </c>
      <c r="F31" s="208">
        <v>1.6583294555415975</v>
      </c>
      <c r="G31" s="208">
        <v>0.65879213054946273</v>
      </c>
      <c r="H31" s="208">
        <v>0.94193931187153201</v>
      </c>
      <c r="I31" s="208">
        <v>0.86403161250002825</v>
      </c>
      <c r="J31" s="208">
        <v>1.0544102653535219</v>
      </c>
      <c r="K31" s="208">
        <v>1.6739188367920741</v>
      </c>
      <c r="L31" s="208">
        <v>0</v>
      </c>
      <c r="M31" s="208">
        <v>0.38590190777969657</v>
      </c>
      <c r="N31" s="208">
        <v>1.0329904196010764</v>
      </c>
      <c r="O31" s="208">
        <v>0.37847250744233135</v>
      </c>
      <c r="P31" s="208">
        <v>0.740092207794247</v>
      </c>
      <c r="Q31" s="208">
        <v>1.2098445879761919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0.44145942540136945</v>
      </c>
      <c r="C33" s="208">
        <v>0</v>
      </c>
      <c r="D33" s="208">
        <v>0</v>
      </c>
      <c r="E33" s="208">
        <v>0.31410555648791194</v>
      </c>
      <c r="F33" s="208">
        <v>2.0505389330322608</v>
      </c>
      <c r="G33" s="208">
        <v>0.42631010176661471</v>
      </c>
      <c r="H33" s="208">
        <v>0.51680744670623735</v>
      </c>
      <c r="I33" s="208">
        <v>0.5182644583350865</v>
      </c>
      <c r="J33" s="208">
        <v>1.6214217073577013</v>
      </c>
      <c r="K33" s="208">
        <v>1.5111539491439243</v>
      </c>
      <c r="L33" s="208">
        <v>0</v>
      </c>
      <c r="M33" s="208">
        <v>0.77648194462696296</v>
      </c>
      <c r="N33" s="208">
        <v>1.9858479733773675</v>
      </c>
      <c r="O33" s="208">
        <v>1.291517539353477</v>
      </c>
      <c r="P33" s="208">
        <v>1.4216824390943288</v>
      </c>
      <c r="Q33" s="208">
        <v>1.5777465249168103</v>
      </c>
    </row>
    <row r="34" spans="1:17" x14ac:dyDescent="0.25">
      <c r="A34" s="152" t="s">
        <v>317</v>
      </c>
      <c r="B34" s="264">
        <v>1.3726918049591594</v>
      </c>
      <c r="C34" s="264">
        <v>1.2804504908889125</v>
      </c>
      <c r="D34" s="264">
        <v>1.0483835445019101</v>
      </c>
      <c r="E34" s="264">
        <v>0.91371260120993225</v>
      </c>
      <c r="F34" s="264">
        <v>0.85739147551810646</v>
      </c>
      <c r="G34" s="264">
        <v>0.93657652704009808</v>
      </c>
      <c r="H34" s="264">
        <v>0.92639723095590876</v>
      </c>
      <c r="I34" s="264">
        <v>0.89640420857580361</v>
      </c>
      <c r="J34" s="264">
        <v>0.85772105286319322</v>
      </c>
      <c r="K34" s="264">
        <v>0.75239958679101737</v>
      </c>
      <c r="L34" s="264">
        <v>0.635819720912433</v>
      </c>
      <c r="M34" s="264">
        <v>0.71016301918946378</v>
      </c>
      <c r="N34" s="264">
        <v>0.71568614703290967</v>
      </c>
      <c r="O34" s="264">
        <v>0.63827053254276434</v>
      </c>
      <c r="P34" s="264">
        <v>0.63260134084004849</v>
      </c>
      <c r="Q34" s="264">
        <v>0.67578286441313817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0.13285303892908504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4.1531596003853101E-3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5.3837758866416278E-2</v>
      </c>
      <c r="C38" s="87">
        <v>0.17054222595176033</v>
      </c>
      <c r="D38" s="87">
        <v>0.13162482359575797</v>
      </c>
      <c r="E38" s="87">
        <v>8.5685941432453699E-2</v>
      </c>
      <c r="F38" s="87">
        <v>3.2895129243258492E-2</v>
      </c>
      <c r="G38" s="87">
        <v>0.10476451800643959</v>
      </c>
      <c r="H38" s="87">
        <v>0.10739379140694053</v>
      </c>
      <c r="I38" s="87">
        <v>7.9312440916497501E-2</v>
      </c>
      <c r="J38" s="87">
        <v>4.2489491284085343E-2</v>
      </c>
      <c r="K38" s="87">
        <v>2.6079030384488465E-3</v>
      </c>
      <c r="L38" s="87">
        <v>9.2736931406841777E-2</v>
      </c>
      <c r="M38" s="87">
        <v>4.5489820235359676E-2</v>
      </c>
      <c r="N38" s="87">
        <v>1.7434194991907938E-2</v>
      </c>
      <c r="O38" s="87">
        <v>3.2719696763069232E-2</v>
      </c>
      <c r="P38" s="87">
        <v>3.1744457737310272E-2</v>
      </c>
      <c r="Q38" s="87">
        <v>2.5053598579826409E-2</v>
      </c>
    </row>
    <row r="39" spans="1:17" x14ac:dyDescent="0.25">
      <c r="A39" s="150" t="s">
        <v>29</v>
      </c>
      <c r="B39" s="87">
        <v>0.7048690895893629</v>
      </c>
      <c r="C39" s="87">
        <v>0.53730328919405734</v>
      </c>
      <c r="D39" s="87">
        <v>0.14704393831078028</v>
      </c>
      <c r="E39" s="87">
        <v>0.12280764744473367</v>
      </c>
      <c r="F39" s="87">
        <v>0.13421518103212848</v>
      </c>
      <c r="G39" s="87">
        <v>8.5568679160802033E-2</v>
      </c>
      <c r="H39" s="87">
        <v>8.5639218966713837E-2</v>
      </c>
      <c r="I39" s="87">
        <v>8.5274189151161431E-2</v>
      </c>
      <c r="J39" s="87">
        <v>0.1100203446561762</v>
      </c>
      <c r="K39" s="87">
        <v>0.2570688890214114</v>
      </c>
      <c r="L39" s="87">
        <v>0</v>
      </c>
      <c r="M39" s="87">
        <v>6.111805094558001E-2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1.6842276904399683E-2</v>
      </c>
      <c r="C41" s="87">
        <v>6.3667798494484118E-2</v>
      </c>
      <c r="D41" s="87">
        <v>0.10048710147084622</v>
      </c>
      <c r="E41" s="87">
        <v>6.7084640754225336E-2</v>
      </c>
      <c r="F41" s="87">
        <v>4.3078532282720003E-2</v>
      </c>
      <c r="G41" s="87">
        <v>0.1065420596307486</v>
      </c>
      <c r="H41" s="87">
        <v>9.1123848326413515E-2</v>
      </c>
      <c r="I41" s="87">
        <v>7.0702979783799802E-2</v>
      </c>
      <c r="J41" s="87">
        <v>6.7630526806222183E-2</v>
      </c>
      <c r="K41" s="87">
        <v>2.6022207806729258E-3</v>
      </c>
      <c r="L41" s="87">
        <v>0.1286557809032555</v>
      </c>
      <c r="M41" s="87">
        <v>8.940530581541245E-2</v>
      </c>
      <c r="N41" s="87">
        <v>3.2973167368568895E-2</v>
      </c>
      <c r="O41" s="87">
        <v>9.4698797693572742E-2</v>
      </c>
      <c r="P41" s="87">
        <v>6.0382650466563208E-2</v>
      </c>
      <c r="Q41" s="87">
        <v>3.43880165201053E-2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0.46957727871139943</v>
      </c>
      <c r="C43" s="87">
        <v>0.41827435442129879</v>
      </c>
      <c r="D43" s="87">
        <v>0.41669818212320131</v>
      </c>
      <c r="E43" s="87">
        <v>0.49406810071686319</v>
      </c>
      <c r="F43" s="87">
        <v>0.51132449598533314</v>
      </c>
      <c r="G43" s="87">
        <v>0.49283851553250901</v>
      </c>
      <c r="H43" s="87">
        <v>0.4999853805565227</v>
      </c>
      <c r="I43" s="87">
        <v>0.51555403064416117</v>
      </c>
      <c r="J43" s="87">
        <v>0.51303283729287519</v>
      </c>
      <c r="K43" s="87">
        <v>0.34118355756937935</v>
      </c>
      <c r="L43" s="87">
        <v>0.23636503559521854</v>
      </c>
      <c r="M43" s="87">
        <v>0.3672917587700068</v>
      </c>
      <c r="N43" s="87">
        <v>0.5567039041963977</v>
      </c>
      <c r="O43" s="87">
        <v>0.45943865585749605</v>
      </c>
      <c r="P43" s="87">
        <v>0.48638119140412295</v>
      </c>
      <c r="Q43" s="87">
        <v>0.54524582920099818</v>
      </c>
    </row>
    <row r="44" spans="1:17" x14ac:dyDescent="0.25">
      <c r="A44" s="150" t="s">
        <v>22</v>
      </c>
      <c r="B44" s="87">
        <v>0.12756540088758103</v>
      </c>
      <c r="C44" s="87">
        <v>9.0662822827311806E-2</v>
      </c>
      <c r="D44" s="87">
        <v>0.11967646007223912</v>
      </c>
      <c r="E44" s="87">
        <v>0.14406627086165638</v>
      </c>
      <c r="F44" s="87">
        <v>0.13587813697466636</v>
      </c>
      <c r="G44" s="87">
        <v>0.14686275470959884</v>
      </c>
      <c r="H44" s="87">
        <v>0.14225499169931813</v>
      </c>
      <c r="I44" s="87">
        <v>0.14556056808018369</v>
      </c>
      <c r="J44" s="87">
        <v>0.12454785282383431</v>
      </c>
      <c r="K44" s="87">
        <v>0.14893701638110493</v>
      </c>
      <c r="L44" s="87">
        <v>0.17390881340673184</v>
      </c>
      <c r="M44" s="87">
        <v>0.14685808342310494</v>
      </c>
      <c r="N44" s="87">
        <v>0.1085748804760352</v>
      </c>
      <c r="O44" s="87">
        <v>5.1413382228626368E-2</v>
      </c>
      <c r="P44" s="87">
        <v>5.4093041232052053E-2</v>
      </c>
      <c r="Q44" s="87">
        <v>7.1095420112208235E-2</v>
      </c>
    </row>
    <row r="45" spans="1:17" x14ac:dyDescent="0.25">
      <c r="A45" s="152" t="s">
        <v>316</v>
      </c>
      <c r="B45" s="264">
        <v>0.44741983733373364</v>
      </c>
      <c r="C45" s="264">
        <v>0.5129251017899974</v>
      </c>
      <c r="D45" s="264">
        <v>0.69511992748077978</v>
      </c>
      <c r="E45" s="264">
        <v>0.41871963119175043</v>
      </c>
      <c r="F45" s="264">
        <v>0.34561635415756287</v>
      </c>
      <c r="G45" s="264">
        <v>0.46383782259038575</v>
      </c>
      <c r="H45" s="264">
        <v>0.47853136241483774</v>
      </c>
      <c r="I45" s="264">
        <v>0.50469466624965575</v>
      </c>
      <c r="J45" s="264">
        <v>0.43720474187715419</v>
      </c>
      <c r="K45" s="264">
        <v>0.33835015248351258</v>
      </c>
      <c r="L45" s="264">
        <v>0.44985215247558652</v>
      </c>
      <c r="M45" s="264">
        <v>0.40122133394913939</v>
      </c>
      <c r="N45" s="264">
        <v>0.32656471057320541</v>
      </c>
      <c r="O45" s="264">
        <v>0.34010599317954554</v>
      </c>
      <c r="P45" s="264">
        <v>0.31390488007211748</v>
      </c>
      <c r="Q45" s="264">
        <v>0.31340718758440317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7.3308470776123471</v>
      </c>
      <c r="C47" s="242">
        <v>8.4041322483573211</v>
      </c>
      <c r="D47" s="242">
        <v>11.389342768817768</v>
      </c>
      <c r="E47" s="242">
        <v>6.8606023437699077</v>
      </c>
      <c r="F47" s="242">
        <v>5.6628258929009636</v>
      </c>
      <c r="G47" s="242">
        <v>7.5998511073760886</v>
      </c>
      <c r="H47" s="242">
        <v>7.840600588051255</v>
      </c>
      <c r="I47" s="242">
        <v>8.2692788974465863</v>
      </c>
      <c r="J47" s="242">
        <v>7.1634756371289452</v>
      </c>
      <c r="K47" s="242">
        <v>5.5437712402843413</v>
      </c>
      <c r="L47" s="242">
        <v>7.3706998710328238</v>
      </c>
      <c r="M47" s="242">
        <v>6.5738977086589161</v>
      </c>
      <c r="N47" s="242">
        <v>5.3506701187484591</v>
      </c>
      <c r="O47" s="242">
        <v>5.5725401918622861</v>
      </c>
      <c r="P47" s="242">
        <v>5.1432423882637632</v>
      </c>
      <c r="Q47" s="242">
        <v>5.1350878380747247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0.99999999999999978</v>
      </c>
      <c r="C51" s="77">
        <f t="shared" si="0"/>
        <v>0.99999999999999989</v>
      </c>
      <c r="D51" s="77">
        <f t="shared" si="0"/>
        <v>1</v>
      </c>
      <c r="E51" s="77">
        <f t="shared" si="0"/>
        <v>1</v>
      </c>
      <c r="F51" s="77">
        <f t="shared" si="0"/>
        <v>1</v>
      </c>
      <c r="G51" s="77">
        <f t="shared" si="0"/>
        <v>1</v>
      </c>
      <c r="H51" s="77">
        <f t="shared" si="0"/>
        <v>1</v>
      </c>
      <c r="I51" s="77">
        <f t="shared" si="0"/>
        <v>1</v>
      </c>
      <c r="J51" s="77">
        <f t="shared" si="0"/>
        <v>0.99999999999999989</v>
      </c>
      <c r="K51" s="77">
        <f t="shared" si="0"/>
        <v>0.99999999999999978</v>
      </c>
      <c r="L51" s="77">
        <f t="shared" si="0"/>
        <v>0.99999999999999978</v>
      </c>
      <c r="M51" s="77">
        <f t="shared" si="0"/>
        <v>1</v>
      </c>
      <c r="N51" s="77">
        <f t="shared" si="0"/>
        <v>0.99999999999999989</v>
      </c>
      <c r="O51" s="77">
        <f t="shared" si="0"/>
        <v>1</v>
      </c>
      <c r="P51" s="77">
        <f t="shared" si="0"/>
        <v>1</v>
      </c>
      <c r="Q51" s="77">
        <f t="shared" si="0"/>
        <v>0.99999999999999989</v>
      </c>
    </row>
    <row r="52" spans="1:17" x14ac:dyDescent="0.25">
      <c r="A52" s="132" t="s">
        <v>83</v>
      </c>
      <c r="B52" s="203">
        <f t="shared" ref="B52:Q52" si="1">IF(B$6=0,0,B$6/B$5)</f>
        <v>2.0182375079757273E-2</v>
      </c>
      <c r="C52" s="203">
        <f t="shared" si="1"/>
        <v>1.9834979827632066E-2</v>
      </c>
      <c r="D52" s="203">
        <f t="shared" si="1"/>
        <v>1.8638414537305796E-2</v>
      </c>
      <c r="E52" s="203">
        <f t="shared" si="1"/>
        <v>1.9510800631074618E-2</v>
      </c>
      <c r="F52" s="203">
        <f t="shared" si="1"/>
        <v>1.9731511713776337E-2</v>
      </c>
      <c r="G52" s="203">
        <f t="shared" si="1"/>
        <v>1.9316247387182597E-2</v>
      </c>
      <c r="H52" s="203">
        <f t="shared" si="1"/>
        <v>1.9278638157855958E-2</v>
      </c>
      <c r="I52" s="203">
        <f t="shared" si="1"/>
        <v>1.918302847304847E-2</v>
      </c>
      <c r="J52" s="203">
        <f t="shared" si="1"/>
        <v>1.93926959179932E-2</v>
      </c>
      <c r="K52" s="203">
        <f t="shared" si="1"/>
        <v>1.9599050600137467E-2</v>
      </c>
      <c r="L52" s="203">
        <f t="shared" si="1"/>
        <v>1.8260820943293548E-2</v>
      </c>
      <c r="M52" s="203">
        <f t="shared" si="1"/>
        <v>1.9013843192386266E-2</v>
      </c>
      <c r="N52" s="203">
        <f t="shared" si="1"/>
        <v>1.9618506374119559E-2</v>
      </c>
      <c r="O52" s="203">
        <f t="shared" si="1"/>
        <v>1.9368718131928787E-2</v>
      </c>
      <c r="P52" s="203">
        <f t="shared" si="1"/>
        <v>1.9549820399684805E-2</v>
      </c>
      <c r="Q52" s="203">
        <f t="shared" si="1"/>
        <v>1.9688330376035523E-2</v>
      </c>
    </row>
    <row r="53" spans="1:17" x14ac:dyDescent="0.25">
      <c r="A53" s="76" t="s">
        <v>82</v>
      </c>
      <c r="B53" s="202">
        <f t="shared" ref="B53:Q53" si="2">IF(B$7=0,0,B$7/B$5)</f>
        <v>5.4811275787828174E-3</v>
      </c>
      <c r="C53" s="202">
        <f t="shared" si="2"/>
        <v>5.386782007974775E-3</v>
      </c>
      <c r="D53" s="202">
        <f t="shared" si="2"/>
        <v>5.0618189158360442E-3</v>
      </c>
      <c r="E53" s="202">
        <f t="shared" si="2"/>
        <v>5.2987414514150616E-3</v>
      </c>
      <c r="F53" s="202">
        <f t="shared" si="2"/>
        <v>5.3586821470744533E-3</v>
      </c>
      <c r="G53" s="202">
        <f t="shared" si="2"/>
        <v>5.2459046992278649E-3</v>
      </c>
      <c r="H53" s="202">
        <f t="shared" si="2"/>
        <v>5.2356907881661412E-3</v>
      </c>
      <c r="I53" s="202">
        <f t="shared" si="2"/>
        <v>5.2097251187082048E-3</v>
      </c>
      <c r="J53" s="202">
        <f t="shared" si="2"/>
        <v>5.2666665842353291E-3</v>
      </c>
      <c r="K53" s="202">
        <f t="shared" si="2"/>
        <v>5.3227083699440058E-3</v>
      </c>
      <c r="L53" s="202">
        <f t="shared" si="2"/>
        <v>4.9592720820995093E-3</v>
      </c>
      <c r="M53" s="202">
        <f t="shared" si="2"/>
        <v>5.1637777956554361E-3</v>
      </c>
      <c r="N53" s="202">
        <f t="shared" si="2"/>
        <v>5.327992167263121E-3</v>
      </c>
      <c r="O53" s="202">
        <f t="shared" si="2"/>
        <v>5.2601546992883672E-3</v>
      </c>
      <c r="P53" s="202">
        <f t="shared" si="2"/>
        <v>5.3093384366064396E-3</v>
      </c>
      <c r="Q53" s="202">
        <f t="shared" si="2"/>
        <v>5.3469549633190939E-3</v>
      </c>
    </row>
    <row r="54" spans="1:17" x14ac:dyDescent="0.25">
      <c r="A54" s="76" t="s">
        <v>81</v>
      </c>
      <c r="B54" s="202">
        <f t="shared" ref="B54:Q54" si="3">IF(B$8=0,0,B$8/B$5)</f>
        <v>7.4197641897267894E-2</v>
      </c>
      <c r="C54" s="202">
        <f t="shared" si="3"/>
        <v>7.2920492482883542E-2</v>
      </c>
      <c r="D54" s="202">
        <f t="shared" si="3"/>
        <v>6.8521489760583698E-2</v>
      </c>
      <c r="E54" s="202">
        <f t="shared" si="3"/>
        <v>7.1728693606801869E-2</v>
      </c>
      <c r="F54" s="202">
        <f t="shared" si="3"/>
        <v>7.2540106624959758E-2</v>
      </c>
      <c r="G54" s="202">
        <f t="shared" si="3"/>
        <v>7.1013446176149839E-2</v>
      </c>
      <c r="H54" s="202">
        <f t="shared" si="3"/>
        <v>7.0875181174207186E-2</v>
      </c>
      <c r="I54" s="202">
        <f t="shared" si="3"/>
        <v>7.0523685717046064E-2</v>
      </c>
      <c r="J54" s="202">
        <f t="shared" si="3"/>
        <v>7.1294498366005668E-2</v>
      </c>
      <c r="K54" s="202">
        <f t="shared" si="3"/>
        <v>7.2053132111987411E-2</v>
      </c>
      <c r="L54" s="202">
        <f t="shared" si="3"/>
        <v>6.7133320421717144E-2</v>
      </c>
      <c r="M54" s="202">
        <f t="shared" si="3"/>
        <v>6.9901700008265233E-2</v>
      </c>
      <c r="N54" s="202">
        <f t="shared" si="3"/>
        <v>7.2124658507917147E-2</v>
      </c>
      <c r="O54" s="202">
        <f t="shared" si="3"/>
        <v>7.120634743347834E-2</v>
      </c>
      <c r="P54" s="202">
        <f t="shared" si="3"/>
        <v>7.187214425653024E-2</v>
      </c>
      <c r="Q54" s="202">
        <f t="shared" si="3"/>
        <v>7.2381356556066659E-2</v>
      </c>
    </row>
    <row r="55" spans="1:17" x14ac:dyDescent="0.25">
      <c r="A55" s="76" t="s">
        <v>80</v>
      </c>
      <c r="B55" s="202">
        <f t="shared" ref="B55:Q55" si="4">IF(B$9=0,0,B$9/B$5)</f>
        <v>0.16167103663072435</v>
      </c>
      <c r="C55" s="202">
        <f t="shared" si="4"/>
        <v>0.15888822487989102</v>
      </c>
      <c r="D55" s="202">
        <f t="shared" si="4"/>
        <v>0.14930313144470753</v>
      </c>
      <c r="E55" s="202">
        <f t="shared" si="4"/>
        <v>0.15629138548143365</v>
      </c>
      <c r="F55" s="202">
        <f t="shared" si="4"/>
        <v>0.1580593929332457</v>
      </c>
      <c r="G55" s="202">
        <f t="shared" si="4"/>
        <v>0.15473291555430199</v>
      </c>
      <c r="H55" s="202">
        <f t="shared" si="4"/>
        <v>0.15443164659719999</v>
      </c>
      <c r="I55" s="202">
        <f t="shared" si="4"/>
        <v>0.15366576464358059</v>
      </c>
      <c r="J55" s="202">
        <f t="shared" si="4"/>
        <v>0.15534530696890025</v>
      </c>
      <c r="K55" s="202">
        <f t="shared" si="4"/>
        <v>0.15699831238793682</v>
      </c>
      <c r="L55" s="202">
        <f t="shared" si="4"/>
        <v>0.14627841569505773</v>
      </c>
      <c r="M55" s="202">
        <f t="shared" si="4"/>
        <v>0.15231050493805898</v>
      </c>
      <c r="N55" s="202">
        <f t="shared" si="4"/>
        <v>0.15715416298211651</v>
      </c>
      <c r="O55" s="202">
        <f t="shared" si="4"/>
        <v>0.15515323276981202</v>
      </c>
      <c r="P55" s="202">
        <f t="shared" si="4"/>
        <v>0.156603953571927</v>
      </c>
      <c r="Q55" s="202">
        <f t="shared" si="4"/>
        <v>0.15771348856827028</v>
      </c>
    </row>
    <row r="56" spans="1:17" x14ac:dyDescent="0.25">
      <c r="A56" s="129" t="s">
        <v>79</v>
      </c>
      <c r="B56" s="201">
        <f t="shared" ref="B56:Q56" si="5">IF(B$10=0,0,B$10/B$5)</f>
        <v>5.630019322499475E-2</v>
      </c>
      <c r="C56" s="201">
        <f t="shared" si="5"/>
        <v>5.6193439188187026E-2</v>
      </c>
      <c r="D56" s="201">
        <f t="shared" si="5"/>
        <v>5.8719558409017741E-2</v>
      </c>
      <c r="E56" s="201">
        <f t="shared" si="5"/>
        <v>5.4426787787013084E-2</v>
      </c>
      <c r="F56" s="201">
        <f t="shared" si="5"/>
        <v>5.5042477295997982E-2</v>
      </c>
      <c r="G56" s="201">
        <f t="shared" si="5"/>
        <v>5.3884067458985059E-2</v>
      </c>
      <c r="H56" s="201">
        <f t="shared" si="5"/>
        <v>5.3779153796952472E-2</v>
      </c>
      <c r="I56" s="201">
        <f t="shared" si="5"/>
        <v>5.3512443674503044E-2</v>
      </c>
      <c r="J56" s="201">
        <f t="shared" si="5"/>
        <v>5.4097326158191433E-2</v>
      </c>
      <c r="K56" s="201">
        <f t="shared" si="5"/>
        <v>5.4672967450739664E-2</v>
      </c>
      <c r="L56" s="201">
        <f t="shared" si="5"/>
        <v>5.7529965321360288E-2</v>
      </c>
      <c r="M56" s="201">
        <f t="shared" si="5"/>
        <v>5.3040489112442545E-2</v>
      </c>
      <c r="N56" s="201">
        <f t="shared" si="5"/>
        <v>5.4727240737714296E-2</v>
      </c>
      <c r="O56" s="201">
        <f t="shared" si="5"/>
        <v>5.4030438391850788E-2</v>
      </c>
      <c r="P56" s="201">
        <f t="shared" si="5"/>
        <v>5.4535636250272065E-2</v>
      </c>
      <c r="Q56" s="201">
        <f t="shared" si="5"/>
        <v>5.492201983502451E-2</v>
      </c>
    </row>
    <row r="57" spans="1:17" x14ac:dyDescent="0.25">
      <c r="A57" s="127" t="s">
        <v>314</v>
      </c>
      <c r="B57" s="200">
        <f t="shared" ref="B57:Q57" si="6">IF(B$15=0,0,B$15/B$5)</f>
        <v>0.42424170677859846</v>
      </c>
      <c r="C57" s="200">
        <f t="shared" si="6"/>
        <v>0.42129901001449577</v>
      </c>
      <c r="D57" s="200">
        <f t="shared" si="6"/>
        <v>0.40827525822817223</v>
      </c>
      <c r="E57" s="200">
        <f t="shared" si="6"/>
        <v>0.4210110485781019</v>
      </c>
      <c r="F57" s="200">
        <f t="shared" si="6"/>
        <v>0.42167010236992436</v>
      </c>
      <c r="G57" s="200">
        <f t="shared" si="6"/>
        <v>0.42020108703230657</v>
      </c>
      <c r="H57" s="200">
        <f t="shared" si="6"/>
        <v>0.41817695171843666</v>
      </c>
      <c r="I57" s="200">
        <f t="shared" si="6"/>
        <v>0.41430632408021251</v>
      </c>
      <c r="J57" s="200">
        <f t="shared" si="6"/>
        <v>0.41550578443728226</v>
      </c>
      <c r="K57" s="200">
        <f t="shared" si="6"/>
        <v>0.41875137722108702</v>
      </c>
      <c r="L57" s="200">
        <f t="shared" si="6"/>
        <v>0.3870597877240271</v>
      </c>
      <c r="M57" s="200">
        <f t="shared" si="6"/>
        <v>0.41704391894540321</v>
      </c>
      <c r="N57" s="200">
        <f t="shared" si="6"/>
        <v>0.41680448615045762</v>
      </c>
      <c r="O57" s="200">
        <f t="shared" si="6"/>
        <v>0.41299661011455835</v>
      </c>
      <c r="P57" s="200">
        <f t="shared" si="6"/>
        <v>0.41364961159525276</v>
      </c>
      <c r="Q57" s="200">
        <f t="shared" si="6"/>
        <v>0.41479353743913139</v>
      </c>
    </row>
    <row r="58" spans="1:17" x14ac:dyDescent="0.25">
      <c r="A58" s="127" t="s">
        <v>313</v>
      </c>
      <c r="B58" s="200">
        <f t="shared" ref="B58:Q58" si="7">IF(B$26=0,0,B$26/B$5)</f>
        <v>5.7813779897693714E-2</v>
      </c>
      <c r="C58" s="200">
        <f t="shared" si="7"/>
        <v>7.0559811138492717E-2</v>
      </c>
      <c r="D58" s="200">
        <f t="shared" si="7"/>
        <v>0.11317966762162991</v>
      </c>
      <c r="E58" s="200">
        <f t="shared" si="7"/>
        <v>8.0664604772847051E-2</v>
      </c>
      <c r="F58" s="200">
        <f t="shared" si="7"/>
        <v>7.1066305974996233E-2</v>
      </c>
      <c r="G58" s="200">
        <f t="shared" si="7"/>
        <v>8.7007335786519813E-2</v>
      </c>
      <c r="H58" s="200">
        <f t="shared" si="7"/>
        <v>9.0312748459340578E-2</v>
      </c>
      <c r="I58" s="200">
        <f t="shared" si="7"/>
        <v>9.7526401361163223E-2</v>
      </c>
      <c r="J58" s="200">
        <f t="shared" si="7"/>
        <v>8.8550634310876217E-2</v>
      </c>
      <c r="K58" s="200">
        <f t="shared" si="7"/>
        <v>7.8731746468848368E-2</v>
      </c>
      <c r="L58" s="200">
        <f t="shared" si="7"/>
        <v>0.12316824717975829</v>
      </c>
      <c r="M58" s="200">
        <f t="shared" si="7"/>
        <v>9.8510736491552758E-2</v>
      </c>
      <c r="N58" s="200">
        <f t="shared" si="7"/>
        <v>7.9516056641384503E-2</v>
      </c>
      <c r="O58" s="200">
        <f t="shared" si="7"/>
        <v>9.2009312598012247E-2</v>
      </c>
      <c r="P58" s="200">
        <f t="shared" si="7"/>
        <v>8.5817604781053228E-2</v>
      </c>
      <c r="Q58" s="200">
        <f t="shared" si="7"/>
        <v>8.0428425528634467E-2</v>
      </c>
    </row>
    <row r="59" spans="1:17" x14ac:dyDescent="0.25">
      <c r="A59" s="127" t="s">
        <v>312</v>
      </c>
      <c r="B59" s="200">
        <f t="shared" ref="B59:Q59" si="8">IF(B$27=0,0,B$27/B$5)</f>
        <v>0.12254932672061693</v>
      </c>
      <c r="C59" s="200">
        <f t="shared" si="8"/>
        <v>0.10025440691079242</v>
      </c>
      <c r="D59" s="200">
        <f t="shared" si="8"/>
        <v>2.6459122280502796E-2</v>
      </c>
      <c r="E59" s="200">
        <f t="shared" si="8"/>
        <v>8.2848520078858498E-2</v>
      </c>
      <c r="F59" s="200">
        <f t="shared" si="8"/>
        <v>0.10118905527493728</v>
      </c>
      <c r="G59" s="200">
        <f t="shared" si="8"/>
        <v>7.1870187361061516E-2</v>
      </c>
      <c r="H59" s="200">
        <f t="shared" si="8"/>
        <v>6.6746647978982609E-2</v>
      </c>
      <c r="I59" s="200">
        <f t="shared" si="8"/>
        <v>5.5231468199670349E-2</v>
      </c>
      <c r="J59" s="200">
        <f t="shared" si="8"/>
        <v>7.1747793547433769E-2</v>
      </c>
      <c r="K59" s="200">
        <f t="shared" si="8"/>
        <v>8.8244405298175926E-2</v>
      </c>
      <c r="L59" s="200">
        <f t="shared" si="8"/>
        <v>3.0367980260892675E-2</v>
      </c>
      <c r="M59" s="200">
        <f t="shared" si="8"/>
        <v>5.2853289410885393E-2</v>
      </c>
      <c r="N59" s="200">
        <f t="shared" si="8"/>
        <v>8.8048367922065968E-2</v>
      </c>
      <c r="O59" s="200">
        <f t="shared" si="8"/>
        <v>6.6535738629924387E-2</v>
      </c>
      <c r="P59" s="200">
        <f t="shared" si="8"/>
        <v>7.7529222093311242E-2</v>
      </c>
      <c r="Q59" s="200">
        <f t="shared" si="8"/>
        <v>8.6823326562227576E-2</v>
      </c>
    </row>
    <row r="60" spans="1:17" x14ac:dyDescent="0.25">
      <c r="A60" s="142" t="s">
        <v>318</v>
      </c>
      <c r="B60" s="199">
        <f t="shared" ref="B60:Q60" si="9">IF(B$28=0,0,B$28/B$5)</f>
        <v>0.10329193722875728</v>
      </c>
      <c r="C60" s="199">
        <f t="shared" si="9"/>
        <v>8.0054099957928365E-2</v>
      </c>
      <c r="D60" s="199">
        <f t="shared" si="9"/>
        <v>3.2149144744374972E-3</v>
      </c>
      <c r="E60" s="199">
        <f t="shared" si="9"/>
        <v>6.1830680394633734E-2</v>
      </c>
      <c r="F60" s="199">
        <f t="shared" si="9"/>
        <v>8.0934571989712351E-2</v>
      </c>
      <c r="G60" s="199">
        <f t="shared" si="9"/>
        <v>5.0360726689917305E-2</v>
      </c>
      <c r="H60" s="199">
        <f t="shared" si="9"/>
        <v>4.5035831213150954E-2</v>
      </c>
      <c r="I60" s="199">
        <f t="shared" si="9"/>
        <v>3.3062497657756998E-2</v>
      </c>
      <c r="J60" s="199">
        <f t="shared" si="9"/>
        <v>5.0272705529617774E-2</v>
      </c>
      <c r="K60" s="199">
        <f t="shared" si="9"/>
        <v>6.7462187870488882E-2</v>
      </c>
      <c r="L60" s="199">
        <f t="shared" si="9"/>
        <v>6.0285278991529063E-3</v>
      </c>
      <c r="M60" s="199">
        <f t="shared" si="9"/>
        <v>3.0510001372924561E-2</v>
      </c>
      <c r="N60" s="199">
        <f t="shared" si="9"/>
        <v>6.7268580462291117E-2</v>
      </c>
      <c r="O60" s="199">
        <f t="shared" si="9"/>
        <v>4.4863349851920531E-2</v>
      </c>
      <c r="P60" s="199">
        <f t="shared" si="9"/>
        <v>5.6341461756889262E-2</v>
      </c>
      <c r="Q60" s="199">
        <f t="shared" si="9"/>
        <v>6.6037676448299873E-2</v>
      </c>
    </row>
    <row r="61" spans="1:17" x14ac:dyDescent="0.25">
      <c r="A61" s="142" t="s">
        <v>317</v>
      </c>
      <c r="B61" s="199">
        <f t="shared" ref="B61:Q61" si="10">IF(B$34=0,0,B$34/B$5)</f>
        <v>1.4523538076533296E-2</v>
      </c>
      <c r="C61" s="199">
        <f t="shared" si="10"/>
        <v>1.4422797466125936E-2</v>
      </c>
      <c r="D61" s="199">
        <f t="shared" si="10"/>
        <v>1.3976940889684472E-2</v>
      </c>
      <c r="E61" s="199">
        <f t="shared" si="10"/>
        <v>1.4412939362080015E-2</v>
      </c>
      <c r="F61" s="199">
        <f t="shared" si="10"/>
        <v>1.4435501483359182E-2</v>
      </c>
      <c r="G61" s="199">
        <f t="shared" si="10"/>
        <v>1.4385211047859787E-2</v>
      </c>
      <c r="H61" s="199">
        <f t="shared" si="10"/>
        <v>1.4315916572957093E-2</v>
      </c>
      <c r="I61" s="199">
        <f t="shared" si="10"/>
        <v>1.4183409073138911E-2</v>
      </c>
      <c r="J61" s="199">
        <f t="shared" si="10"/>
        <v>1.4224471533262109E-2</v>
      </c>
      <c r="K61" s="199">
        <f t="shared" si="10"/>
        <v>1.433558151991203E-2</v>
      </c>
      <c r="L61" s="199">
        <f t="shared" si="10"/>
        <v>1.4254310337348022E-2</v>
      </c>
      <c r="M61" s="199">
        <f t="shared" si="10"/>
        <v>1.4277128202181228E-2</v>
      </c>
      <c r="N61" s="199">
        <f t="shared" si="10"/>
        <v>1.4268931433078617E-2</v>
      </c>
      <c r="O61" s="199">
        <f t="shared" si="10"/>
        <v>1.4138572178638406E-2</v>
      </c>
      <c r="P61" s="199">
        <f t="shared" si="10"/>
        <v>1.416092710442096E-2</v>
      </c>
      <c r="Q61" s="199">
        <f t="shared" si="10"/>
        <v>1.4200088389803422E-2</v>
      </c>
    </row>
    <row r="62" spans="1:17" x14ac:dyDescent="0.25">
      <c r="A62" s="142" t="s">
        <v>316</v>
      </c>
      <c r="B62" s="199">
        <f t="shared" ref="B62:Q62" si="11">IF(B$45=0,0,B$45/B$5)</f>
        <v>4.7338514153263608E-3</v>
      </c>
      <c r="C62" s="199">
        <f t="shared" si="11"/>
        <v>5.7775094867381109E-3</v>
      </c>
      <c r="D62" s="199">
        <f t="shared" si="11"/>
        <v>9.2672669163808251E-3</v>
      </c>
      <c r="E62" s="199">
        <f t="shared" si="11"/>
        <v>6.6049003221447583E-3</v>
      </c>
      <c r="F62" s="199">
        <f t="shared" si="11"/>
        <v>5.8189818018657569E-3</v>
      </c>
      <c r="G62" s="199">
        <f t="shared" si="11"/>
        <v>7.1242496232844154E-3</v>
      </c>
      <c r="H62" s="199">
        <f t="shared" si="11"/>
        <v>7.3949001928745647E-3</v>
      </c>
      <c r="I62" s="199">
        <f t="shared" si="11"/>
        <v>7.9855614687744381E-3</v>
      </c>
      <c r="J62" s="199">
        <f t="shared" si="11"/>
        <v>7.2506164845538906E-3</v>
      </c>
      <c r="K62" s="199">
        <f t="shared" si="11"/>
        <v>6.4466359077750201E-3</v>
      </c>
      <c r="L62" s="199">
        <f t="shared" si="11"/>
        <v>1.0085142024391749E-2</v>
      </c>
      <c r="M62" s="199">
        <f t="shared" si="11"/>
        <v>8.0661598357795999E-3</v>
      </c>
      <c r="N62" s="199">
        <f t="shared" si="11"/>
        <v>6.5108560266962396E-3</v>
      </c>
      <c r="O62" s="199">
        <f t="shared" si="11"/>
        <v>7.5338165993654544E-3</v>
      </c>
      <c r="P62" s="199">
        <f t="shared" si="11"/>
        <v>7.026833232001024E-3</v>
      </c>
      <c r="Q62" s="199">
        <f t="shared" si="11"/>
        <v>6.5855617241242738E-3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7.7562812191563621E-2</v>
      </c>
      <c r="C64" s="276">
        <f t="shared" si="13"/>
        <v>9.4662853549650525E-2</v>
      </c>
      <c r="D64" s="276">
        <f t="shared" si="13"/>
        <v>0.15184153880224432</v>
      </c>
      <c r="E64" s="276">
        <f t="shared" si="13"/>
        <v>0.10821941761245445</v>
      </c>
      <c r="F64" s="276">
        <f t="shared" si="13"/>
        <v>9.5342365665087997E-2</v>
      </c>
      <c r="G64" s="276">
        <f t="shared" si="13"/>
        <v>0.11672880854426469</v>
      </c>
      <c r="H64" s="276">
        <f t="shared" si="13"/>
        <v>0.12116334132885846</v>
      </c>
      <c r="I64" s="276">
        <f t="shared" si="13"/>
        <v>0.13084115873206748</v>
      </c>
      <c r="J64" s="276">
        <f t="shared" si="13"/>
        <v>0.11879929370908175</v>
      </c>
      <c r="K64" s="276">
        <f t="shared" si="13"/>
        <v>0.105626300091143</v>
      </c>
      <c r="L64" s="276">
        <f t="shared" si="13"/>
        <v>0.16524219037179358</v>
      </c>
      <c r="M64" s="276">
        <f t="shared" si="13"/>
        <v>0.13216174010535023</v>
      </c>
      <c r="N64" s="276">
        <f t="shared" si="13"/>
        <v>0.10667852851696125</v>
      </c>
      <c r="O64" s="276">
        <f t="shared" si="13"/>
        <v>0.12343944723114668</v>
      </c>
      <c r="P64" s="276">
        <f t="shared" si="13"/>
        <v>0.11513266861536223</v>
      </c>
      <c r="Q64" s="276">
        <f t="shared" si="13"/>
        <v>0.10790256017129045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0.43309711157488551</v>
      </c>
      <c r="C68" s="253">
        <f>IF(C$5=0,0,C$5/WWP_fec!C$5)</f>
        <v>0.44324276990133854</v>
      </c>
      <c r="D68" s="253">
        <f>IF(D$5=0,0,D$5/WWP_fec!D$5)</f>
        <v>0.47169845815692774</v>
      </c>
      <c r="E68" s="253">
        <f>IF(E$5=0,0,E$5/WWP_fec!E$5)</f>
        <v>0.45060741309274405</v>
      </c>
      <c r="F68" s="253">
        <f>IF(F$5=0,0,F$5/WWP_fec!F$5)</f>
        <v>0.44556704662413316</v>
      </c>
      <c r="G68" s="253">
        <f>IF(G$5=0,0,G$5/WWP_fec!G$5)</f>
        <v>0.45514593096227379</v>
      </c>
      <c r="H68" s="253">
        <f>IF(H$5=0,0,H$5/WWP_fec!H$5)</f>
        <v>0.4560338405518663</v>
      </c>
      <c r="I68" s="253">
        <f>IF(I$5=0,0,I$5/WWP_fec!I$5)</f>
        <v>0.45830674818050121</v>
      </c>
      <c r="J68" s="253">
        <f>IF(J$5=0,0,J$5/WWP_fec!J$5)</f>
        <v>0.45335168647591512</v>
      </c>
      <c r="K68" s="253">
        <f>IF(K$5=0,0,K$5/WWP_fec!K$5)</f>
        <v>0.44857843265505665</v>
      </c>
      <c r="L68" s="253">
        <f>IF(L$5=0,0,L$5/WWP_fec!L$5)</f>
        <v>0.48145214429505956</v>
      </c>
      <c r="M68" s="253">
        <f>IF(M$5=0,0,M$5/WWP_fec!M$5)</f>
        <v>0.46238476413107732</v>
      </c>
      <c r="N68" s="253">
        <f>IF(N$5=0,0,N$5/WWP_fec!N$5)</f>
        <v>0.44813357510919932</v>
      </c>
      <c r="O68" s="253">
        <f>IF(O$5=0,0,O$5/WWP_fec!O$5)</f>
        <v>0.45391291978398518</v>
      </c>
      <c r="P68" s="253">
        <f>IF(P$5=0,0,P$5/WWP_fec!P$5)</f>
        <v>0.44970803925536607</v>
      </c>
      <c r="Q68" s="253">
        <f>IF(Q$5=0,0,Q$5/WWP_fec!Q$5)</f>
        <v>0.44654428444770577</v>
      </c>
    </row>
    <row r="69" spans="1:17" x14ac:dyDescent="0.25">
      <c r="A69" s="132" t="s">
        <v>83</v>
      </c>
      <c r="B69" s="282">
        <f>IF(B$6=0,0,B$6/WWP_fec!B$6)</f>
        <v>0.50489407478511883</v>
      </c>
      <c r="C69" s="282">
        <f>IF(C$6=0,0,C$6/WWP_fec!C$6)</f>
        <v>0.50782740852145081</v>
      </c>
      <c r="D69" s="282">
        <f>IF(D$6=0,0,D$6/WWP_fec!D$6)</f>
        <v>0.50782740852145081</v>
      </c>
      <c r="E69" s="282">
        <f>IF(E$6=0,0,E$6/WWP_fec!E$6)</f>
        <v>0.50782740852145081</v>
      </c>
      <c r="F69" s="282">
        <f>IF(F$6=0,0,F$6/WWP_fec!F$6)</f>
        <v>0.50782740852145081</v>
      </c>
      <c r="G69" s="282">
        <f>IF(G$6=0,0,G$6/WWP_fec!G$6)</f>
        <v>0.50782740852145081</v>
      </c>
      <c r="H69" s="282">
        <f>IF(H$6=0,0,H$6/WWP_fec!H$6)</f>
        <v>0.50782740852145081</v>
      </c>
      <c r="I69" s="282">
        <f>IF(I$6=0,0,I$6/WWP_fec!I$6)</f>
        <v>0.50782740852145081</v>
      </c>
      <c r="J69" s="282">
        <f>IF(J$6=0,0,J$6/WWP_fec!J$6)</f>
        <v>0.50782740852145081</v>
      </c>
      <c r="K69" s="282">
        <f>IF(K$6=0,0,K$6/WWP_fec!K$6)</f>
        <v>0.50782740852145081</v>
      </c>
      <c r="L69" s="282">
        <f>IF(L$6=0,0,L$6/WWP_fec!L$6)</f>
        <v>0.50782740852145081</v>
      </c>
      <c r="M69" s="282">
        <f>IF(M$6=0,0,M$6/WWP_fec!M$6)</f>
        <v>0.50782740852145081</v>
      </c>
      <c r="N69" s="282">
        <f>IF(N$6=0,0,N$6/WWP_fec!N$6)</f>
        <v>0.50782740852145092</v>
      </c>
      <c r="O69" s="282">
        <f>IF(O$6=0,0,O$6/WWP_fec!O$6)</f>
        <v>0.50782740852145081</v>
      </c>
      <c r="P69" s="282">
        <f>IF(P$6=0,0,P$6/WWP_fec!P$6)</f>
        <v>0.50782740852145081</v>
      </c>
      <c r="Q69" s="282">
        <f>IF(Q$6=0,0,Q$6/WWP_fec!Q$6)</f>
        <v>0.50782740852145081</v>
      </c>
    </row>
    <row r="70" spans="1:17" x14ac:dyDescent="0.25">
      <c r="A70" s="76" t="s">
        <v>82</v>
      </c>
      <c r="B70" s="281">
        <f>IF(B$7=0,0,B$7/WWP_fec!B$7)</f>
        <v>0.12614955973189002</v>
      </c>
      <c r="C70" s="281">
        <f>IF(C$7=0,0,C$7/WWP_fec!C$7)</f>
        <v>0.12688246347916105</v>
      </c>
      <c r="D70" s="281">
        <f>IF(D$7=0,0,D$7/WWP_fec!D$7)</f>
        <v>0.12688246347916107</v>
      </c>
      <c r="E70" s="281">
        <f>IF(E$7=0,0,E$7/WWP_fec!E$7)</f>
        <v>0.12688246347916105</v>
      </c>
      <c r="F70" s="281">
        <f>IF(F$7=0,0,F$7/WWP_fec!F$7)</f>
        <v>0.12688246347916105</v>
      </c>
      <c r="G70" s="281">
        <f>IF(G$7=0,0,G$7/WWP_fec!G$7)</f>
        <v>0.12688246347916107</v>
      </c>
      <c r="H70" s="281">
        <f>IF(H$7=0,0,H$7/WWP_fec!H$7)</f>
        <v>0.12688246347916105</v>
      </c>
      <c r="I70" s="281">
        <f>IF(I$7=0,0,I$7/WWP_fec!I$7)</f>
        <v>0.12688246347916107</v>
      </c>
      <c r="J70" s="281">
        <f>IF(J$7=0,0,J$7/WWP_fec!J$7)</f>
        <v>0.12688246347916105</v>
      </c>
      <c r="K70" s="281">
        <f>IF(K$7=0,0,K$7/WWP_fec!K$7)</f>
        <v>0.12688246347916105</v>
      </c>
      <c r="L70" s="281">
        <f>IF(L$7=0,0,L$7/WWP_fec!L$7)</f>
        <v>0.12688246347916107</v>
      </c>
      <c r="M70" s="281">
        <f>IF(M$7=0,0,M$7/WWP_fec!M$7)</f>
        <v>0.12688246347916105</v>
      </c>
      <c r="N70" s="281">
        <f>IF(N$7=0,0,N$7/WWP_fec!N$7)</f>
        <v>0.12688246347916107</v>
      </c>
      <c r="O70" s="281">
        <f>IF(O$7=0,0,O$7/WWP_fec!O$7)</f>
        <v>0.12688246347916107</v>
      </c>
      <c r="P70" s="281">
        <f>IF(P$7=0,0,P$7/WWP_fec!P$7)</f>
        <v>0.12688246347916105</v>
      </c>
      <c r="Q70" s="281">
        <f>IF(Q$7=0,0,Q$7/WWP_fec!Q$7)</f>
        <v>0.12688246347916105</v>
      </c>
    </row>
    <row r="71" spans="1:17" x14ac:dyDescent="0.25">
      <c r="A71" s="76" t="s">
        <v>81</v>
      </c>
      <c r="B71" s="281">
        <f>IF(B$8=0,0,B$8/WWP_fec!B$8)</f>
        <v>0.68857975609512034</v>
      </c>
      <c r="C71" s="281">
        <f>IF(C$8=0,0,C$8/WWP_fec!C$8)</f>
        <v>0.69258026695389519</v>
      </c>
      <c r="D71" s="281">
        <f>IF(D$8=0,0,D$8/WWP_fec!D$8)</f>
        <v>0.69258026695389541</v>
      </c>
      <c r="E71" s="281">
        <f>IF(E$8=0,0,E$8/WWP_fec!E$8)</f>
        <v>0.69258026695389541</v>
      </c>
      <c r="F71" s="281">
        <f>IF(F$8=0,0,F$8/WWP_fec!F$8)</f>
        <v>0.6925802669538953</v>
      </c>
      <c r="G71" s="281">
        <f>IF(G$8=0,0,G$8/WWP_fec!G$8)</f>
        <v>0.69258026695389541</v>
      </c>
      <c r="H71" s="281">
        <f>IF(H$8=0,0,H$8/WWP_fec!H$8)</f>
        <v>0.6925802669538953</v>
      </c>
      <c r="I71" s="281">
        <f>IF(I$8=0,0,I$8/WWP_fec!I$8)</f>
        <v>0.69258026695389541</v>
      </c>
      <c r="J71" s="281">
        <f>IF(J$8=0,0,J$8/WWP_fec!J$8)</f>
        <v>0.69258026695389541</v>
      </c>
      <c r="K71" s="281">
        <f>IF(K$8=0,0,K$8/WWP_fec!K$8)</f>
        <v>0.6925802669538953</v>
      </c>
      <c r="L71" s="281">
        <f>IF(L$8=0,0,L$8/WWP_fec!L$8)</f>
        <v>0.6925802669538953</v>
      </c>
      <c r="M71" s="281">
        <f>IF(M$8=0,0,M$8/WWP_fec!M$8)</f>
        <v>0.69258026695389541</v>
      </c>
      <c r="N71" s="281">
        <f>IF(N$8=0,0,N$8/WWP_fec!N$8)</f>
        <v>0.6925802669538953</v>
      </c>
      <c r="O71" s="281">
        <f>IF(O$8=0,0,O$8/WWP_fec!O$8)</f>
        <v>0.6925802669538953</v>
      </c>
      <c r="P71" s="281">
        <f>IF(P$8=0,0,P$8/WWP_fec!P$8)</f>
        <v>0.6925802669538953</v>
      </c>
      <c r="Q71" s="281">
        <f>IF(Q$8=0,0,Q$8/WWP_fec!Q$8)</f>
        <v>0.6925802669538953</v>
      </c>
    </row>
    <row r="72" spans="1:17" x14ac:dyDescent="0.25">
      <c r="A72" s="76" t="s">
        <v>80</v>
      </c>
      <c r="B72" s="281">
        <f>IF(B$9=0,0,B$9/WWP_fec!B$9)</f>
        <v>0.48959216490491869</v>
      </c>
      <c r="C72" s="281">
        <f>IF(C$9=0,0,C$9/WWP_fec!C$9)</f>
        <v>0.49243659760096598</v>
      </c>
      <c r="D72" s="281">
        <f>IF(D$9=0,0,D$9/WWP_fec!D$9)</f>
        <v>0.49243659760096598</v>
      </c>
      <c r="E72" s="281">
        <f>IF(E$9=0,0,E$9/WWP_fec!E$9)</f>
        <v>0.49243659760096603</v>
      </c>
      <c r="F72" s="281">
        <f>IF(F$9=0,0,F$9/WWP_fec!F$9)</f>
        <v>0.49243659760096603</v>
      </c>
      <c r="G72" s="281">
        <f>IF(G$9=0,0,G$9/WWP_fec!G$9)</f>
        <v>0.49243659760096609</v>
      </c>
      <c r="H72" s="281">
        <f>IF(H$9=0,0,H$9/WWP_fec!H$9)</f>
        <v>0.49243659760096603</v>
      </c>
      <c r="I72" s="281">
        <f>IF(I$9=0,0,I$9/WWP_fec!I$9)</f>
        <v>0.49243659760096603</v>
      </c>
      <c r="J72" s="281">
        <f>IF(J$9=0,0,J$9/WWP_fec!J$9)</f>
        <v>0.49243659760096598</v>
      </c>
      <c r="K72" s="281">
        <f>IF(K$9=0,0,K$9/WWP_fec!K$9)</f>
        <v>0.49243659760096598</v>
      </c>
      <c r="L72" s="281">
        <f>IF(L$9=0,0,L$9/WWP_fec!L$9)</f>
        <v>0.49243659760096586</v>
      </c>
      <c r="M72" s="281">
        <f>IF(M$9=0,0,M$9/WWP_fec!M$9)</f>
        <v>0.49243659760096609</v>
      </c>
      <c r="N72" s="281">
        <f>IF(N$9=0,0,N$9/WWP_fec!N$9)</f>
        <v>0.49243659760096598</v>
      </c>
      <c r="O72" s="281">
        <f>IF(O$9=0,0,O$9/WWP_fec!O$9)</f>
        <v>0.49243659760096603</v>
      </c>
      <c r="P72" s="281">
        <f>IF(P$9=0,0,P$9/WWP_fec!P$9)</f>
        <v>0.49243659760096603</v>
      </c>
      <c r="Q72" s="281">
        <f>IF(Q$9=0,0,Q$9/WWP_fec!Q$9)</f>
        <v>0.49243659760096598</v>
      </c>
    </row>
    <row r="73" spans="1:17" x14ac:dyDescent="0.25">
      <c r="A73" s="129" t="s">
        <v>79</v>
      </c>
      <c r="B73" s="280">
        <f>IF(B$10=0,0,B$10/WWP_fec!B$10)</f>
        <v>0.77128774687384927</v>
      </c>
      <c r="C73" s="280">
        <f>IF(C$10=0,0,C$10/WWP_fec!C$10)</f>
        <v>0.78785905779671173</v>
      </c>
      <c r="D73" s="280">
        <f>IF(D$10=0,0,D$10/WWP_fec!D$10)</f>
        <v>0.87612988970131034</v>
      </c>
      <c r="E73" s="280">
        <f>IF(E$10=0,0,E$10/WWP_fec!E$10)</f>
        <v>0.77576877464048988</v>
      </c>
      <c r="F73" s="280">
        <f>IF(F$10=0,0,F$10/WWP_fec!F$10)</f>
        <v>0.77576877464048988</v>
      </c>
      <c r="G73" s="280">
        <f>IF(G$10=0,0,G$10/WWP_fec!G$10)</f>
        <v>0.77576877464048988</v>
      </c>
      <c r="H73" s="280">
        <f>IF(H$10=0,0,H$10/WWP_fec!H$10)</f>
        <v>0.77576877464048977</v>
      </c>
      <c r="I73" s="280">
        <f>IF(I$10=0,0,I$10/WWP_fec!I$10)</f>
        <v>0.77576877464048988</v>
      </c>
      <c r="J73" s="280">
        <f>IF(J$10=0,0,J$10/WWP_fec!J$10)</f>
        <v>0.77576877464048977</v>
      </c>
      <c r="K73" s="280">
        <f>IF(K$10=0,0,K$10/WWP_fec!K$10)</f>
        <v>0.77576877464048988</v>
      </c>
      <c r="L73" s="280">
        <f>IF(L$10=0,0,L$10/WWP_fec!L$10)</f>
        <v>0.87612988970131034</v>
      </c>
      <c r="M73" s="280">
        <f>IF(M$10=0,0,M$10/WWP_fec!M$10)</f>
        <v>0.77576877464048977</v>
      </c>
      <c r="N73" s="280">
        <f>IF(N$10=0,0,N$10/WWP_fec!N$10)</f>
        <v>0.77576877464048977</v>
      </c>
      <c r="O73" s="280">
        <f>IF(O$10=0,0,O$10/WWP_fec!O$10)</f>
        <v>0.77576877464048977</v>
      </c>
      <c r="P73" s="280">
        <f>IF(P$10=0,0,P$10/WWP_fec!P$10)</f>
        <v>0.77576877464048977</v>
      </c>
      <c r="Q73" s="280">
        <f>IF(Q$10=0,0,Q$10/WWP_fec!Q$10)</f>
        <v>0.77576877464048988</v>
      </c>
    </row>
    <row r="74" spans="1:17" x14ac:dyDescent="0.25">
      <c r="A74" s="127" t="s">
        <v>314</v>
      </c>
      <c r="B74" s="305">
        <f>IF(B$15=0,0,B$15/WWP_fec!B$15)</f>
        <v>0.39953371020669348</v>
      </c>
      <c r="C74" s="305">
        <f>IF(C$15=0,0,C$15/WWP_fec!C$15)</f>
        <v>0.40605688477603197</v>
      </c>
      <c r="D74" s="305">
        <f>IF(D$15=0,0,D$15/WWP_fec!D$15)</f>
        <v>0.41876685316892864</v>
      </c>
      <c r="E74" s="305">
        <f>IF(E$15=0,0,E$15/WWP_fec!E$15)</f>
        <v>0.41252151587939972</v>
      </c>
      <c r="F74" s="305">
        <f>IF(F$15=0,0,F$15/WWP_fec!F$15)</f>
        <v>0.40854570831361864</v>
      </c>
      <c r="G74" s="305">
        <f>IF(G$15=0,0,G$15/WWP_fec!G$15)</f>
        <v>0.41587481019119016</v>
      </c>
      <c r="H74" s="305">
        <f>IF(H$15=0,0,H$15/WWP_fec!H$15)</f>
        <v>0.41467890529699425</v>
      </c>
      <c r="I74" s="305">
        <f>IF(I$15=0,0,I$15/WWP_fec!I$15)</f>
        <v>0.4128883167526573</v>
      </c>
      <c r="J74" s="305">
        <f>IF(J$15=0,0,J$15/WWP_fec!J$15)</f>
        <v>0.40960673546986909</v>
      </c>
      <c r="K74" s="305">
        <f>IF(K$15=0,0,K$15/WWP_fec!K$15)</f>
        <v>0.40845989107155145</v>
      </c>
      <c r="L74" s="305">
        <f>IF(L$15=0,0,L$15/WWP_fec!L$15)</f>
        <v>0.43590820972272137</v>
      </c>
      <c r="M74" s="305">
        <f>IF(M$15=0,0,M$15/WWP_fec!M$15)</f>
        <v>0.41931470017093853</v>
      </c>
      <c r="N74" s="305">
        <f>IF(N$15=0,0,N$15/WWP_fec!N$15)</f>
        <v>0.4061576594785426</v>
      </c>
      <c r="O74" s="305">
        <f>IF(O$15=0,0,O$15/WWP_fec!O$15)</f>
        <v>0.40763720102151391</v>
      </c>
      <c r="P74" s="305">
        <f>IF(P$15=0,0,P$15/WWP_fec!P$15)</f>
        <v>0.40449955843925267</v>
      </c>
      <c r="Q74" s="305">
        <f>IF(Q$15=0,0,Q$15/WWP_fec!Q$15)</f>
        <v>0.40276460341138948</v>
      </c>
    </row>
    <row r="75" spans="1:17" x14ac:dyDescent="0.25">
      <c r="A75" s="127" t="s">
        <v>313</v>
      </c>
      <c r="B75" s="305">
        <f>IF(B$26=0,0,B$26/WWP_fec!B$26)</f>
        <v>0.46776951046268367</v>
      </c>
      <c r="C75" s="305">
        <f>IF(C$26=0,0,C$26/WWP_fec!C$26)</f>
        <v>0.4704871578948735</v>
      </c>
      <c r="D75" s="305">
        <f>IF(D$26=0,0,D$26/WWP_fec!D$26)</f>
        <v>0.4704871578948735</v>
      </c>
      <c r="E75" s="305">
        <f>IF(E$26=0,0,E$26/WWP_fec!E$26)</f>
        <v>0.4704871578948735</v>
      </c>
      <c r="F75" s="305">
        <f>IF(F$26=0,0,F$26/WWP_fec!F$26)</f>
        <v>0.4704871578948735</v>
      </c>
      <c r="G75" s="305">
        <f>IF(G$26=0,0,G$26/WWP_fec!G$26)</f>
        <v>0.47048715789487355</v>
      </c>
      <c r="H75" s="305">
        <f>IF(H$26=0,0,H$26/WWP_fec!H$26)</f>
        <v>0.4704871578948735</v>
      </c>
      <c r="I75" s="305">
        <f>IF(I$26=0,0,I$26/WWP_fec!I$26)</f>
        <v>0.47048715789487355</v>
      </c>
      <c r="J75" s="305">
        <f>IF(J$26=0,0,J$26/WWP_fec!J$26)</f>
        <v>0.4704871578948735</v>
      </c>
      <c r="K75" s="305">
        <f>IF(K$26=0,0,K$26/WWP_fec!K$26)</f>
        <v>0.4704871578948735</v>
      </c>
      <c r="L75" s="305">
        <f>IF(L$26=0,0,L$26/WWP_fec!L$26)</f>
        <v>0.4704871578948735</v>
      </c>
      <c r="M75" s="305">
        <f>IF(M$26=0,0,M$26/WWP_fec!M$26)</f>
        <v>0.47048715789487355</v>
      </c>
      <c r="N75" s="305">
        <f>IF(N$26=0,0,N$26/WWP_fec!N$26)</f>
        <v>0.4704871578948735</v>
      </c>
      <c r="O75" s="305">
        <f>IF(O$26=0,0,O$26/WWP_fec!O$26)</f>
        <v>0.47048715789487355</v>
      </c>
      <c r="P75" s="305">
        <f>IF(P$26=0,0,P$26/WWP_fec!P$26)</f>
        <v>0.47048715789487355</v>
      </c>
      <c r="Q75" s="305">
        <f>IF(Q$26=0,0,Q$26/WWP_fec!Q$26)</f>
        <v>0.47048715789487339</v>
      </c>
    </row>
    <row r="76" spans="1:17" x14ac:dyDescent="0.25">
      <c r="A76" s="127" t="s">
        <v>312</v>
      </c>
      <c r="B76" s="305">
        <f>IF(B$27=0,0,B$27/WWP_fec!B$27)</f>
        <v>0.31666528987196219</v>
      </c>
      <c r="C76" s="305">
        <f>IF(C$27=0,0,C$27/WWP_fec!C$27)</f>
        <v>0.31791515427770684</v>
      </c>
      <c r="D76" s="305">
        <f>IF(D$27=0,0,D$27/WWP_fec!D$27)</f>
        <v>0.32220493623804963</v>
      </c>
      <c r="E76" s="305">
        <f>IF(E$27=0,0,E$27/WWP_fec!E$27)</f>
        <v>0.32018641104153778</v>
      </c>
      <c r="F76" s="305">
        <f>IF(F$27=0,0,F$27/WWP_fec!F$27)</f>
        <v>0.32672391044817939</v>
      </c>
      <c r="G76" s="305">
        <f>IF(G$27=0,0,G$27/WWP_fec!G$27)</f>
        <v>0.32155044348638279</v>
      </c>
      <c r="H76" s="305">
        <f>IF(H$27=0,0,H$27/WWP_fec!H$27)</f>
        <v>0.32213996569615133</v>
      </c>
      <c r="I76" s="305">
        <f>IF(I$27=0,0,I$27/WWP_fec!I$27)</f>
        <v>0.32268938646725581</v>
      </c>
      <c r="J76" s="305">
        <f>IF(J$27=0,0,J$27/WWP_fec!J$27)</f>
        <v>0.32773929269037899</v>
      </c>
      <c r="K76" s="305">
        <f>IF(K$27=0,0,K$27/WWP_fec!K$27)</f>
        <v>0.32632241832270648</v>
      </c>
      <c r="L76" s="305">
        <f>IF(L$27=0,0,L$27/WWP_fec!L$27)</f>
        <v>0.33156373469457984</v>
      </c>
      <c r="M76" s="305">
        <f>IF(M$27=0,0,M$27/WWP_fec!M$27)</f>
        <v>0.32782967919212253</v>
      </c>
      <c r="N76" s="305">
        <f>IF(N$27=0,0,N$27/WWP_fec!N$27)</f>
        <v>0.32919891551741826</v>
      </c>
      <c r="O76" s="305">
        <f>IF(O$27=0,0,O$27/WWP_fec!O$27)</f>
        <v>0.32882893871071578</v>
      </c>
      <c r="P76" s="305">
        <f>IF(P$27=0,0,P$27/WWP_fec!P$27)</f>
        <v>0.32787683280387514</v>
      </c>
      <c r="Q76" s="305">
        <f>IF(Q$27=0,0,Q$27/WWP_fec!Q$27)</f>
        <v>0.32697078265906632</v>
      </c>
    </row>
    <row r="77" spans="1:17" x14ac:dyDescent="0.25">
      <c r="A77" s="72" t="s">
        <v>311</v>
      </c>
      <c r="B77" s="304">
        <f>IF(B$47=0,0,B$47/WWP_fec!B$47)</f>
        <v>0.54573109553979771</v>
      </c>
      <c r="C77" s="304">
        <f>IF(C$47=0,0,C$47/WWP_fec!C$47)</f>
        <v>0.54890168421068575</v>
      </c>
      <c r="D77" s="304">
        <f>IF(D$47=0,0,D$47/WWP_fec!D$47)</f>
        <v>0.54890168421068575</v>
      </c>
      <c r="E77" s="304">
        <f>IF(E$47=0,0,E$47/WWP_fec!E$47)</f>
        <v>0.54890168421068575</v>
      </c>
      <c r="F77" s="304">
        <f>IF(F$47=0,0,F$47/WWP_fec!F$47)</f>
        <v>0.54890168421068575</v>
      </c>
      <c r="G77" s="304">
        <f>IF(G$47=0,0,G$47/WWP_fec!G$47)</f>
        <v>0.54890168421068586</v>
      </c>
      <c r="H77" s="304">
        <f>IF(H$47=0,0,H$47/WWP_fec!H$47)</f>
        <v>0.54890168421068575</v>
      </c>
      <c r="I77" s="304">
        <f>IF(I$47=0,0,I$47/WWP_fec!I$47)</f>
        <v>0.54890168421068575</v>
      </c>
      <c r="J77" s="304">
        <f>IF(J$47=0,0,J$47/WWP_fec!J$47)</f>
        <v>0.54890168421068575</v>
      </c>
      <c r="K77" s="304">
        <f>IF(K$47=0,0,K$47/WWP_fec!K$47)</f>
        <v>0.54890168421068575</v>
      </c>
      <c r="L77" s="304">
        <f>IF(L$47=0,0,L$47/WWP_fec!L$47)</f>
        <v>0.54890168421068586</v>
      </c>
      <c r="M77" s="304">
        <f>IF(M$47=0,0,M$47/WWP_fec!M$47)</f>
        <v>0.54890168421068575</v>
      </c>
      <c r="N77" s="304">
        <f>IF(N$47=0,0,N$47/WWP_fec!N$47)</f>
        <v>0.54890168421068575</v>
      </c>
      <c r="O77" s="304">
        <f>IF(O$47=0,0,O$47/WWP_fec!O$47)</f>
        <v>0.54890168421068575</v>
      </c>
      <c r="P77" s="304">
        <f>IF(P$47=0,0,P$47/WWP_fec!P$47)</f>
        <v>0.54890168421068575</v>
      </c>
      <c r="Q77" s="304">
        <f>IF(Q$47=0,0,Q$47/WWP_fec!Q$47)</f>
        <v>0.54890168421068586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287.56335325559292</v>
      </c>
      <c r="C5" s="96">
        <v>250.36155677926794</v>
      </c>
      <c r="D5" s="96">
        <v>107.93255833155604</v>
      </c>
      <c r="E5" s="96">
        <v>98.932757621760004</v>
      </c>
      <c r="F5" s="96">
        <v>92.171461142304011</v>
      </c>
      <c r="G5" s="96">
        <v>94.403719586237116</v>
      </c>
      <c r="H5" s="96">
        <v>89.829219814740014</v>
      </c>
      <c r="I5" s="96">
        <v>73.36757054415601</v>
      </c>
      <c r="J5" s="96">
        <v>77.233829219891987</v>
      </c>
      <c r="K5" s="96">
        <v>100.09658377044001</v>
      </c>
      <c r="L5" s="96">
        <v>40.653133361035138</v>
      </c>
      <c r="M5" s="96">
        <v>55.761768375590613</v>
      </c>
      <c r="N5" s="96">
        <v>39.806476299649511</v>
      </c>
      <c r="O5" s="96">
        <v>41.356557321451888</v>
      </c>
      <c r="P5" s="96">
        <v>40.109046567758618</v>
      </c>
      <c r="Q5" s="96">
        <v>40.432569493037064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9.1421848141101485</v>
      </c>
      <c r="C10" s="158">
        <v>7.3513450988182605</v>
      </c>
      <c r="D10" s="158">
        <v>0</v>
      </c>
      <c r="E10" s="158">
        <v>5.8937728433677901</v>
      </c>
      <c r="F10" s="158">
        <v>5.5843019426954079</v>
      </c>
      <c r="G10" s="158">
        <v>5.9925413205558895</v>
      </c>
      <c r="H10" s="158">
        <v>5.9445048919841659</v>
      </c>
      <c r="I10" s="158">
        <v>5.7769908102166099</v>
      </c>
      <c r="J10" s="158">
        <v>5.5719776337446554</v>
      </c>
      <c r="K10" s="158">
        <v>4.9015057346128721</v>
      </c>
      <c r="L10" s="158">
        <v>0</v>
      </c>
      <c r="M10" s="158">
        <v>4.5065931179463785</v>
      </c>
      <c r="N10" s="158">
        <v>4.6887637113826068</v>
      </c>
      <c r="O10" s="158">
        <v>4.1664038851591609</v>
      </c>
      <c r="P10" s="158">
        <v>4.1614285285902355</v>
      </c>
      <c r="Q10" s="158">
        <v>4.4646381221318361</v>
      </c>
    </row>
    <row r="11" spans="1:17" x14ac:dyDescent="0.25">
      <c r="A11" s="92" t="s">
        <v>125</v>
      </c>
      <c r="B11" s="91">
        <v>4.280795543289492</v>
      </c>
      <c r="C11" s="91">
        <v>3.9289887539996924</v>
      </c>
      <c r="D11" s="91">
        <v>0</v>
      </c>
      <c r="E11" s="91">
        <v>2.7597381844774294</v>
      </c>
      <c r="F11" s="91">
        <v>2.6148295352526367</v>
      </c>
      <c r="G11" s="91">
        <v>2.8059861728479709</v>
      </c>
      <c r="H11" s="91">
        <v>2.7834932859148607</v>
      </c>
      <c r="I11" s="91">
        <v>2.7050554125564035</v>
      </c>
      <c r="J11" s="91">
        <v>2.6090587213932319</v>
      </c>
      <c r="K11" s="91">
        <v>2.295112637818729</v>
      </c>
      <c r="L11" s="91">
        <v>0</v>
      </c>
      <c r="M11" s="91">
        <v>2.110196208782475</v>
      </c>
      <c r="N11" s="91">
        <v>2.1954969416331829</v>
      </c>
      <c r="O11" s="91">
        <v>1.9509038097332945</v>
      </c>
      <c r="P11" s="91">
        <v>1.9485741167048118</v>
      </c>
      <c r="Q11" s="91">
        <v>2.0905509311214479</v>
      </c>
    </row>
    <row r="12" spans="1:17" x14ac:dyDescent="0.25">
      <c r="A12" s="92" t="s">
        <v>26</v>
      </c>
      <c r="B12" s="91">
        <v>4.8613892708206574</v>
      </c>
      <c r="C12" s="91">
        <v>3.4223563448185681</v>
      </c>
      <c r="D12" s="91">
        <v>0</v>
      </c>
      <c r="E12" s="91">
        <v>3.1340346588903607</v>
      </c>
      <c r="F12" s="91">
        <v>2.9694724074427716</v>
      </c>
      <c r="G12" s="91">
        <v>3.1865551477079186</v>
      </c>
      <c r="H12" s="91">
        <v>3.1610116060693052</v>
      </c>
      <c r="I12" s="91">
        <v>3.0719353976602068</v>
      </c>
      <c r="J12" s="91">
        <v>2.9629189123514235</v>
      </c>
      <c r="K12" s="91">
        <v>2.6063930967941431</v>
      </c>
      <c r="L12" s="91">
        <v>0</v>
      </c>
      <c r="M12" s="91">
        <v>2.3963969091639039</v>
      </c>
      <c r="N12" s="91">
        <v>2.493266769749424</v>
      </c>
      <c r="O12" s="91">
        <v>2.2155000754258669</v>
      </c>
      <c r="P12" s="91">
        <v>2.2128544118854241</v>
      </c>
      <c r="Q12" s="91">
        <v>2.3740871910103887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184.32388446711363</v>
      </c>
      <c r="C15" s="206">
        <v>174.20058192553807</v>
      </c>
      <c r="D15" s="206">
        <v>100.63442162125295</v>
      </c>
      <c r="E15" s="206">
        <v>57.344278739455902</v>
      </c>
      <c r="F15" s="206">
        <v>45.533446989464707</v>
      </c>
      <c r="G15" s="206">
        <v>58.221954867749886</v>
      </c>
      <c r="H15" s="206">
        <v>56.494483927156864</v>
      </c>
      <c r="I15" s="206">
        <v>47.527228966430258</v>
      </c>
      <c r="J15" s="206">
        <v>45.359530251929563</v>
      </c>
      <c r="K15" s="206">
        <v>62.76561666847963</v>
      </c>
      <c r="L15" s="206">
        <v>36.383767139389917</v>
      </c>
      <c r="M15" s="206">
        <v>37.457285784641954</v>
      </c>
      <c r="N15" s="206">
        <v>8.5292506983113867</v>
      </c>
      <c r="O15" s="206">
        <v>20.884854607266213</v>
      </c>
      <c r="P15" s="206">
        <v>15.581411003944126</v>
      </c>
      <c r="Q15" s="206">
        <v>10.32528312290451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22.934859246270353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0.6664907363967747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11.269742376425496</v>
      </c>
      <c r="C19" s="87">
        <v>35.493030278547252</v>
      </c>
      <c r="D19" s="87">
        <v>27.393590198676879</v>
      </c>
      <c r="E19" s="87">
        <v>17.832848707909775</v>
      </c>
      <c r="F19" s="87">
        <v>6.8460922902340444</v>
      </c>
      <c r="G19" s="87">
        <v>21.803457700685577</v>
      </c>
      <c r="H19" s="87">
        <v>22.350658723152332</v>
      </c>
      <c r="I19" s="87">
        <v>16.506403919642747</v>
      </c>
      <c r="J19" s="87">
        <v>8.8428586659393513</v>
      </c>
      <c r="K19" s="87">
        <v>0.54275345000693576</v>
      </c>
      <c r="L19" s="87">
        <v>17.941336195112747</v>
      </c>
      <c r="M19" s="87">
        <v>9.4672832957861779</v>
      </c>
      <c r="N19" s="87">
        <v>3.6283823978286613</v>
      </c>
      <c r="O19" s="87">
        <v>6.809581506488561</v>
      </c>
      <c r="P19" s="87">
        <v>6.6066160058513477</v>
      </c>
      <c r="Q19" s="87">
        <v>5.2141229423842201</v>
      </c>
    </row>
    <row r="20" spans="1:17" x14ac:dyDescent="0.25">
      <c r="A20" s="88" t="s">
        <v>29</v>
      </c>
      <c r="B20" s="87">
        <v>170.53629685844501</v>
      </c>
      <c r="C20" s="87">
        <v>129.2444784785765</v>
      </c>
      <c r="D20" s="87">
        <v>35.370371822810291</v>
      </c>
      <c r="E20" s="87">
        <v>29.540504713796651</v>
      </c>
      <c r="F20" s="87">
        <v>32.284505651221011</v>
      </c>
      <c r="G20" s="87">
        <v>20.582936182704486</v>
      </c>
      <c r="H20" s="87">
        <v>20.599904030492517</v>
      </c>
      <c r="I20" s="87">
        <v>20.512098708825928</v>
      </c>
      <c r="J20" s="87">
        <v>26.464610124478661</v>
      </c>
      <c r="K20" s="87">
        <v>61.83608990087464</v>
      </c>
      <c r="L20" s="87">
        <v>0</v>
      </c>
      <c r="M20" s="87">
        <v>14.701511751281357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2.5178452322431379</v>
      </c>
      <c r="C22" s="87">
        <v>9.4630731684143221</v>
      </c>
      <c r="D22" s="87">
        <v>14.935600353495424</v>
      </c>
      <c r="E22" s="87">
        <v>9.9709253177494794</v>
      </c>
      <c r="F22" s="87">
        <v>6.4028490480096494</v>
      </c>
      <c r="G22" s="87">
        <v>15.83556098435982</v>
      </c>
      <c r="H22" s="87">
        <v>13.543921173512018</v>
      </c>
      <c r="I22" s="87">
        <v>10.508726337961585</v>
      </c>
      <c r="J22" s="87">
        <v>10.052061461511549</v>
      </c>
      <c r="K22" s="87">
        <v>0.386773317598056</v>
      </c>
      <c r="L22" s="87">
        <v>17.775940207880399</v>
      </c>
      <c r="M22" s="87">
        <v>13.288490737574419</v>
      </c>
      <c r="N22" s="87">
        <v>4.9008683004827258</v>
      </c>
      <c r="O22" s="87">
        <v>14.075273100777652</v>
      </c>
      <c r="P22" s="87">
        <v>8.9747949980927775</v>
      </c>
      <c r="Q22" s="87">
        <v>5.1111601805202902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94.097283974369105</v>
      </c>
      <c r="C27" s="204">
        <v>68.809629754911626</v>
      </c>
      <c r="D27" s="204">
        <v>7.2981367103030852</v>
      </c>
      <c r="E27" s="204">
        <v>35.69470603893631</v>
      </c>
      <c r="F27" s="204">
        <v>41.053712210143892</v>
      </c>
      <c r="G27" s="204">
        <v>30.189223397931343</v>
      </c>
      <c r="H27" s="204">
        <v>27.390230995598976</v>
      </c>
      <c r="I27" s="204">
        <v>20.063350767509149</v>
      </c>
      <c r="J27" s="204">
        <v>26.30232133421779</v>
      </c>
      <c r="K27" s="204">
        <v>32.429461367347507</v>
      </c>
      <c r="L27" s="204">
        <v>4.2693662216452157</v>
      </c>
      <c r="M27" s="204">
        <v>13.797889473002279</v>
      </c>
      <c r="N27" s="204">
        <v>26.588461889955518</v>
      </c>
      <c r="O27" s="204">
        <v>16.305298829026508</v>
      </c>
      <c r="P27" s="204">
        <v>20.366207035224257</v>
      </c>
      <c r="Q27" s="204">
        <v>25.642648248000718</v>
      </c>
    </row>
    <row r="28" spans="1:17" x14ac:dyDescent="0.25">
      <c r="A28" s="152" t="s">
        <v>318</v>
      </c>
      <c r="B28" s="264">
        <v>84.338960679051326</v>
      </c>
      <c r="C28" s="264">
        <v>59.587246005912554</v>
      </c>
      <c r="D28" s="264">
        <v>1.9704320362367524</v>
      </c>
      <c r="E28" s="264">
        <v>32.658832458612174</v>
      </c>
      <c r="F28" s="264">
        <v>38.643117957760467</v>
      </c>
      <c r="G28" s="264">
        <v>27.106884610815172</v>
      </c>
      <c r="H28" s="264">
        <v>24.399346552396555</v>
      </c>
      <c r="I28" s="264">
        <v>17.547203351639311</v>
      </c>
      <c r="J28" s="264">
        <v>23.900934438527401</v>
      </c>
      <c r="K28" s="264">
        <v>29.106575779016232</v>
      </c>
      <c r="L28" s="264">
        <v>2.197267986061946</v>
      </c>
      <c r="M28" s="264">
        <v>11.814856696168292</v>
      </c>
      <c r="N28" s="264">
        <v>26.136913323574326</v>
      </c>
      <c r="O28" s="264">
        <v>15.19963005570065</v>
      </c>
      <c r="P28" s="264">
        <v>19.541308805603684</v>
      </c>
      <c r="Q28" s="264">
        <v>25.096015612082244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49.344101583883479</v>
      </c>
      <c r="C30" s="208">
        <v>49.392654245172011</v>
      </c>
      <c r="D30" s="208">
        <v>1.9704320362367524</v>
      </c>
      <c r="E30" s="208">
        <v>23.215439655000004</v>
      </c>
      <c r="F30" s="208">
        <v>8.9736689650680024</v>
      </c>
      <c r="G30" s="208">
        <v>17.925318441649857</v>
      </c>
      <c r="H30" s="208">
        <v>11.893675922892003</v>
      </c>
      <c r="I30" s="208">
        <v>5.7793301433720012</v>
      </c>
      <c r="J30" s="208">
        <v>2.9053445748840008</v>
      </c>
      <c r="K30" s="208">
        <v>2.9061899735400005</v>
      </c>
      <c r="L30" s="208">
        <v>2.197267986061946</v>
      </c>
      <c r="M30" s="208">
        <v>2.9025897301469943</v>
      </c>
      <c r="N30" s="208">
        <v>2.901978940487616</v>
      </c>
      <c r="O30" s="208">
        <v>2.9033562634583956</v>
      </c>
      <c r="P30" s="208">
        <v>2.9018147968752603</v>
      </c>
      <c r="Q30" s="208">
        <v>2.9019480639456323</v>
      </c>
    </row>
    <row r="31" spans="1:17" x14ac:dyDescent="0.25">
      <c r="A31" s="154" t="s">
        <v>125</v>
      </c>
      <c r="B31" s="208">
        <v>32.01596728006966</v>
      </c>
      <c r="C31" s="208">
        <v>10.194591760740543</v>
      </c>
      <c r="D31" s="208">
        <v>0</v>
      </c>
      <c r="E31" s="208">
        <v>7.3361057761460389</v>
      </c>
      <c r="F31" s="208">
        <v>15.912691101466104</v>
      </c>
      <c r="G31" s="208">
        <v>6.3215156906723431</v>
      </c>
      <c r="H31" s="208">
        <v>9.0384870485485092</v>
      </c>
      <c r="I31" s="208">
        <v>8.290914755008238</v>
      </c>
      <c r="J31" s="208">
        <v>10.117715023825451</v>
      </c>
      <c r="K31" s="208">
        <v>16.062280803001499</v>
      </c>
      <c r="L31" s="208">
        <v>0</v>
      </c>
      <c r="M31" s="208">
        <v>3.702966158771662</v>
      </c>
      <c r="N31" s="208">
        <v>9.9121784292961088</v>
      </c>
      <c r="O31" s="208">
        <v>3.6316764929923067</v>
      </c>
      <c r="P31" s="208">
        <v>7.1016399364296925</v>
      </c>
      <c r="Q31" s="208">
        <v>11.609202951145893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2.9788918150982013</v>
      </c>
      <c r="C33" s="208">
        <v>0</v>
      </c>
      <c r="D33" s="208">
        <v>0</v>
      </c>
      <c r="E33" s="208">
        <v>2.1072870274661337</v>
      </c>
      <c r="F33" s="208">
        <v>13.756757891226362</v>
      </c>
      <c r="G33" s="208">
        <v>2.8600504784929739</v>
      </c>
      <c r="H33" s="208">
        <v>3.4671835809560432</v>
      </c>
      <c r="I33" s="208">
        <v>3.4769584532590714</v>
      </c>
      <c r="J33" s="208">
        <v>10.877874839817949</v>
      </c>
      <c r="K33" s="208">
        <v>10.138105002474729</v>
      </c>
      <c r="L33" s="208">
        <v>0</v>
      </c>
      <c r="M33" s="208">
        <v>5.2093008072496358</v>
      </c>
      <c r="N33" s="208">
        <v>13.322755953790601</v>
      </c>
      <c r="O33" s="208">
        <v>8.664597299249948</v>
      </c>
      <c r="P33" s="208">
        <v>9.5378540722987317</v>
      </c>
      <c r="Q33" s="208">
        <v>10.58486459699072</v>
      </c>
    </row>
    <row r="34" spans="1:17" x14ac:dyDescent="0.25">
      <c r="A34" s="152" t="s">
        <v>317</v>
      </c>
      <c r="B34" s="264">
        <v>9.7583232953177834</v>
      </c>
      <c r="C34" s="264">
        <v>9.2223837489990768</v>
      </c>
      <c r="D34" s="264">
        <v>5.3277046740663332</v>
      </c>
      <c r="E34" s="264">
        <v>3.0358735803241368</v>
      </c>
      <c r="F34" s="264">
        <v>2.4105942523834263</v>
      </c>
      <c r="G34" s="264">
        <v>3.0823387871161714</v>
      </c>
      <c r="H34" s="264">
        <v>2.9908844432024235</v>
      </c>
      <c r="I34" s="264">
        <v>2.5161474158698378</v>
      </c>
      <c r="J34" s="264">
        <v>2.401386895690389</v>
      </c>
      <c r="K34" s="264">
        <v>3.3228855883312756</v>
      </c>
      <c r="L34" s="264">
        <v>2.0720982355832698</v>
      </c>
      <c r="M34" s="264">
        <v>1.9830327768339862</v>
      </c>
      <c r="N34" s="264">
        <v>0.45154856638119112</v>
      </c>
      <c r="O34" s="264">
        <v>1.1056687733258588</v>
      </c>
      <c r="P34" s="264">
        <v>0.82489822962057158</v>
      </c>
      <c r="Q34" s="264">
        <v>0.54663263591847433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1.2141984306849012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3.7957429576477547E-2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0.59663341992840879</v>
      </c>
      <c r="C38" s="87">
        <v>1.879042779452502</v>
      </c>
      <c r="D38" s="87">
        <v>1.450248892871129</v>
      </c>
      <c r="E38" s="87">
        <v>0.94409199041875291</v>
      </c>
      <c r="F38" s="87">
        <v>0.36244018007121426</v>
      </c>
      <c r="G38" s="87">
        <v>1.1543007018010014</v>
      </c>
      <c r="H38" s="87">
        <v>1.1832701676963002</v>
      </c>
      <c r="I38" s="87">
        <v>0.87386844280461606</v>
      </c>
      <c r="J38" s="87">
        <v>0.46815134113796569</v>
      </c>
      <c r="K38" s="87">
        <v>2.8734006176837776E-2</v>
      </c>
      <c r="L38" s="87">
        <v>1.0217801507873971</v>
      </c>
      <c r="M38" s="87">
        <v>0.50120911565926829</v>
      </c>
      <c r="N38" s="87">
        <v>0.19209083282622325</v>
      </c>
      <c r="O38" s="87">
        <v>0.3605072562258651</v>
      </c>
      <c r="P38" s="87">
        <v>0.34976202383918908</v>
      </c>
      <c r="Q38" s="87">
        <v>0.27604180283210589</v>
      </c>
    </row>
    <row r="39" spans="1:17" x14ac:dyDescent="0.25">
      <c r="A39" s="150" t="s">
        <v>29</v>
      </c>
      <c r="B39" s="87">
        <v>9.0283921866235612</v>
      </c>
      <c r="C39" s="87">
        <v>6.8423547429834635</v>
      </c>
      <c r="D39" s="87">
        <v>1.8725490965017213</v>
      </c>
      <c r="E39" s="87">
        <v>1.5639090730833525</v>
      </c>
      <c r="F39" s="87">
        <v>1.7091797109469951</v>
      </c>
      <c r="G39" s="87">
        <v>1.0896848567314144</v>
      </c>
      <c r="H39" s="87">
        <v>1.0905831545554865</v>
      </c>
      <c r="I39" s="87">
        <v>1.0859346375260788</v>
      </c>
      <c r="J39" s="87">
        <v>1.401067594825341</v>
      </c>
      <c r="K39" s="87">
        <v>3.2736753476933642</v>
      </c>
      <c r="L39" s="87">
        <v>0</v>
      </c>
      <c r="M39" s="87">
        <v>0.77831532800901326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0.13329768876581319</v>
      </c>
      <c r="C41" s="87">
        <v>0.5009862265631112</v>
      </c>
      <c r="D41" s="87">
        <v>0.79070825400858136</v>
      </c>
      <c r="E41" s="87">
        <v>0.52787251682203129</v>
      </c>
      <c r="F41" s="87">
        <v>0.33897436136521686</v>
      </c>
      <c r="G41" s="87">
        <v>0.83835322858375549</v>
      </c>
      <c r="H41" s="87">
        <v>0.71703112095063648</v>
      </c>
      <c r="I41" s="87">
        <v>0.55634433553914275</v>
      </c>
      <c r="J41" s="87">
        <v>0.53216795972708208</v>
      </c>
      <c r="K41" s="87">
        <v>2.0476234461073557E-2</v>
      </c>
      <c r="L41" s="87">
        <v>1.0123606552193951</v>
      </c>
      <c r="M41" s="87">
        <v>0.7035083331657046</v>
      </c>
      <c r="N41" s="87">
        <v>0.25945773355496787</v>
      </c>
      <c r="O41" s="87">
        <v>0.74516151709999368</v>
      </c>
      <c r="P41" s="87">
        <v>0.47513620578138244</v>
      </c>
      <c r="Q41" s="87">
        <v>0.27059083308636839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0.99999999999999989</v>
      </c>
      <c r="C51" s="77">
        <f t="shared" si="0"/>
        <v>1</v>
      </c>
      <c r="D51" s="77">
        <f t="shared" si="0"/>
        <v>1</v>
      </c>
      <c r="E51" s="77">
        <f t="shared" si="0"/>
        <v>1</v>
      </c>
      <c r="F51" s="77">
        <f t="shared" si="0"/>
        <v>0.99999999999999989</v>
      </c>
      <c r="G51" s="77">
        <f t="shared" si="0"/>
        <v>1</v>
      </c>
      <c r="H51" s="77">
        <f t="shared" si="0"/>
        <v>1</v>
      </c>
      <c r="I51" s="77">
        <f t="shared" si="0"/>
        <v>1.0000000000000002</v>
      </c>
      <c r="J51" s="77">
        <f t="shared" si="0"/>
        <v>1.0000000000000002</v>
      </c>
      <c r="K51" s="77">
        <f t="shared" si="0"/>
        <v>1</v>
      </c>
      <c r="L51" s="77">
        <f t="shared" si="0"/>
        <v>0.99999999999999989</v>
      </c>
      <c r="M51" s="77">
        <f t="shared" si="0"/>
        <v>1</v>
      </c>
      <c r="N51" s="77">
        <f t="shared" si="0"/>
        <v>1</v>
      </c>
      <c r="O51" s="77">
        <f t="shared" si="0"/>
        <v>0.99999999999999978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3.1791898065621611E-2</v>
      </c>
      <c r="C56" s="201">
        <f t="shared" si="5"/>
        <v>2.9362914951434005E-2</v>
      </c>
      <c r="D56" s="201">
        <f t="shared" si="5"/>
        <v>0</v>
      </c>
      <c r="E56" s="201">
        <f t="shared" si="5"/>
        <v>5.9573522309980267E-2</v>
      </c>
      <c r="F56" s="201">
        <f t="shared" si="5"/>
        <v>6.0586019506339107E-2</v>
      </c>
      <c r="G56" s="201">
        <f t="shared" si="5"/>
        <v>6.3477809421288181E-2</v>
      </c>
      <c r="H56" s="201">
        <f t="shared" si="5"/>
        <v>6.6175626419152492E-2</v>
      </c>
      <c r="I56" s="201">
        <f t="shared" si="5"/>
        <v>7.8740385804921112E-2</v>
      </c>
      <c r="J56" s="201">
        <f t="shared" si="5"/>
        <v>7.2144262300923995E-2</v>
      </c>
      <c r="K56" s="201">
        <f t="shared" si="5"/>
        <v>4.8967762434869021E-2</v>
      </c>
      <c r="L56" s="201">
        <f t="shared" si="5"/>
        <v>0</v>
      </c>
      <c r="M56" s="201">
        <f t="shared" si="5"/>
        <v>8.0818690820413666E-2</v>
      </c>
      <c r="N56" s="201">
        <f t="shared" si="5"/>
        <v>0.11778896670198087</v>
      </c>
      <c r="O56" s="201">
        <f t="shared" si="5"/>
        <v>0.10074348918298436</v>
      </c>
      <c r="P56" s="201">
        <f t="shared" si="5"/>
        <v>0.1037528658668085</v>
      </c>
      <c r="Q56" s="201">
        <f t="shared" si="5"/>
        <v>0.11042182522930422</v>
      </c>
    </row>
    <row r="57" spans="1:17" x14ac:dyDescent="0.25">
      <c r="A57" s="127" t="s">
        <v>314</v>
      </c>
      <c r="B57" s="200">
        <f t="shared" ref="B57:Q57" si="6">IF(B$15=0,0,B$15/B$5)</f>
        <v>0.64098530769072759</v>
      </c>
      <c r="C57" s="200">
        <f t="shared" si="6"/>
        <v>0.6957960485887319</v>
      </c>
      <c r="D57" s="200">
        <f t="shared" si="6"/>
        <v>0.93238243563277656</v>
      </c>
      <c r="E57" s="200">
        <f t="shared" si="6"/>
        <v>0.57962883192536396</v>
      </c>
      <c r="F57" s="200">
        <f t="shared" si="6"/>
        <v>0.49400808477111341</v>
      </c>
      <c r="G57" s="200">
        <f t="shared" si="6"/>
        <v>0.61673369569473957</v>
      </c>
      <c r="H57" s="200">
        <f t="shared" si="6"/>
        <v>0.62890988081237598</v>
      </c>
      <c r="I57" s="200">
        <f t="shared" si="6"/>
        <v>0.64779613954677928</v>
      </c>
      <c r="J57" s="200">
        <f t="shared" si="6"/>
        <v>0.58730132521057199</v>
      </c>
      <c r="K57" s="200">
        <f t="shared" si="6"/>
        <v>0.62705053763298602</v>
      </c>
      <c r="L57" s="200">
        <f t="shared" si="6"/>
        <v>0.89498063571805053</v>
      </c>
      <c r="M57" s="200">
        <f t="shared" si="6"/>
        <v>0.67173776721612477</v>
      </c>
      <c r="N57" s="200">
        <f t="shared" si="6"/>
        <v>0.21426791545441276</v>
      </c>
      <c r="O57" s="200">
        <f t="shared" si="6"/>
        <v>0.50499499861496244</v>
      </c>
      <c r="P57" s="200">
        <f t="shared" si="6"/>
        <v>0.38847622512346469</v>
      </c>
      <c r="Q57" s="200">
        <f t="shared" si="6"/>
        <v>0.2553704415120745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0.32722279424365064</v>
      </c>
      <c r="C59" s="200">
        <f t="shared" si="8"/>
        <v>0.27484103645983415</v>
      </c>
      <c r="D59" s="200">
        <f t="shared" si="8"/>
        <v>6.7617564367223409E-2</v>
      </c>
      <c r="E59" s="200">
        <f t="shared" si="8"/>
        <v>0.36079764576465573</v>
      </c>
      <c r="F59" s="200">
        <f t="shared" si="8"/>
        <v>0.44540589572254741</v>
      </c>
      <c r="G59" s="200">
        <f t="shared" si="8"/>
        <v>0.31978849488397232</v>
      </c>
      <c r="H59" s="200">
        <f t="shared" si="8"/>
        <v>0.30491449276847143</v>
      </c>
      <c r="I59" s="200">
        <f t="shared" si="8"/>
        <v>0.27346347464829973</v>
      </c>
      <c r="J59" s="200">
        <f t="shared" si="8"/>
        <v>0.34055441248850427</v>
      </c>
      <c r="K59" s="200">
        <f t="shared" si="8"/>
        <v>0.32398169993214498</v>
      </c>
      <c r="L59" s="200">
        <f t="shared" si="8"/>
        <v>0.10501936428194932</v>
      </c>
      <c r="M59" s="200">
        <f t="shared" si="8"/>
        <v>0.24744354196346155</v>
      </c>
      <c r="N59" s="200">
        <f t="shared" si="8"/>
        <v>0.66794311784360638</v>
      </c>
      <c r="O59" s="200">
        <f t="shared" si="8"/>
        <v>0.39426151220205302</v>
      </c>
      <c r="P59" s="200">
        <f t="shared" si="8"/>
        <v>0.50777090900972677</v>
      </c>
      <c r="Q59" s="200">
        <f t="shared" si="8"/>
        <v>0.63420773325862123</v>
      </c>
    </row>
    <row r="60" spans="1:17" x14ac:dyDescent="0.25">
      <c r="A60" s="142" t="s">
        <v>318</v>
      </c>
      <c r="B60" s="199">
        <f t="shared" ref="B60:Q60" si="9">IF(B$28=0,0,B$28/B$5)</f>
        <v>0.29328827795414153</v>
      </c>
      <c r="C60" s="199">
        <f t="shared" si="9"/>
        <v>0.23800477506396014</v>
      </c>
      <c r="D60" s="199">
        <f t="shared" si="9"/>
        <v>1.8256141304311704E-2</v>
      </c>
      <c r="E60" s="199">
        <f t="shared" si="9"/>
        <v>0.33011141348625411</v>
      </c>
      <c r="F60" s="199">
        <f t="shared" si="9"/>
        <v>0.41925252652878259</v>
      </c>
      <c r="G60" s="199">
        <f t="shared" si="9"/>
        <v>0.28713788746483904</v>
      </c>
      <c r="H60" s="199">
        <f t="shared" si="9"/>
        <v>0.27161926378428686</v>
      </c>
      <c r="I60" s="199">
        <f t="shared" si="9"/>
        <v>0.23916838490758788</v>
      </c>
      <c r="J60" s="199">
        <f t="shared" si="9"/>
        <v>0.30946198938912106</v>
      </c>
      <c r="K60" s="199">
        <f t="shared" si="9"/>
        <v>0.29078490676333985</v>
      </c>
      <c r="L60" s="199">
        <f t="shared" si="9"/>
        <v>5.4049166802182198E-2</v>
      </c>
      <c r="M60" s="199">
        <f t="shared" si="9"/>
        <v>0.21188095428731374</v>
      </c>
      <c r="N60" s="199">
        <f t="shared" si="9"/>
        <v>0.65659952231954921</v>
      </c>
      <c r="O60" s="199">
        <f t="shared" si="9"/>
        <v>0.36752648286361383</v>
      </c>
      <c r="P60" s="199">
        <f t="shared" si="9"/>
        <v>0.48720452062083747</v>
      </c>
      <c r="Q60" s="199">
        <f t="shared" si="9"/>
        <v>0.62068812164915854</v>
      </c>
    </row>
    <row r="61" spans="1:17" x14ac:dyDescent="0.25">
      <c r="A61" s="142" t="s">
        <v>317</v>
      </c>
      <c r="B61" s="199">
        <f t="shared" ref="B61:Q61" si="10">IF(B$34=0,0,B$34/B$5)</f>
        <v>3.3934516289509123E-2</v>
      </c>
      <c r="C61" s="199">
        <f t="shared" si="10"/>
        <v>3.6836261395874051E-2</v>
      </c>
      <c r="D61" s="199">
        <f t="shared" si="10"/>
        <v>4.9361423062911705E-2</v>
      </c>
      <c r="E61" s="199">
        <f t="shared" si="10"/>
        <v>3.0686232278401632E-2</v>
      </c>
      <c r="F61" s="199">
        <f t="shared" si="10"/>
        <v>2.6153369193764837E-2</v>
      </c>
      <c r="G61" s="199">
        <f t="shared" si="10"/>
        <v>3.2650607419133282E-2</v>
      </c>
      <c r="H61" s="199">
        <f t="shared" si="10"/>
        <v>3.3295228984184626E-2</v>
      </c>
      <c r="I61" s="199">
        <f t="shared" si="10"/>
        <v>3.4295089740711854E-2</v>
      </c>
      <c r="J61" s="199">
        <f t="shared" si="10"/>
        <v>3.1092423099383228E-2</v>
      </c>
      <c r="K61" s="199">
        <f t="shared" si="10"/>
        <v>3.3196793168805153E-2</v>
      </c>
      <c r="L61" s="199">
        <f t="shared" si="10"/>
        <v>5.0970197479767117E-2</v>
      </c>
      <c r="M61" s="199">
        <f t="shared" si="10"/>
        <v>3.556258767614779E-2</v>
      </c>
      <c r="N61" s="199">
        <f t="shared" si="10"/>
        <v>1.1343595524057148E-2</v>
      </c>
      <c r="O61" s="199">
        <f t="shared" si="10"/>
        <v>2.6735029338439201E-2</v>
      </c>
      <c r="P61" s="199">
        <f t="shared" si="10"/>
        <v>2.0566388388889311E-2</v>
      </c>
      <c r="Q61" s="199">
        <f t="shared" si="10"/>
        <v>1.3519611609462774E-2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1.3177050589820389</v>
      </c>
      <c r="C68" s="230">
        <f>IF(C$5=0,0,C$5/WWP_fec!C$5)</f>
        <v>1.2499597184526079</v>
      </c>
      <c r="D68" s="230">
        <f>IF(D$5=0,0,D$5/WWP_fec!D$5)</f>
        <v>0.67874846561428481</v>
      </c>
      <c r="E68" s="230">
        <f>IF(E$5=0,0,E$5/WWP_fec!E$5)</f>
        <v>0.70320409623811586</v>
      </c>
      <c r="F68" s="230">
        <f>IF(F$5=0,0,F$5/WWP_fec!F$5)</f>
        <v>0.6914523392864208</v>
      </c>
      <c r="G68" s="230">
        <f>IF(G$5=0,0,G$5/WWP_fec!G$5)</f>
        <v>0.65995259284517327</v>
      </c>
      <c r="H68" s="230">
        <f>IF(H$5=0,0,H$5/WWP_fec!H$5)</f>
        <v>0.63304795409668324</v>
      </c>
      <c r="I68" s="230">
        <f>IF(I$5=0,0,I$5/WWP_fec!I$5)</f>
        <v>0.5320312376865789</v>
      </c>
      <c r="J68" s="230">
        <f>IF(J$5=0,0,J$5/WWP_fec!J$5)</f>
        <v>0.58067465907367632</v>
      </c>
      <c r="K68" s="230">
        <f>IF(K$5=0,0,K$5/WWP_fec!K$5)</f>
        <v>0.85550866187588281</v>
      </c>
      <c r="L68" s="230">
        <f>IF(L$5=0,0,L$5/WWP_fec!L$5)</f>
        <v>0.43879267161636376</v>
      </c>
      <c r="M68" s="230">
        <f>IF(M$5=0,0,M$5/WWP_fec!M$5)</f>
        <v>0.51834970958388116</v>
      </c>
      <c r="N68" s="230">
        <f>IF(N$5=0,0,N$5/WWP_fec!N$5)</f>
        <v>0.35565593356212372</v>
      </c>
      <c r="O68" s="230">
        <f>IF(O$5=0,0,O$5/WWP_fec!O$5)</f>
        <v>0.41583178481757949</v>
      </c>
      <c r="P68" s="230">
        <f>IF(P$5=0,0,P$5/WWP_fec!P$5)</f>
        <v>0.40377048446536118</v>
      </c>
      <c r="Q68" s="230">
        <f>IF(Q$5=0,0,Q$5/WWP_fec!Q$5)</f>
        <v>0.37938464455479171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1.3251222</v>
      </c>
      <c r="C73" s="273">
        <f>IF(C$10=0,0,C$10/WWP_fec!C$10)</f>
        <v>1.1609578274635812</v>
      </c>
      <c r="D73" s="273">
        <f>IF(D$10=0,0,D$10/WWP_fec!D$10)</f>
        <v>0</v>
      </c>
      <c r="E73" s="273">
        <f>IF(E$10=0,0,E$10/WWP_fec!E$10)</f>
        <v>1.3251222</v>
      </c>
      <c r="F73" s="273">
        <f>IF(F$10=0,0,F$10/WWP_fec!F$10)</f>
        <v>1.3251221999999998</v>
      </c>
      <c r="G73" s="273">
        <f>IF(G$10=0,0,G$10/WWP_fec!G$10)</f>
        <v>1.3251222000000002</v>
      </c>
      <c r="H73" s="273">
        <f>IF(H$10=0,0,H$10/WWP_fec!H$10)</f>
        <v>1.3251222</v>
      </c>
      <c r="I73" s="273">
        <f>IF(I$10=0,0,I$10/WWP_fec!I$10)</f>
        <v>1.3251221999999998</v>
      </c>
      <c r="J73" s="273">
        <f>IF(J$10=0,0,J$10/WWP_fec!J$10)</f>
        <v>1.3251222</v>
      </c>
      <c r="K73" s="273">
        <f>IF(K$10=0,0,K$10/WWP_fec!K$10)</f>
        <v>1.3251222</v>
      </c>
      <c r="L73" s="273">
        <f>IF(L$10=0,0,L$10/WWP_fec!L$10)</f>
        <v>0</v>
      </c>
      <c r="M73" s="273">
        <f>IF(M$10=0,0,M$10/WWP_fec!M$10)</f>
        <v>1.3251222</v>
      </c>
      <c r="N73" s="273">
        <f>IF(N$10=0,0,N$10/WWP_fec!N$10)</f>
        <v>1.3251222</v>
      </c>
      <c r="O73" s="273">
        <f>IF(O$10=0,0,O$10/WWP_fec!O$10)</f>
        <v>1.3251221999999998</v>
      </c>
      <c r="P73" s="273">
        <f>IF(P$10=0,0,P$10/WWP_fec!P$10)</f>
        <v>1.3251222</v>
      </c>
      <c r="Q73" s="273">
        <f>IF(Q$10=0,0,Q$10/WWP_fec!Q$10)</f>
        <v>1.3251222</v>
      </c>
    </row>
    <row r="74" spans="1:17" x14ac:dyDescent="0.25">
      <c r="A74" s="127" t="s">
        <v>314</v>
      </c>
      <c r="B74" s="296">
        <f>IF(B$15=0,0,B$15/WWP_fec!B$15)</f>
        <v>1.8366274372066926</v>
      </c>
      <c r="C74" s="296">
        <f>IF(C$15=0,0,C$15/WWP_fec!C$15)</f>
        <v>1.8911795160434768</v>
      </c>
      <c r="D74" s="296">
        <f>IF(D$15=0,0,D$15/WWP_fec!D$15)</f>
        <v>1.3761244909649246</v>
      </c>
      <c r="E74" s="296">
        <f>IF(E$15=0,0,E$15/WWP_fec!E$15)</f>
        <v>0.88631102488282842</v>
      </c>
      <c r="F74" s="296">
        <f>IF(F$15=0,0,F$15/WWP_fec!F$15)</f>
        <v>0.74276441051043729</v>
      </c>
      <c r="G74" s="296">
        <f>IF(G$15=0,0,G$15/WWP_fec!G$15)</f>
        <v>0.8850446806118073</v>
      </c>
      <c r="H74" s="296">
        <f>IF(H$15=0,0,H$15/WWP_fec!H$15)</f>
        <v>0.86572469727671264</v>
      </c>
      <c r="I74" s="296">
        <f>IF(I$15=0,0,I$15/WWP_fec!I$15)</f>
        <v>0.74942860796831068</v>
      </c>
      <c r="J74" s="296">
        <f>IF(J$15=0,0,J$15/WWP_fec!J$15)</f>
        <v>0.74156399265276829</v>
      </c>
      <c r="K74" s="296">
        <f>IF(K$15=0,0,K$15/WWP_fec!K$15)</f>
        <v>1.1664919209440816</v>
      </c>
      <c r="L74" s="296">
        <f>IF(L$15=0,0,L$15/WWP_fec!L$15)</f>
        <v>0.91862206646838762</v>
      </c>
      <c r="M74" s="296">
        <f>IF(M$15=0,0,M$15/WWP_fec!M$15)</f>
        <v>0.75714211793350406</v>
      </c>
      <c r="N74" s="296">
        <f>IF(N$15=0,0,N$15/WWP_fec!N$15)</f>
        <v>0.16570743037928601</v>
      </c>
      <c r="O74" s="296">
        <f>IF(O$15=0,0,O$15/WWP_fec!O$15)</f>
        <v>0.45662484616627164</v>
      </c>
      <c r="P74" s="296">
        <f>IF(P$15=0,0,P$15/WWP_fec!P$15)</f>
        <v>0.34107806741191837</v>
      </c>
      <c r="Q74" s="296">
        <f>IF(Q$15=0,0,Q$15/WWP_fec!Q$15)</f>
        <v>0.2106711936684062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2.5725629319365173</v>
      </c>
      <c r="C76" s="296">
        <f>IF(C$27=0,0,C$27/WWP_fec!C$27)</f>
        <v>2.4577838892316124</v>
      </c>
      <c r="D76" s="296">
        <f>IF(D$27=0,0,D$27/WWP_fec!D$27)</f>
        <v>1.1848426627845789</v>
      </c>
      <c r="E76" s="296">
        <f>IF(E$27=0,0,E$27/WWP_fec!E$27)</f>
        <v>2.1760300873484475</v>
      </c>
      <c r="F76" s="296">
        <f>IF(F$27=0,0,F$27/WWP_fec!F$27)</f>
        <v>2.2317858773674084</v>
      </c>
      <c r="G76" s="296">
        <f>IF(G$27=0,0,G$27/WWP_fec!G$27)</f>
        <v>2.0745563978752046</v>
      </c>
      <c r="H76" s="296">
        <f>IF(H$27=0,0,H$27/WWP_fec!H$27)</f>
        <v>2.042832475247311</v>
      </c>
      <c r="I76" s="296">
        <f>IF(I$27=0,0,I$27/WWP_fec!I$27)</f>
        <v>1.854719769798459</v>
      </c>
      <c r="J76" s="296">
        <f>IF(J$27=0,0,J$27/WWP_fec!J$27)</f>
        <v>1.9925265270664689</v>
      </c>
      <c r="K76" s="296">
        <f>IF(K$27=0,0,K$27/WWP_fec!K$27)</f>
        <v>2.2848949188964616</v>
      </c>
      <c r="L76" s="296">
        <f>IF(L$27=0,0,L$27/WWP_fec!L$27)</f>
        <v>1.0450251435441562</v>
      </c>
      <c r="M76" s="296">
        <f>IF(M$27=0,0,M$27/WWP_fec!M$27)</f>
        <v>1.720567499240043</v>
      </c>
      <c r="N76" s="296">
        <f>IF(N$27=0,0,N$27/WWP_fec!N$27)</f>
        <v>1.981979418389709</v>
      </c>
      <c r="O76" s="296">
        <f>IF(O$27=0,0,O$27/WWP_fec!O$27)</f>
        <v>1.7850260962436562</v>
      </c>
      <c r="P76" s="296">
        <f>IF(P$27=0,0,P$27/WWP_fec!P$27)</f>
        <v>1.9280444331158062</v>
      </c>
      <c r="Q76" s="296">
        <f>IF(Q$27=0,0,Q$27/WWP_fec!Q$27)</f>
        <v>2.0291739240515336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2241.9523803365191</v>
      </c>
      <c r="C3" s="46">
        <v>2281.4600144902188</v>
      </c>
      <c r="D3" s="46">
        <v>2248.5079197338873</v>
      </c>
      <c r="E3" s="46">
        <v>2103.1699886038559</v>
      </c>
      <c r="F3" s="46">
        <v>2063.3606315646193</v>
      </c>
      <c r="G3" s="46">
        <v>1939.860247932972</v>
      </c>
      <c r="H3" s="46">
        <v>1890.6055266663802</v>
      </c>
      <c r="I3" s="46">
        <v>1941.2506645262838</v>
      </c>
      <c r="J3" s="46">
        <v>1938.125568698817</v>
      </c>
      <c r="K3" s="46">
        <v>1903.6002439487706</v>
      </c>
      <c r="L3" s="46">
        <v>1921.9</v>
      </c>
      <c r="M3" s="46">
        <v>1969.0712234522925</v>
      </c>
      <c r="N3" s="46">
        <v>1972.1248625258247</v>
      </c>
      <c r="O3" s="46">
        <v>1993.0954196941107</v>
      </c>
      <c r="P3" s="46">
        <v>2071.7063927396034</v>
      </c>
      <c r="Q3" s="46">
        <v>2201.0135796188315</v>
      </c>
    </row>
    <row r="5" spans="1:17" x14ac:dyDescent="0.25">
      <c r="A5" s="31" t="s">
        <v>257</v>
      </c>
      <c r="B5" s="46">
        <v>3817.6790851927558</v>
      </c>
      <c r="C5" s="46">
        <v>3835.7286523462226</v>
      </c>
      <c r="D5" s="46">
        <v>4061.5126124651351</v>
      </c>
      <c r="E5" s="46">
        <v>3839.4604347737945</v>
      </c>
      <c r="F5" s="46">
        <v>4281.8611072316817</v>
      </c>
      <c r="G5" s="46">
        <v>4060.2157514768855</v>
      </c>
      <c r="H5" s="46">
        <v>4097.97312185183</v>
      </c>
      <c r="I5" s="46">
        <v>4017.2619222328317</v>
      </c>
      <c r="J5" s="46">
        <v>3777.2918838353612</v>
      </c>
      <c r="K5" s="46">
        <v>3839.4572513526596</v>
      </c>
      <c r="L5" s="46">
        <v>3961.7374638005072</v>
      </c>
      <c r="M5" s="46">
        <v>3799.8873127153884</v>
      </c>
      <c r="N5" s="46">
        <v>3202.9695220258923</v>
      </c>
      <c r="O5" s="46">
        <v>2907.6487814607858</v>
      </c>
      <c r="P5" s="46">
        <v>2166.0659307170345</v>
      </c>
      <c r="Q5" s="46">
        <v>2219.4059119562712</v>
      </c>
    </row>
    <row r="6" spans="1:17" x14ac:dyDescent="0.25">
      <c r="A6" s="294" t="s">
        <v>256</v>
      </c>
      <c r="B6" s="293">
        <v>4772.0988564909439</v>
      </c>
      <c r="C6" s="293">
        <v>4522.8025400560309</v>
      </c>
      <c r="D6" s="293">
        <v>4413.9101596070632</v>
      </c>
      <c r="E6" s="293">
        <v>4754.155089614902</v>
      </c>
      <c r="F6" s="293">
        <v>4738.845440979595</v>
      </c>
      <c r="G6" s="293">
        <v>4448.3944919293617</v>
      </c>
      <c r="H6" s="293">
        <v>4602.4457249218312</v>
      </c>
      <c r="I6" s="293">
        <v>4364.2985827728271</v>
      </c>
      <c r="J6" s="293">
        <v>4268.0520037021151</v>
      </c>
      <c r="K6" s="293">
        <v>4449.9271147369654</v>
      </c>
      <c r="L6" s="293">
        <v>4247.2866641645451</v>
      </c>
      <c r="M6" s="293">
        <v>4194.756206694442</v>
      </c>
      <c r="N6" s="293">
        <v>4006.1728783730018</v>
      </c>
      <c r="O6" s="293">
        <v>4055.8280523836038</v>
      </c>
      <c r="P6" s="293">
        <v>2881.2579261489841</v>
      </c>
      <c r="Q6" s="293">
        <v>2417.5579423247864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340.24493000783878</v>
      </c>
      <c r="F7" s="291">
        <v>358.3783214402921</v>
      </c>
      <c r="G7" s="291">
        <v>0</v>
      </c>
      <c r="H7" s="291">
        <v>361.7414717329703</v>
      </c>
      <c r="I7" s="291">
        <v>171.51183161873928</v>
      </c>
      <c r="J7" s="291">
        <v>0</v>
      </c>
      <c r="K7" s="291">
        <v>181.87511103485031</v>
      </c>
      <c r="L7" s="291">
        <v>0</v>
      </c>
      <c r="M7" s="291">
        <v>0</v>
      </c>
      <c r="N7" s="291">
        <v>0</v>
      </c>
      <c r="O7" s="291">
        <v>49.655174010601968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249.29631643491302</v>
      </c>
      <c r="D8" s="289">
        <f t="shared" ref="D8:Q8" si="0">C6+D7-D6</f>
        <v>108.89238044896774</v>
      </c>
      <c r="E8" s="289">
        <f t="shared" si="0"/>
        <v>0</v>
      </c>
      <c r="F8" s="289">
        <f t="shared" si="0"/>
        <v>373.68797007559897</v>
      </c>
      <c r="G8" s="289">
        <f t="shared" si="0"/>
        <v>290.45094905023325</v>
      </c>
      <c r="H8" s="289">
        <f t="shared" si="0"/>
        <v>207.69023874050072</v>
      </c>
      <c r="I8" s="289">
        <f t="shared" si="0"/>
        <v>409.65897376774319</v>
      </c>
      <c r="J8" s="289">
        <f t="shared" si="0"/>
        <v>96.24657907071196</v>
      </c>
      <c r="K8" s="289">
        <f t="shared" si="0"/>
        <v>0</v>
      </c>
      <c r="L8" s="289">
        <f t="shared" si="0"/>
        <v>202.64045057242038</v>
      </c>
      <c r="M8" s="289">
        <f t="shared" si="0"/>
        <v>52.530457470103102</v>
      </c>
      <c r="N8" s="289">
        <f t="shared" si="0"/>
        <v>188.58332832144015</v>
      </c>
      <c r="O8" s="289">
        <f t="shared" si="0"/>
        <v>0</v>
      </c>
      <c r="P8" s="289">
        <f t="shared" si="0"/>
        <v>1174.5701262346197</v>
      </c>
      <c r="Q8" s="289">
        <f t="shared" si="0"/>
        <v>463.69998382419772</v>
      </c>
    </row>
    <row r="9" spans="1:17" x14ac:dyDescent="0.25">
      <c r="A9" s="288" t="s">
        <v>253</v>
      </c>
      <c r="B9" s="287">
        <f>B6-B5</f>
        <v>954.41977129818815</v>
      </c>
      <c r="C9" s="287">
        <f t="shared" ref="C9:Q9" si="1">C6-C5</f>
        <v>687.07388770980833</v>
      </c>
      <c r="D9" s="287">
        <f t="shared" si="1"/>
        <v>352.39754714192804</v>
      </c>
      <c r="E9" s="287">
        <f t="shared" si="1"/>
        <v>914.69465484110742</v>
      </c>
      <c r="F9" s="287">
        <f t="shared" si="1"/>
        <v>456.9843337479133</v>
      </c>
      <c r="G9" s="287">
        <f t="shared" si="1"/>
        <v>388.17874045247618</v>
      </c>
      <c r="H9" s="287">
        <f t="shared" si="1"/>
        <v>504.47260307000124</v>
      </c>
      <c r="I9" s="287">
        <f t="shared" si="1"/>
        <v>347.03666053999541</v>
      </c>
      <c r="J9" s="287">
        <f t="shared" si="1"/>
        <v>490.76011986675394</v>
      </c>
      <c r="K9" s="287">
        <f t="shared" si="1"/>
        <v>610.46986338430588</v>
      </c>
      <c r="L9" s="287">
        <f t="shared" si="1"/>
        <v>285.54920036403792</v>
      </c>
      <c r="M9" s="287">
        <f t="shared" si="1"/>
        <v>394.86889397905361</v>
      </c>
      <c r="N9" s="287">
        <f t="shared" si="1"/>
        <v>803.20335634710955</v>
      </c>
      <c r="O9" s="287">
        <f t="shared" si="1"/>
        <v>1148.179270922818</v>
      </c>
      <c r="P9" s="287">
        <f t="shared" si="1"/>
        <v>715.19199543194964</v>
      </c>
      <c r="Q9" s="287">
        <f t="shared" si="1"/>
        <v>198.15203036851517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599.63239518532987</v>
      </c>
      <c r="C12" s="38">
        <v>594.56535999999994</v>
      </c>
      <c r="D12" s="38">
        <v>631.55375000000004</v>
      </c>
      <c r="E12" s="38">
        <v>566.81632000000002</v>
      </c>
      <c r="F12" s="38">
        <v>632.26500999999996</v>
      </c>
      <c r="G12" s="38">
        <v>599.40891057332942</v>
      </c>
      <c r="H12" s="38">
        <v>577.57213000000002</v>
      </c>
      <c r="I12" s="38">
        <v>572.84649000000002</v>
      </c>
      <c r="J12" s="38">
        <v>521.29790000000003</v>
      </c>
      <c r="K12" s="38">
        <v>530.31936999999994</v>
      </c>
      <c r="L12" s="38">
        <v>546.77171860823216</v>
      </c>
      <c r="M12" s="38">
        <v>520.06789740957083</v>
      </c>
      <c r="N12" s="38">
        <v>431.16689777685338</v>
      </c>
      <c r="O12" s="38">
        <v>384.32968919531652</v>
      </c>
      <c r="P12" s="38">
        <v>296.19306553154888</v>
      </c>
      <c r="Q12" s="38">
        <v>312.01494131335477</v>
      </c>
    </row>
    <row r="13" spans="1:17" x14ac:dyDescent="0.25">
      <c r="A13" s="55" t="s">
        <v>33</v>
      </c>
      <c r="B13" s="54">
        <v>39.488195584587956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370.26119340740109</v>
      </c>
      <c r="C14" s="51">
        <v>385.63753000000003</v>
      </c>
      <c r="D14" s="51">
        <v>408.49932000000001</v>
      </c>
      <c r="E14" s="51">
        <v>313.27382</v>
      </c>
      <c r="F14" s="51">
        <v>349.70573000000002</v>
      </c>
      <c r="G14" s="51">
        <v>323.8556880882395</v>
      </c>
      <c r="H14" s="51">
        <v>289.48995000000002</v>
      </c>
      <c r="I14" s="51">
        <v>292.89841999999999</v>
      </c>
      <c r="J14" s="51">
        <v>240.64402999999999</v>
      </c>
      <c r="K14" s="51">
        <v>235.42477999999997</v>
      </c>
      <c r="L14" s="51">
        <v>243.82096006915674</v>
      </c>
      <c r="M14" s="51">
        <v>206.03387308413073</v>
      </c>
      <c r="N14" s="51">
        <v>154.05580579467764</v>
      </c>
      <c r="O14" s="51">
        <v>118.04067057177269</v>
      </c>
      <c r="P14" s="51">
        <v>116.41895310479744</v>
      </c>
      <c r="Q14" s="51">
        <v>138.61634795159947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15.382418970604965</v>
      </c>
      <c r="C16" s="51">
        <v>15.400040000000001</v>
      </c>
      <c r="D16" s="51">
        <v>16.483560000000001</v>
      </c>
      <c r="E16" s="51">
        <v>16.47523</v>
      </c>
      <c r="F16" s="51">
        <v>15.80166</v>
      </c>
      <c r="G16" s="51">
        <v>12.423395420164759</v>
      </c>
      <c r="H16" s="51">
        <v>13.61557</v>
      </c>
      <c r="I16" s="51">
        <v>15.39602</v>
      </c>
      <c r="J16" s="51">
        <v>18.720379999999999</v>
      </c>
      <c r="K16" s="51">
        <v>17.590700000000002</v>
      </c>
      <c r="L16" s="51">
        <v>16.479595878541282</v>
      </c>
      <c r="M16" s="51">
        <v>13.183920195755544</v>
      </c>
      <c r="N16" s="51">
        <v>13.184285442725319</v>
      </c>
      <c r="O16" s="51">
        <v>10.986905860130419</v>
      </c>
      <c r="P16" s="51">
        <v>12.086076462025371</v>
      </c>
      <c r="Q16" s="51">
        <v>12.085595846061649</v>
      </c>
    </row>
    <row r="17" spans="1:17" x14ac:dyDescent="0.25">
      <c r="A17" s="53" t="s">
        <v>76</v>
      </c>
      <c r="B17" s="51">
        <v>304.24370503767659</v>
      </c>
      <c r="C17" s="51">
        <v>330.13807000000003</v>
      </c>
      <c r="D17" s="51">
        <v>338.52039000000002</v>
      </c>
      <c r="E17" s="51">
        <v>256.71541000000002</v>
      </c>
      <c r="F17" s="51">
        <v>290.89756</v>
      </c>
      <c r="G17" s="51">
        <v>260.7955115615971</v>
      </c>
      <c r="H17" s="51">
        <v>231.88682</v>
      </c>
      <c r="I17" s="51">
        <v>226.9007</v>
      </c>
      <c r="J17" s="51">
        <v>191.28058999999999</v>
      </c>
      <c r="K17" s="51">
        <v>183.11334999999997</v>
      </c>
      <c r="L17" s="51">
        <v>198.39260377184809</v>
      </c>
      <c r="M17" s="51">
        <v>166.8640798939665</v>
      </c>
      <c r="N17" s="51">
        <v>116.98707039274024</v>
      </c>
      <c r="O17" s="51">
        <v>92.722778203352419</v>
      </c>
      <c r="P17" s="51">
        <v>94.779215476419679</v>
      </c>
      <c r="Q17" s="51">
        <v>111.24397644404375</v>
      </c>
    </row>
    <row r="18" spans="1:17" x14ac:dyDescent="0.25">
      <c r="A18" s="53" t="s">
        <v>29</v>
      </c>
      <c r="B18" s="51">
        <v>50.635069399119509</v>
      </c>
      <c r="C18" s="51">
        <v>40.099419999999995</v>
      </c>
      <c r="D18" s="51">
        <v>53.495370000000001</v>
      </c>
      <c r="E18" s="51">
        <v>40.083179999999992</v>
      </c>
      <c r="F18" s="51">
        <v>43.006510000000006</v>
      </c>
      <c r="G18" s="51">
        <v>50.636781106477635</v>
      </c>
      <c r="H18" s="51">
        <v>43.987560000000002</v>
      </c>
      <c r="I18" s="51">
        <v>50.601700000000001</v>
      </c>
      <c r="J18" s="51">
        <v>30.643060000000002</v>
      </c>
      <c r="K18" s="51">
        <v>31.577879999999997</v>
      </c>
      <c r="L18" s="51">
        <v>25.79596229983807</v>
      </c>
      <c r="M18" s="51">
        <v>23.884038816526939</v>
      </c>
      <c r="N18" s="51">
        <v>23.88444995921207</v>
      </c>
      <c r="O18" s="51">
        <v>14.33098650828985</v>
      </c>
      <c r="P18" s="51">
        <v>9.5536611663523825</v>
      </c>
      <c r="Q18" s="51">
        <v>15.286775661494062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3.1428500000000001</v>
      </c>
      <c r="L19" s="51">
        <v>3.1527981189293039</v>
      </c>
      <c r="M19" s="51">
        <v>2.1018341778817557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8.9349782242974847</v>
      </c>
      <c r="C20" s="51">
        <v>10.984489999999999</v>
      </c>
      <c r="D20" s="51">
        <v>17.099220000000003</v>
      </c>
      <c r="E20" s="51">
        <v>23.815259999999999</v>
      </c>
      <c r="F20" s="51">
        <v>29.792469999999998</v>
      </c>
      <c r="G20" s="51">
        <v>32.984647125850806</v>
      </c>
      <c r="H20" s="51">
        <v>32.499369999999999</v>
      </c>
      <c r="I20" s="51">
        <v>30.09215</v>
      </c>
      <c r="J20" s="51">
        <v>18.092919999999999</v>
      </c>
      <c r="K20" s="51">
        <v>32.580489999999998</v>
      </c>
      <c r="L20" s="51">
        <v>32.792921205587021</v>
      </c>
      <c r="M20" s="51">
        <v>37.352223767652944</v>
      </c>
      <c r="N20" s="51">
        <v>33.294205758836746</v>
      </c>
      <c r="O20" s="51">
        <v>31.407512502532647</v>
      </c>
      <c r="P20" s="51">
        <v>25.368111179085616</v>
      </c>
      <c r="Q20" s="51">
        <v>24.887896035843859</v>
      </c>
    </row>
    <row r="21" spans="1:17" x14ac:dyDescent="0.25">
      <c r="A21" s="53" t="s">
        <v>66</v>
      </c>
      <c r="B21" s="51">
        <v>7.979600324283763</v>
      </c>
      <c r="C21" s="51">
        <v>10.88449</v>
      </c>
      <c r="D21" s="51">
        <v>17.099220000000003</v>
      </c>
      <c r="E21" s="51">
        <v>23.815259999999999</v>
      </c>
      <c r="F21" s="51">
        <v>29.792469999999998</v>
      </c>
      <c r="G21" s="51">
        <v>32.984647125850806</v>
      </c>
      <c r="H21" s="51">
        <v>32.499369999999999</v>
      </c>
      <c r="I21" s="51">
        <v>30.09215</v>
      </c>
      <c r="J21" s="51">
        <v>18.092919999999999</v>
      </c>
      <c r="K21" s="51">
        <v>32.580489999999998</v>
      </c>
      <c r="L21" s="51">
        <v>32.792921205587021</v>
      </c>
      <c r="M21" s="51">
        <v>37.352223767652944</v>
      </c>
      <c r="N21" s="51">
        <v>33.294205758836746</v>
      </c>
      <c r="O21" s="51">
        <v>31.407512502532647</v>
      </c>
      <c r="P21" s="51">
        <v>25.368111179085616</v>
      </c>
      <c r="Q21" s="51">
        <v>24.887896035843859</v>
      </c>
    </row>
    <row r="22" spans="1:17" x14ac:dyDescent="0.25">
      <c r="A22" s="53" t="s">
        <v>25</v>
      </c>
      <c r="B22" s="51">
        <v>0.95537790001372258</v>
      </c>
      <c r="C22" s="51">
        <v>0.1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0.7405326922547194</v>
      </c>
      <c r="C23" s="51">
        <v>0.79871000000000003</v>
      </c>
      <c r="D23" s="51">
        <v>0.79996999999999996</v>
      </c>
      <c r="E23" s="51">
        <v>0.80052999999999996</v>
      </c>
      <c r="F23" s="51">
        <v>0.79993999999999998</v>
      </c>
      <c r="G23" s="51">
        <v>0.83596587563818359</v>
      </c>
      <c r="H23" s="51">
        <v>0.89993999999999996</v>
      </c>
      <c r="I23" s="51">
        <v>5.19665</v>
      </c>
      <c r="J23" s="51">
        <v>5.1961000000000004</v>
      </c>
      <c r="K23" s="51">
        <v>9.0175599999999996</v>
      </c>
      <c r="L23" s="51">
        <v>10.915234613871272</v>
      </c>
      <c r="M23" s="51">
        <v>10.031430585668165</v>
      </c>
      <c r="N23" s="51">
        <v>6.4727737777504695</v>
      </c>
      <c r="O23" s="51">
        <v>6.5675528554647675</v>
      </c>
      <c r="P23" s="51">
        <v>5.6845541415480092</v>
      </c>
      <c r="Q23" s="51">
        <v>8.1208010727717053</v>
      </c>
    </row>
    <row r="24" spans="1:17" x14ac:dyDescent="0.25">
      <c r="A24" s="53" t="s">
        <v>23</v>
      </c>
      <c r="B24" s="51">
        <v>0.7405326922547194</v>
      </c>
      <c r="C24" s="51">
        <v>0.79871000000000003</v>
      </c>
      <c r="D24" s="51">
        <v>0.79996999999999996</v>
      </c>
      <c r="E24" s="51">
        <v>0.80052999999999996</v>
      </c>
      <c r="F24" s="51">
        <v>0.79993999999999998</v>
      </c>
      <c r="G24" s="51">
        <v>0.83596587563818359</v>
      </c>
      <c r="H24" s="51">
        <v>0.89993999999999996</v>
      </c>
      <c r="I24" s="51">
        <v>0.80003000000000002</v>
      </c>
      <c r="J24" s="51">
        <v>0.80003999999999997</v>
      </c>
      <c r="K24" s="51">
        <v>1.09937</v>
      </c>
      <c r="L24" s="51">
        <v>1.1942399159104364</v>
      </c>
      <c r="M24" s="51">
        <v>1.1940653463563069</v>
      </c>
      <c r="N24" s="51">
        <v>0.28661826401776869</v>
      </c>
      <c r="O24" s="51">
        <v>0.38214713005070494</v>
      </c>
      <c r="P24" s="51">
        <v>0.38229959985957629</v>
      </c>
      <c r="Q24" s="51">
        <v>0.16719820471674796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4.3966200000000004</v>
      </c>
      <c r="J26" s="51">
        <v>4.3960600000000003</v>
      </c>
      <c r="K26" s="51">
        <v>7.9181900000000001</v>
      </c>
      <c r="L26" s="51">
        <v>9.720994697960835</v>
      </c>
      <c r="M26" s="51">
        <v>8.8373652393118576</v>
      </c>
      <c r="N26" s="51">
        <v>6.1861555137327011</v>
      </c>
      <c r="O26" s="51">
        <v>6.1854057254140624</v>
      </c>
      <c r="P26" s="51">
        <v>5.3022545416884332</v>
      </c>
      <c r="Q26" s="51">
        <v>7.9536028680549578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0.47768387895189551</v>
      </c>
      <c r="C29" s="51">
        <v>0.20016</v>
      </c>
      <c r="D29" s="51">
        <v>0</v>
      </c>
      <c r="E29" s="51">
        <v>0</v>
      </c>
      <c r="F29" s="51">
        <v>21.0914</v>
      </c>
      <c r="G29" s="51">
        <v>24.267313076288008</v>
      </c>
      <c r="H29" s="51">
        <v>25.793510000000001</v>
      </c>
      <c r="I29" s="51">
        <v>26.5703</v>
      </c>
      <c r="J29" s="51">
        <v>23.273910000000001</v>
      </c>
      <c r="K29" s="51">
        <v>25.09402</v>
      </c>
      <c r="L29" s="51">
        <v>22.35639293879046</v>
      </c>
      <c r="M29" s="51">
        <v>37.019279241404242</v>
      </c>
      <c r="N29" s="51">
        <v>33.724872598877141</v>
      </c>
      <c r="O29" s="51">
        <v>37.254422892201859</v>
      </c>
      <c r="P29" s="51">
        <v>25.918455433898561</v>
      </c>
      <c r="Q29" s="51">
        <v>15.883370985411027</v>
      </c>
    </row>
    <row r="30" spans="1:17" x14ac:dyDescent="0.25">
      <c r="A30" s="63" t="s">
        <v>21</v>
      </c>
      <c r="B30" s="62">
        <v>179.72981139783667</v>
      </c>
      <c r="C30" s="62">
        <v>196.94447</v>
      </c>
      <c r="D30" s="62">
        <v>205.15523999999999</v>
      </c>
      <c r="E30" s="62">
        <v>228.92670999999999</v>
      </c>
      <c r="F30" s="62">
        <v>230.87547000000001</v>
      </c>
      <c r="G30" s="62">
        <v>217.46529640731296</v>
      </c>
      <c r="H30" s="62">
        <v>228.88936000000001</v>
      </c>
      <c r="I30" s="62">
        <v>218.08897000000002</v>
      </c>
      <c r="J30" s="62">
        <v>234.09093999999999</v>
      </c>
      <c r="K30" s="62">
        <v>228.20251999999999</v>
      </c>
      <c r="L30" s="62">
        <v>236.88620978082668</v>
      </c>
      <c r="M30" s="62">
        <v>229.63109073071473</v>
      </c>
      <c r="N30" s="62">
        <v>203.61923984671145</v>
      </c>
      <c r="O30" s="62">
        <v>191.05953037334456</v>
      </c>
      <c r="P30" s="62">
        <v>122.80299167221921</v>
      </c>
      <c r="Q30" s="62">
        <v>124.50652526772868</v>
      </c>
    </row>
    <row r="32" spans="1:17" x14ac:dyDescent="0.25">
      <c r="A32" s="31" t="s">
        <v>63</v>
      </c>
      <c r="B32" s="70">
        <v>1346.0375618875776</v>
      </c>
      <c r="C32" s="70">
        <v>1220.608305172944</v>
      </c>
      <c r="D32" s="70">
        <v>1307.29821428322</v>
      </c>
      <c r="E32" s="70">
        <v>1025.7941818532161</v>
      </c>
      <c r="F32" s="70">
        <v>1153.574575575444</v>
      </c>
      <c r="G32" s="70">
        <v>1083.4847734264654</v>
      </c>
      <c r="H32" s="70">
        <v>974.26030585284002</v>
      </c>
      <c r="I32" s="70">
        <v>979.27459743963618</v>
      </c>
      <c r="J32" s="70">
        <v>784.68726562340385</v>
      </c>
      <c r="K32" s="70">
        <v>802.541118840948</v>
      </c>
      <c r="L32" s="70">
        <v>828.79940540011512</v>
      </c>
      <c r="M32" s="70">
        <v>723.74176801314229</v>
      </c>
      <c r="N32" s="70">
        <v>553.37486990891091</v>
      </c>
      <c r="O32" s="70">
        <v>436.90143222561278</v>
      </c>
      <c r="P32" s="70">
        <v>416.51859393231967</v>
      </c>
      <c r="Q32" s="70">
        <v>485.04861585580733</v>
      </c>
    </row>
    <row r="34" spans="1:17" x14ac:dyDescent="0.25">
      <c r="A34" s="184" t="s">
        <v>252</v>
      </c>
      <c r="B34" s="190">
        <f t="shared" ref="B34:Q34" si="2">IF(B$12=0,"",B$12/B$3*1000)</f>
        <v>267.45991593957245</v>
      </c>
      <c r="C34" s="190">
        <f t="shared" si="2"/>
        <v>260.60739886903201</v>
      </c>
      <c r="D34" s="190">
        <f t="shared" si="2"/>
        <v>280.87681811445202</v>
      </c>
      <c r="E34" s="190">
        <f t="shared" si="2"/>
        <v>269.50570951056068</v>
      </c>
      <c r="F34" s="190">
        <f t="shared" si="2"/>
        <v>306.42486840536532</v>
      </c>
      <c r="G34" s="190">
        <f t="shared" si="2"/>
        <v>308.99592442910904</v>
      </c>
      <c r="H34" s="190">
        <f t="shared" si="2"/>
        <v>305.4958434499062</v>
      </c>
      <c r="I34" s="190">
        <f t="shared" si="2"/>
        <v>295.09145854679701</v>
      </c>
      <c r="J34" s="190">
        <f t="shared" si="2"/>
        <v>268.97013713615024</v>
      </c>
      <c r="K34" s="190">
        <f t="shared" si="2"/>
        <v>278.58757198933819</v>
      </c>
      <c r="L34" s="190">
        <f t="shared" si="2"/>
        <v>284.49540486405749</v>
      </c>
      <c r="M34" s="190">
        <f t="shared" si="2"/>
        <v>264.11837785012011</v>
      </c>
      <c r="N34" s="190">
        <f t="shared" si="2"/>
        <v>218.63062829836784</v>
      </c>
      <c r="O34" s="190">
        <f t="shared" si="2"/>
        <v>192.83055161217587</v>
      </c>
      <c r="P34" s="190">
        <f t="shared" si="2"/>
        <v>142.97058046911087</v>
      </c>
      <c r="Q34" s="190">
        <f t="shared" si="2"/>
        <v>141.75966209503761</v>
      </c>
    </row>
    <row r="35" spans="1:17" x14ac:dyDescent="0.25">
      <c r="A35" s="286" t="s">
        <v>251</v>
      </c>
      <c r="B35" s="285">
        <f t="shared" ref="B35:Q35" si="3">IF(B$12=0,"",B$12/B$5*1000)</f>
        <v>157.06726044917269</v>
      </c>
      <c r="C35" s="285">
        <f t="shared" si="3"/>
        <v>155.00714828623725</v>
      </c>
      <c r="D35" s="285">
        <f t="shared" si="3"/>
        <v>155.49717808623978</v>
      </c>
      <c r="E35" s="285">
        <f t="shared" si="3"/>
        <v>147.62916030241487</v>
      </c>
      <c r="F35" s="285">
        <f t="shared" si="3"/>
        <v>147.66126087839717</v>
      </c>
      <c r="G35" s="285">
        <f t="shared" si="3"/>
        <v>147.62981754240451</v>
      </c>
      <c r="H35" s="285">
        <f t="shared" si="3"/>
        <v>140.94092684995488</v>
      </c>
      <c r="I35" s="285">
        <f t="shared" si="3"/>
        <v>142.59625115048675</v>
      </c>
      <c r="J35" s="285">
        <f t="shared" si="3"/>
        <v>138.00837108481224</v>
      </c>
      <c r="K35" s="285">
        <f t="shared" si="3"/>
        <v>138.12352509281507</v>
      </c>
      <c r="L35" s="285">
        <f t="shared" si="3"/>
        <v>138.01311258109271</v>
      </c>
      <c r="M35" s="285">
        <f t="shared" si="3"/>
        <v>136.86403164359416</v>
      </c>
      <c r="N35" s="285">
        <f t="shared" si="3"/>
        <v>134.61473636006951</v>
      </c>
      <c r="O35" s="285">
        <f t="shared" si="3"/>
        <v>132.17885586657118</v>
      </c>
      <c r="P35" s="285">
        <f t="shared" si="3"/>
        <v>136.742405358594</v>
      </c>
      <c r="Q35" s="285">
        <f t="shared" si="3"/>
        <v>140.58489239507009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48.374702318002448</v>
      </c>
      <c r="D36" s="285">
        <f>IF(OIS_ued!D$5=0,"",OIS_ued!D$5/D$5*1000)</f>
        <v>48.374702318002448</v>
      </c>
      <c r="E36" s="285">
        <f>IF(OIS_ued!E$5=0,"",OIS_ued!E$5/E$5*1000)</f>
        <v>48.374702318002448</v>
      </c>
      <c r="F36" s="285">
        <f>IF(OIS_ued!F$5=0,"",OIS_ued!F$5/F$5*1000)</f>
        <v>48.374702318002441</v>
      </c>
      <c r="G36" s="285">
        <f>IF(OIS_ued!G$5=0,"",OIS_ued!G$5/G$5*1000)</f>
        <v>48.374702318002448</v>
      </c>
      <c r="H36" s="285">
        <f>IF(OIS_ued!H$5=0,"",OIS_ued!H$5/H$5*1000)</f>
        <v>48.374702318002441</v>
      </c>
      <c r="I36" s="285">
        <f>IF(OIS_ued!I$5=0,"",OIS_ued!I$5/I$5*1000)</f>
        <v>48.374702318002448</v>
      </c>
      <c r="J36" s="285">
        <f>IF(OIS_ued!J$5=0,"",OIS_ued!J$5/J$5*1000)</f>
        <v>48.374702318002448</v>
      </c>
      <c r="K36" s="285">
        <f>IF(OIS_ued!K$5=0,"",OIS_ued!K$5/K$5*1000)</f>
        <v>48.374702318002448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48.374702318002441</v>
      </c>
      <c r="O36" s="285">
        <f>IF(OIS_ued!O$5=0,"",OIS_ued!O$5/O$5*1000)</f>
        <v>48.374702318002448</v>
      </c>
      <c r="P36" s="285">
        <f>IF(OIS_ued!P$5=0,"",OIS_ued!P$5/P$5*1000)</f>
        <v>48.374702318002456</v>
      </c>
      <c r="Q36" s="285">
        <f>IF(OIS_ued!Q$5=0,"",OIS_ued!Q$5/Q$5*1000)</f>
        <v>48.374702318002441</v>
      </c>
    </row>
    <row r="37" spans="1:17" x14ac:dyDescent="0.25">
      <c r="A37" s="284" t="s">
        <v>60</v>
      </c>
      <c r="B37" s="283">
        <f t="shared" ref="B37:Q37" si="4">IF(B$12=0,"",B$32/B$12)</f>
        <v>2.2447712510121378</v>
      </c>
      <c r="C37" s="283">
        <f t="shared" si="4"/>
        <v>2.0529421780860968</v>
      </c>
      <c r="D37" s="283">
        <f t="shared" si="4"/>
        <v>2.0699714225166423</v>
      </c>
      <c r="E37" s="283">
        <f t="shared" si="4"/>
        <v>1.8097470832406801</v>
      </c>
      <c r="F37" s="283">
        <f t="shared" si="4"/>
        <v>1.8245111738437718</v>
      </c>
      <c r="G37" s="283">
        <f t="shared" si="4"/>
        <v>1.8075886999913324</v>
      </c>
      <c r="H37" s="283">
        <f t="shared" si="4"/>
        <v>1.6868201480788902</v>
      </c>
      <c r="I37" s="283">
        <f t="shared" si="4"/>
        <v>1.7094886929299962</v>
      </c>
      <c r="J37" s="283">
        <f t="shared" si="4"/>
        <v>1.5052569090023262</v>
      </c>
      <c r="K37" s="283">
        <f t="shared" si="4"/>
        <v>1.5133166243596723</v>
      </c>
      <c r="L37" s="283">
        <f t="shared" si="4"/>
        <v>1.5158051837607183</v>
      </c>
      <c r="M37" s="283">
        <f t="shared" si="4"/>
        <v>1.391629384582397</v>
      </c>
      <c r="N37" s="283">
        <f t="shared" si="4"/>
        <v>1.2834354231787646</v>
      </c>
      <c r="O37" s="283">
        <f t="shared" si="4"/>
        <v>1.1367881392154935</v>
      </c>
      <c r="P37" s="283">
        <f t="shared" si="4"/>
        <v>1.4062401939925038</v>
      </c>
      <c r="Q37" s="283">
        <f t="shared" si="4"/>
        <v>1.5545685530766806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599.63239518532987</v>
      </c>
      <c r="C5" s="96">
        <v>594.56536000000006</v>
      </c>
      <c r="D5" s="96">
        <v>631.55375000000004</v>
      </c>
      <c r="E5" s="96">
        <v>566.81632000000002</v>
      </c>
      <c r="F5" s="96">
        <v>632.26500999999996</v>
      </c>
      <c r="G5" s="96">
        <v>599.40891057332942</v>
      </c>
      <c r="H5" s="96">
        <v>577.57213000000002</v>
      </c>
      <c r="I5" s="96">
        <v>572.84649000000002</v>
      </c>
      <c r="J5" s="96">
        <v>521.29790000000003</v>
      </c>
      <c r="K5" s="96">
        <v>530.31936999999994</v>
      </c>
      <c r="L5" s="96">
        <v>546.77171860823228</v>
      </c>
      <c r="M5" s="96">
        <v>520.06789740957083</v>
      </c>
      <c r="N5" s="96">
        <v>431.16689777685343</v>
      </c>
      <c r="O5" s="96">
        <v>384.32968919531652</v>
      </c>
      <c r="P5" s="96">
        <v>296.19306553154883</v>
      </c>
      <c r="Q5" s="96">
        <v>312.01494131335477</v>
      </c>
    </row>
    <row r="6" spans="1:17" x14ac:dyDescent="0.25">
      <c r="A6" s="132" t="s">
        <v>83</v>
      </c>
      <c r="B6" s="160">
        <v>8.443552273650166</v>
      </c>
      <c r="C6" s="160">
        <v>8.5139917712257898</v>
      </c>
      <c r="D6" s="160">
        <v>9.0241920717051904</v>
      </c>
      <c r="E6" s="160">
        <v>7.8687202143453554</v>
      </c>
      <c r="F6" s="160">
        <v>8.8688712989929694</v>
      </c>
      <c r="G6" s="160">
        <v>8.4197796076481914</v>
      </c>
      <c r="H6" s="160">
        <v>7.8861905888693338</v>
      </c>
      <c r="I6" s="160">
        <v>7.9292418091736279</v>
      </c>
      <c r="J6" s="160">
        <v>7.1511826178747784</v>
      </c>
      <c r="K6" s="160">
        <v>7.237948246378096</v>
      </c>
      <c r="L6" s="160">
        <v>7.4160659993881142</v>
      </c>
      <c r="M6" s="160">
        <v>7.0603267740820979</v>
      </c>
      <c r="N6" s="160">
        <v>5.8117449265943613</v>
      </c>
      <c r="O6" s="160">
        <v>5.1403950512689747</v>
      </c>
      <c r="P6" s="160">
        <v>4.157290037722869</v>
      </c>
      <c r="Q6" s="160">
        <v>4.412062509746109</v>
      </c>
    </row>
    <row r="7" spans="1:17" x14ac:dyDescent="0.25">
      <c r="A7" s="76" t="s">
        <v>82</v>
      </c>
      <c r="B7" s="159">
        <v>4.6432347789346817</v>
      </c>
      <c r="C7" s="159">
        <v>4.6473277526095584</v>
      </c>
      <c r="D7" s="159">
        <v>4.9423061876886045</v>
      </c>
      <c r="E7" s="159">
        <v>4.3660013166275</v>
      </c>
      <c r="F7" s="159">
        <v>4.8320769904847056</v>
      </c>
      <c r="G7" s="159">
        <v>4.5036993531675638</v>
      </c>
      <c r="H7" s="159">
        <v>4.2274974978049773</v>
      </c>
      <c r="I7" s="159">
        <v>4.0851950232130232</v>
      </c>
      <c r="J7" s="159">
        <v>3.7225859457751547</v>
      </c>
      <c r="K7" s="159">
        <v>3.7521986170072283</v>
      </c>
      <c r="L7" s="159">
        <v>3.9171492874998481</v>
      </c>
      <c r="M7" s="159">
        <v>3.6666825551858704</v>
      </c>
      <c r="N7" s="159">
        <v>2.9964595303951329</v>
      </c>
      <c r="O7" s="159">
        <v>2.5851526489511096</v>
      </c>
      <c r="P7" s="159">
        <v>2.0030875690798</v>
      </c>
      <c r="Q7" s="159">
        <v>2.1778187296826892</v>
      </c>
    </row>
    <row r="8" spans="1:17" x14ac:dyDescent="0.25">
      <c r="A8" s="76" t="s">
        <v>81</v>
      </c>
      <c r="B8" s="159">
        <v>15.101299944335015</v>
      </c>
      <c r="C8" s="159">
        <v>15.340555852467697</v>
      </c>
      <c r="D8" s="159">
        <v>16.115851523901167</v>
      </c>
      <c r="E8" s="159">
        <v>13.859701351330564</v>
      </c>
      <c r="F8" s="159">
        <v>16.416495895844374</v>
      </c>
      <c r="G8" s="159">
        <v>16.47509684933026</v>
      </c>
      <c r="H8" s="159">
        <v>15.754342857575448</v>
      </c>
      <c r="I8" s="159">
        <v>17.435566321488622</v>
      </c>
      <c r="J8" s="159">
        <v>15.430233774197701</v>
      </c>
      <c r="K8" s="159">
        <v>15.85766155058921</v>
      </c>
      <c r="L8" s="159">
        <v>15.545983730110077</v>
      </c>
      <c r="M8" s="159">
        <v>15.469472775452457</v>
      </c>
      <c r="N8" s="159">
        <v>13.051737490072535</v>
      </c>
      <c r="O8" s="159">
        <v>12.332000341017196</v>
      </c>
      <c r="P8" s="159">
        <v>10.54460575133991</v>
      </c>
      <c r="Q8" s="159">
        <v>10.56338694517121</v>
      </c>
    </row>
    <row r="9" spans="1:17" x14ac:dyDescent="0.25">
      <c r="A9" s="76" t="s">
        <v>80</v>
      </c>
      <c r="B9" s="159">
        <v>13.97210927398188</v>
      </c>
      <c r="C9" s="159">
        <v>14.497292744878518</v>
      </c>
      <c r="D9" s="159">
        <v>15.239896805456098</v>
      </c>
      <c r="E9" s="159">
        <v>12.627892851921722</v>
      </c>
      <c r="F9" s="159">
        <v>14.898333634949701</v>
      </c>
      <c r="G9" s="159">
        <v>14.663686672846323</v>
      </c>
      <c r="H9" s="159">
        <v>13.357604432273105</v>
      </c>
      <c r="I9" s="159">
        <v>14.581309351956953</v>
      </c>
      <c r="J9" s="159">
        <v>12.827820691285922</v>
      </c>
      <c r="K9" s="159">
        <v>13.023272967418798</v>
      </c>
      <c r="L9" s="159">
        <v>12.839632507582655</v>
      </c>
      <c r="M9" s="159">
        <v>12.609239825136427</v>
      </c>
      <c r="N9" s="159">
        <v>10.449213155587683</v>
      </c>
      <c r="O9" s="159">
        <v>9.5747323097099812</v>
      </c>
      <c r="P9" s="159">
        <v>8.561613163937535</v>
      </c>
      <c r="Q9" s="159">
        <v>8.8202835754353277</v>
      </c>
    </row>
    <row r="10" spans="1:17" x14ac:dyDescent="0.25">
      <c r="A10" s="129" t="s">
        <v>79</v>
      </c>
      <c r="B10" s="158">
        <v>13.258701615919099</v>
      </c>
      <c r="C10" s="158">
        <v>13.565564912072469</v>
      </c>
      <c r="D10" s="158">
        <v>14.396893076318857</v>
      </c>
      <c r="E10" s="158">
        <v>12.243077133264283</v>
      </c>
      <c r="F10" s="158">
        <v>13.676252781588023</v>
      </c>
      <c r="G10" s="158">
        <v>12.692927305435466</v>
      </c>
      <c r="H10" s="158">
        <v>11.397581682643242</v>
      </c>
      <c r="I10" s="158">
        <v>11.08771363142581</v>
      </c>
      <c r="J10" s="158">
        <v>9.9933014192105283</v>
      </c>
      <c r="K10" s="158">
        <v>9.9676020507912249</v>
      </c>
      <c r="L10" s="158">
        <v>10.37813711996311</v>
      </c>
      <c r="M10" s="158">
        <v>9.6579687811397257</v>
      </c>
      <c r="N10" s="158">
        <v>7.7671816666712719</v>
      </c>
      <c r="O10" s="158">
        <v>6.5255044588084976</v>
      </c>
      <c r="P10" s="158">
        <v>5.4208744299248233</v>
      </c>
      <c r="Q10" s="158">
        <v>6.0265432167598991</v>
      </c>
    </row>
    <row r="11" spans="1:17" x14ac:dyDescent="0.25">
      <c r="A11" s="92" t="s">
        <v>125</v>
      </c>
      <c r="B11" s="91">
        <v>2.6517403231838195</v>
      </c>
      <c r="C11" s="91">
        <v>2.7131129824144939</v>
      </c>
      <c r="D11" s="91">
        <v>2.6261749306058739</v>
      </c>
      <c r="E11" s="91">
        <v>2.4486154266528568</v>
      </c>
      <c r="F11" s="91">
        <v>2.7352505563176046</v>
      </c>
      <c r="G11" s="91">
        <v>2.2589994382785186</v>
      </c>
      <c r="H11" s="91">
        <v>2.2795163365286486</v>
      </c>
      <c r="I11" s="91">
        <v>2.2175427262851621</v>
      </c>
      <c r="J11" s="91">
        <v>1.9986602838421059</v>
      </c>
      <c r="K11" s="91">
        <v>1.9935204101582453</v>
      </c>
      <c r="L11" s="91">
        <v>2.0756274239926222</v>
      </c>
      <c r="M11" s="91">
        <v>1.931593756227945</v>
      </c>
      <c r="N11" s="91">
        <v>1.5534363333342545</v>
      </c>
      <c r="O11" s="91">
        <v>1.3051008917616995</v>
      </c>
      <c r="P11" s="91">
        <v>1.0841748859849647</v>
      </c>
      <c r="Q11" s="91">
        <v>1.2053086433519797</v>
      </c>
    </row>
    <row r="12" spans="1:17" x14ac:dyDescent="0.25">
      <c r="A12" s="92" t="s">
        <v>26</v>
      </c>
      <c r="B12" s="91">
        <v>1.0580140790455697</v>
      </c>
      <c r="C12" s="91">
        <v>2.4083138495077812</v>
      </c>
      <c r="D12" s="91">
        <v>4.2567400557472537</v>
      </c>
      <c r="E12" s="91">
        <v>5.0517862002918807</v>
      </c>
      <c r="F12" s="91">
        <v>7.7473165007043754</v>
      </c>
      <c r="G12" s="91">
        <v>6.79696435985554</v>
      </c>
      <c r="H12" s="91">
        <v>5.0470697967987439</v>
      </c>
      <c r="I12" s="91">
        <v>6.2117985775316358</v>
      </c>
      <c r="J12" s="91">
        <v>5.0071876296109368</v>
      </c>
      <c r="K12" s="91">
        <v>5.5191961915025392</v>
      </c>
      <c r="L12" s="91">
        <v>5.7201071123878249</v>
      </c>
      <c r="M12" s="91">
        <v>5.3230016656415131</v>
      </c>
      <c r="N12" s="91">
        <v>4.2510911820435071</v>
      </c>
      <c r="O12" s="91">
        <v>3.5381537402251682</v>
      </c>
      <c r="P12" s="91">
        <v>3.0686131275539354</v>
      </c>
      <c r="Q12" s="91">
        <v>3.432575618916708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9.5489472136897096</v>
      </c>
      <c r="C14" s="157">
        <v>8.4441380801501946</v>
      </c>
      <c r="D14" s="157">
        <v>7.5139780899657289</v>
      </c>
      <c r="E14" s="157">
        <v>4.7426755063195447</v>
      </c>
      <c r="F14" s="157">
        <v>3.1936857245660422</v>
      </c>
      <c r="G14" s="157">
        <v>3.6369635073014077</v>
      </c>
      <c r="H14" s="157">
        <v>4.0709955493158487</v>
      </c>
      <c r="I14" s="157">
        <v>2.6583723276090128</v>
      </c>
      <c r="J14" s="157">
        <v>2.9874535057574869</v>
      </c>
      <c r="K14" s="157">
        <v>2.4548854491304413</v>
      </c>
      <c r="L14" s="157">
        <v>2.5824025835826627</v>
      </c>
      <c r="M14" s="157">
        <v>2.4033733592702662</v>
      </c>
      <c r="N14" s="157">
        <v>1.9626541512935101</v>
      </c>
      <c r="O14" s="157">
        <v>1.6822498268216297</v>
      </c>
      <c r="P14" s="157">
        <v>1.2680864163859233</v>
      </c>
      <c r="Q14" s="157">
        <v>1.3886589544912111</v>
      </c>
    </row>
    <row r="15" spans="1:17" x14ac:dyDescent="0.25">
      <c r="A15" s="156" t="s">
        <v>324</v>
      </c>
      <c r="B15" s="204">
        <v>34.873667268898096</v>
      </c>
      <c r="C15" s="204">
        <v>3.9960583880767371</v>
      </c>
      <c r="D15" s="204">
        <v>7.2660313635797289</v>
      </c>
      <c r="E15" s="204">
        <v>9.9252518667172467</v>
      </c>
      <c r="F15" s="204">
        <v>31.3548343604295</v>
      </c>
      <c r="G15" s="204">
        <v>33.285980079066505</v>
      </c>
      <c r="H15" s="204">
        <v>59.807339053626407</v>
      </c>
      <c r="I15" s="204">
        <v>43.627522887454859</v>
      </c>
      <c r="J15" s="204">
        <v>24.650242201375903</v>
      </c>
      <c r="K15" s="204">
        <v>41.577757414031069</v>
      </c>
      <c r="L15" s="204">
        <v>44.297076190292103</v>
      </c>
      <c r="M15" s="204">
        <v>42.246907194076414</v>
      </c>
      <c r="N15" s="204">
        <v>34.302503118368392</v>
      </c>
      <c r="O15" s="204">
        <v>33.992272295211521</v>
      </c>
      <c r="P15" s="204">
        <v>30.550965646645313</v>
      </c>
      <c r="Q15" s="204">
        <v>18.882551619029801</v>
      </c>
    </row>
    <row r="16" spans="1:17" x14ac:dyDescent="0.25">
      <c r="A16" s="88" t="s">
        <v>33</v>
      </c>
      <c r="B16" s="87">
        <v>29.636820513938947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2.4674219439022076E-15</v>
      </c>
      <c r="L18" s="87">
        <v>2.645221988279128E-15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1.8644516439530856</v>
      </c>
      <c r="C19" s="87">
        <v>0.54071354217152701</v>
      </c>
      <c r="D19" s="87">
        <v>0</v>
      </c>
      <c r="E19" s="87">
        <v>0</v>
      </c>
      <c r="F19" s="87">
        <v>0</v>
      </c>
      <c r="G19" s="87">
        <v>0</v>
      </c>
      <c r="H19" s="87">
        <v>11.084370731062494</v>
      </c>
      <c r="I19" s="87">
        <v>1.7797495997695176</v>
      </c>
      <c r="J19" s="87">
        <v>0.10078196557559403</v>
      </c>
      <c r="K19" s="87">
        <v>6.10741165193659</v>
      </c>
      <c r="L19" s="87">
        <v>10.365278628423949</v>
      </c>
      <c r="M19" s="87">
        <v>0.31081477985868528</v>
      </c>
      <c r="N19" s="87">
        <v>0.31574433505570998</v>
      </c>
      <c r="O19" s="87">
        <v>8.5911587296739325E-2</v>
      </c>
      <c r="P19" s="87">
        <v>0.69993337252906607</v>
      </c>
      <c r="Q19" s="87">
        <v>0.65745862962819324</v>
      </c>
    </row>
    <row r="20" spans="1:17" x14ac:dyDescent="0.25">
      <c r="A20" s="88" t="s">
        <v>29</v>
      </c>
      <c r="B20" s="87">
        <v>0</v>
      </c>
      <c r="C20" s="87">
        <v>1.3388429289303274</v>
      </c>
      <c r="D20" s="87">
        <v>4.0244117875931753</v>
      </c>
      <c r="E20" s="87">
        <v>1.1958130040817039</v>
      </c>
      <c r="F20" s="87">
        <v>1.8489901421516453</v>
      </c>
      <c r="G20" s="87">
        <v>0</v>
      </c>
      <c r="H20" s="87">
        <v>8.043592194199741</v>
      </c>
      <c r="I20" s="87">
        <v>4.2911048861092729</v>
      </c>
      <c r="J20" s="87">
        <v>0.76310101516307616</v>
      </c>
      <c r="K20" s="87">
        <v>2.012017296563597</v>
      </c>
      <c r="L20" s="87">
        <v>1.4227214556522216</v>
      </c>
      <c r="M20" s="87">
        <v>1.3194022812149708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3.1428500000000001</v>
      </c>
      <c r="L21" s="87">
        <v>3.1527981189293039</v>
      </c>
      <c r="M21" s="87">
        <v>2.1018341778817557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1.4285284131512381</v>
      </c>
      <c r="C22" s="87">
        <v>1.5006776977554157</v>
      </c>
      <c r="D22" s="87">
        <v>2.7611065120306204</v>
      </c>
      <c r="E22" s="87">
        <v>8.2258409773515311</v>
      </c>
      <c r="F22" s="87">
        <v>7.9043124417051089</v>
      </c>
      <c r="G22" s="87">
        <v>8.4933765873503777</v>
      </c>
      <c r="H22" s="87">
        <v>14.131616714284979</v>
      </c>
      <c r="I22" s="87">
        <v>10.384255552392414</v>
      </c>
      <c r="J22" s="87">
        <v>0.35375283687957232</v>
      </c>
      <c r="K22" s="87">
        <v>4.4579267239626681</v>
      </c>
      <c r="L22" s="87">
        <v>6.1106972415256138</v>
      </c>
      <c r="M22" s="87">
        <v>3.847885730331948</v>
      </c>
      <c r="N22" s="87">
        <v>3.3406500385424911</v>
      </c>
      <c r="O22" s="87">
        <v>0.57441481591629939</v>
      </c>
      <c r="P22" s="87">
        <v>4.9622665137406319</v>
      </c>
      <c r="Q22" s="87">
        <v>3.7214229467775364</v>
      </c>
    </row>
    <row r="23" spans="1:17" x14ac:dyDescent="0.25">
      <c r="A23" s="88" t="s">
        <v>25</v>
      </c>
      <c r="B23" s="87">
        <v>0.82596256485787312</v>
      </c>
      <c r="C23" s="87">
        <v>4.6251206642795417E-2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0.64022025404505234</v>
      </c>
      <c r="C24" s="87">
        <v>0.36941301257667125</v>
      </c>
      <c r="D24" s="87">
        <v>0.4805130639559328</v>
      </c>
      <c r="E24" s="87">
        <v>0.50359788528401239</v>
      </c>
      <c r="F24" s="87">
        <v>0.51013177657274655</v>
      </c>
      <c r="G24" s="87">
        <v>0.52529041542812172</v>
      </c>
      <c r="H24" s="87">
        <v>0.75424941407919477</v>
      </c>
      <c r="I24" s="87">
        <v>0.60211284918365193</v>
      </c>
      <c r="J24" s="87">
        <v>0.15869638375765976</v>
      </c>
      <c r="K24" s="87">
        <v>0.7635317415682159</v>
      </c>
      <c r="L24" s="87">
        <v>0.88918780697055311</v>
      </c>
      <c r="M24" s="87">
        <v>0.82464488552143289</v>
      </c>
      <c r="N24" s="87">
        <v>0.19069138214989576</v>
      </c>
      <c r="O24" s="87">
        <v>0.21894207271148985</v>
      </c>
      <c r="P24" s="87">
        <v>0.32850947166606598</v>
      </c>
      <c r="Q24" s="87">
        <v>0.1417789524916572</v>
      </c>
    </row>
    <row r="25" spans="1:17" x14ac:dyDescent="0.25">
      <c r="A25" s="88" t="s">
        <v>22</v>
      </c>
      <c r="B25" s="87">
        <v>0.47768387895189551</v>
      </c>
      <c r="C25" s="87">
        <v>0.20016</v>
      </c>
      <c r="D25" s="87">
        <v>0</v>
      </c>
      <c r="E25" s="87">
        <v>0</v>
      </c>
      <c r="F25" s="87">
        <v>21.0914</v>
      </c>
      <c r="G25" s="87">
        <v>24.267313076288008</v>
      </c>
      <c r="H25" s="87">
        <v>25.793510000000001</v>
      </c>
      <c r="I25" s="87">
        <v>26.5703</v>
      </c>
      <c r="J25" s="87">
        <v>23.273910000000001</v>
      </c>
      <c r="K25" s="87">
        <v>25.09402</v>
      </c>
      <c r="L25" s="87">
        <v>22.35639293879046</v>
      </c>
      <c r="M25" s="87">
        <v>33.842325339267617</v>
      </c>
      <c r="N25" s="87">
        <v>30.455417362620292</v>
      </c>
      <c r="O25" s="87">
        <v>33.113003819286995</v>
      </c>
      <c r="P25" s="87">
        <v>24.560256288709549</v>
      </c>
      <c r="Q25" s="87">
        <v>14.361891090132413</v>
      </c>
    </row>
    <row r="26" spans="1:17" x14ac:dyDescent="0.25">
      <c r="A26" s="156" t="s">
        <v>323</v>
      </c>
      <c r="B26" s="204">
        <v>216.62725716864367</v>
      </c>
      <c r="C26" s="204">
        <v>217.38561350357483</v>
      </c>
      <c r="D26" s="204">
        <v>231.70174506915029</v>
      </c>
      <c r="E26" s="204">
        <v>171.13767269311342</v>
      </c>
      <c r="F26" s="204">
        <v>196.07441706327307</v>
      </c>
      <c r="G26" s="204">
        <v>188.39561978796897</v>
      </c>
      <c r="H26" s="204">
        <v>149.71303008172183</v>
      </c>
      <c r="I26" s="204">
        <v>166.88833681220956</v>
      </c>
      <c r="J26" s="204">
        <v>131.60020255038924</v>
      </c>
      <c r="K26" s="204">
        <v>131.95034211287472</v>
      </c>
      <c r="L26" s="204">
        <v>136.0100902483849</v>
      </c>
      <c r="M26" s="204">
        <v>128.20935513936723</v>
      </c>
      <c r="N26" s="204">
        <v>99.699987738546326</v>
      </c>
      <c r="O26" s="204">
        <v>81.919903558558005</v>
      </c>
      <c r="P26" s="204">
        <v>70.680990023853511</v>
      </c>
      <c r="Q26" s="204">
        <v>86.077212048333664</v>
      </c>
    </row>
    <row r="27" spans="1:17" x14ac:dyDescent="0.25">
      <c r="A27" s="152" t="s">
        <v>332</v>
      </c>
      <c r="B27" s="151">
        <v>211.82150366763545</v>
      </c>
      <c r="C27" s="151">
        <v>213.45202783454474</v>
      </c>
      <c r="D27" s="151">
        <v>227.39417080251567</v>
      </c>
      <c r="E27" s="151">
        <v>165.9192026682654</v>
      </c>
      <c r="F27" s="151">
        <v>190.87506267437374</v>
      </c>
      <c r="G27" s="151">
        <v>183.63922155945141</v>
      </c>
      <c r="H27" s="151">
        <v>143.85434146388246</v>
      </c>
      <c r="I27" s="151">
        <v>161.88865641867179</v>
      </c>
      <c r="J27" s="151">
        <v>126.64027423293308</v>
      </c>
      <c r="K27" s="151">
        <v>126.71775851892838</v>
      </c>
      <c r="L27" s="151">
        <v>130.26248658990701</v>
      </c>
      <c r="M27" s="151">
        <v>122.85865449603884</v>
      </c>
      <c r="N27" s="151">
        <v>95.058833208557857</v>
      </c>
      <c r="O27" s="151">
        <v>77.642459098385444</v>
      </c>
      <c r="P27" s="151">
        <v>68.595152616542691</v>
      </c>
      <c r="Q27" s="151">
        <v>83.997739723882319</v>
      </c>
    </row>
    <row r="28" spans="1:17" x14ac:dyDescent="0.25">
      <c r="A28" s="154" t="s">
        <v>33</v>
      </c>
      <c r="B28" s="83">
        <v>2.2593282914237887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15.382418970604965</v>
      </c>
      <c r="C29" s="83">
        <v>15.400040000000001</v>
      </c>
      <c r="D29" s="83">
        <v>16.483560000000001</v>
      </c>
      <c r="E29" s="83">
        <v>14.60836097613883</v>
      </c>
      <c r="F29" s="83">
        <v>13.87713885032538</v>
      </c>
      <c r="G29" s="83">
        <v>11.787662933850887</v>
      </c>
      <c r="H29" s="83">
        <v>12.992080065075923</v>
      </c>
      <c r="I29" s="83">
        <v>12.905202451193059</v>
      </c>
      <c r="J29" s="83">
        <v>17.459568828633405</v>
      </c>
      <c r="K29" s="83">
        <v>16.345882863340563</v>
      </c>
      <c r="L29" s="83">
        <v>15.23558300094207</v>
      </c>
      <c r="M29" s="83">
        <v>11.940038455749441</v>
      </c>
      <c r="N29" s="83">
        <v>11.940215124377051</v>
      </c>
      <c r="O29" s="83">
        <v>10.364857674724185</v>
      </c>
      <c r="P29" s="83">
        <v>10.841568239203838</v>
      </c>
      <c r="Q29" s="83">
        <v>10.841525439505906</v>
      </c>
    </row>
    <row r="30" spans="1:17" x14ac:dyDescent="0.25">
      <c r="A30" s="154" t="s">
        <v>125</v>
      </c>
      <c r="B30" s="83">
        <v>139.10534673693556</v>
      </c>
      <c r="C30" s="83">
        <v>158.53394372539503</v>
      </c>
      <c r="D30" s="83">
        <v>160.11549656939417</v>
      </c>
      <c r="E30" s="83">
        <v>110.32485148551601</v>
      </c>
      <c r="F30" s="83">
        <v>130.04776851252799</v>
      </c>
      <c r="G30" s="83">
        <v>112.59647394690178</v>
      </c>
      <c r="H30" s="83">
        <v>88.747001040129476</v>
      </c>
      <c r="I30" s="83">
        <v>96.18869643758984</v>
      </c>
      <c r="J30" s="83">
        <v>74.016282821309971</v>
      </c>
      <c r="K30" s="83">
        <v>62.705869078107618</v>
      </c>
      <c r="L30" s="83">
        <v>73.899233862672659</v>
      </c>
      <c r="M30" s="83">
        <v>66.369389778478052</v>
      </c>
      <c r="N30" s="83">
        <v>38.384665639789134</v>
      </c>
      <c r="O30" s="83">
        <v>29.319723742699694</v>
      </c>
      <c r="P30" s="83">
        <v>32.435454996415416</v>
      </c>
      <c r="Q30" s="83">
        <v>41.535070942148508</v>
      </c>
    </row>
    <row r="31" spans="1:17" x14ac:dyDescent="0.25">
      <c r="A31" s="154" t="s">
        <v>29</v>
      </c>
      <c r="B31" s="83">
        <v>50.635069399119509</v>
      </c>
      <c r="C31" s="83">
        <v>37.204699999999995</v>
      </c>
      <c r="D31" s="83">
        <v>46.795430000000003</v>
      </c>
      <c r="E31" s="83">
        <v>38.182289999999995</v>
      </c>
      <c r="F31" s="83">
        <v>40.107100000000003</v>
      </c>
      <c r="G31" s="83">
        <v>50.636781106477635</v>
      </c>
      <c r="H31" s="83">
        <v>34.390270000000001</v>
      </c>
      <c r="I31" s="83">
        <v>44.900089999999999</v>
      </c>
      <c r="J31" s="83">
        <v>26.796020000000002</v>
      </c>
      <c r="K31" s="83">
        <v>28.680879999999998</v>
      </c>
      <c r="L31" s="83">
        <v>23.88515027762784</v>
      </c>
      <c r="M31" s="83">
        <v>21.973577029201262</v>
      </c>
      <c r="N31" s="83">
        <v>23.88444995921207</v>
      </c>
      <c r="O31" s="83">
        <v>14.33098650828985</v>
      </c>
      <c r="P31" s="83">
        <v>9.5536611663523825</v>
      </c>
      <c r="Q31" s="83">
        <v>15.286775661494062</v>
      </c>
    </row>
    <row r="32" spans="1:17" x14ac:dyDescent="0.25">
      <c r="A32" s="154" t="s">
        <v>26</v>
      </c>
      <c r="B32" s="83">
        <v>4.4393402695516135</v>
      </c>
      <c r="C32" s="83">
        <v>2.3133441091497002</v>
      </c>
      <c r="D32" s="83">
        <v>3.9996842331214717</v>
      </c>
      <c r="E32" s="83">
        <v>2.8037002066105652</v>
      </c>
      <c r="F32" s="83">
        <v>6.8430553115203487</v>
      </c>
      <c r="G32" s="83">
        <v>8.6183035722211301</v>
      </c>
      <c r="H32" s="83">
        <v>7.7249903586770792</v>
      </c>
      <c r="I32" s="83">
        <v>7.8946675298889035</v>
      </c>
      <c r="J32" s="83">
        <v>8.3684025829897006</v>
      </c>
      <c r="K32" s="83">
        <v>18.985126577480205</v>
      </c>
      <c r="L32" s="83">
        <v>17.242519448664435</v>
      </c>
      <c r="M32" s="83">
        <v>22.575649232610068</v>
      </c>
      <c r="N32" s="83">
        <v>20.849502485179599</v>
      </c>
      <c r="O32" s="83">
        <v>23.626891172671726</v>
      </c>
      <c r="P32" s="83">
        <v>15.764468214571059</v>
      </c>
      <c r="Q32" s="83">
        <v>16.334367680733827</v>
      </c>
    </row>
    <row r="33" spans="1:17" x14ac:dyDescent="0.25">
      <c r="A33" s="152" t="s">
        <v>331</v>
      </c>
      <c r="B33" s="151">
        <v>4.805753501008212</v>
      </c>
      <c r="C33" s="151">
        <v>3.9335856690300894</v>
      </c>
      <c r="D33" s="151">
        <v>4.3075742666346262</v>
      </c>
      <c r="E33" s="151">
        <v>5.2184700248480294</v>
      </c>
      <c r="F33" s="151">
        <v>5.1993543888993354</v>
      </c>
      <c r="G33" s="151">
        <v>4.7563982285175443</v>
      </c>
      <c r="H33" s="151">
        <v>5.8586886178393538</v>
      </c>
      <c r="I33" s="151">
        <v>4.9996803935377745</v>
      </c>
      <c r="J33" s="151">
        <v>4.959928317456149</v>
      </c>
      <c r="K33" s="151">
        <v>5.2325835939463348</v>
      </c>
      <c r="L33" s="151">
        <v>5.7476036584778756</v>
      </c>
      <c r="M33" s="151">
        <v>5.3507006433284054</v>
      </c>
      <c r="N33" s="151">
        <v>4.641154529988472</v>
      </c>
      <c r="O33" s="151">
        <v>4.2774444601725667</v>
      </c>
      <c r="P33" s="151">
        <v>2.085837407310815</v>
      </c>
      <c r="Q33" s="151">
        <v>2.0794723244513462</v>
      </c>
    </row>
    <row r="34" spans="1:17" x14ac:dyDescent="0.25">
      <c r="A34" s="156" t="s">
        <v>322</v>
      </c>
      <c r="B34" s="204">
        <v>9.9547751092312993</v>
      </c>
      <c r="C34" s="204">
        <v>8.148141742990898</v>
      </c>
      <c r="D34" s="204">
        <v>8.9228324094574418</v>
      </c>
      <c r="E34" s="204">
        <v>10.80968790861376</v>
      </c>
      <c r="F34" s="204">
        <v>10.770091234148609</v>
      </c>
      <c r="G34" s="204">
        <v>9.8525391876434867</v>
      </c>
      <c r="H34" s="204">
        <v>12.135854994095791</v>
      </c>
      <c r="I34" s="204">
        <v>10.356480815185392</v>
      </c>
      <c r="J34" s="204">
        <v>10.274137229016311</v>
      </c>
      <c r="K34" s="204">
        <v>10.838923158888838</v>
      </c>
      <c r="L34" s="204">
        <v>11.90575043541846</v>
      </c>
      <c r="M34" s="204">
        <v>11.0835941897517</v>
      </c>
      <c r="N34" s="204">
        <v>9.6138200978332655</v>
      </c>
      <c r="O34" s="204">
        <v>8.8604206675003194</v>
      </c>
      <c r="P34" s="204">
        <v>4.3206632008581165</v>
      </c>
      <c r="Q34" s="204">
        <v>4.3074783863635036</v>
      </c>
    </row>
    <row r="35" spans="1:17" x14ac:dyDescent="0.25">
      <c r="A35" s="152" t="s">
        <v>330</v>
      </c>
      <c r="B35" s="151">
        <v>4.4796487991540843</v>
      </c>
      <c r="C35" s="151">
        <v>3.6666637843459027</v>
      </c>
      <c r="D35" s="151">
        <v>4.0152745842558488</v>
      </c>
      <c r="E35" s="151">
        <v>4.8643595588761848</v>
      </c>
      <c r="F35" s="151">
        <v>4.8465410553668651</v>
      </c>
      <c r="G35" s="151">
        <v>4.4336426344395692</v>
      </c>
      <c r="H35" s="151">
        <v>5.4611347473430989</v>
      </c>
      <c r="I35" s="151">
        <v>4.6604163668334273</v>
      </c>
      <c r="J35" s="151">
        <v>4.6233617530573401</v>
      </c>
      <c r="K35" s="151">
        <v>4.877515421499977</v>
      </c>
      <c r="L35" s="151">
        <v>5.3575876959383066</v>
      </c>
      <c r="M35" s="151">
        <v>4.9876173853882646</v>
      </c>
      <c r="N35" s="151">
        <v>4.3262190440249695</v>
      </c>
      <c r="O35" s="151">
        <v>3.9871893003751442</v>
      </c>
      <c r="P35" s="151">
        <v>1.9442984403861527</v>
      </c>
      <c r="Q35" s="151">
        <v>1.9383652738635768</v>
      </c>
    </row>
    <row r="36" spans="1:17" x14ac:dyDescent="0.25">
      <c r="A36" s="154" t="s">
        <v>33</v>
      </c>
      <c r="B36" s="83">
        <v>2.9484234203080422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0</v>
      </c>
      <c r="E37" s="83">
        <v>1.8668690238611709</v>
      </c>
      <c r="F37" s="83">
        <v>1.9245211496746197</v>
      </c>
      <c r="G37" s="83">
        <v>0.63573248631387147</v>
      </c>
      <c r="H37" s="83">
        <v>0.62348993492407789</v>
      </c>
      <c r="I37" s="83">
        <v>2.4908175488069411</v>
      </c>
      <c r="J37" s="83">
        <v>1.2608111713665939</v>
      </c>
      <c r="K37" s="83">
        <v>1.2448171366594336</v>
      </c>
      <c r="L37" s="83">
        <v>1.2440128775992079</v>
      </c>
      <c r="M37" s="83">
        <v>1.2438817400061024</v>
      </c>
      <c r="N37" s="83">
        <v>1.2440703183482664</v>
      </c>
      <c r="O37" s="83">
        <v>0.62204818540623452</v>
      </c>
      <c r="P37" s="83">
        <v>1.2445082228215345</v>
      </c>
      <c r="Q37" s="83">
        <v>1.2440704065557433</v>
      </c>
    </row>
    <row r="38" spans="1:17" x14ac:dyDescent="0.25">
      <c r="A38" s="154" t="s">
        <v>125</v>
      </c>
      <c r="B38" s="83">
        <v>0.95878681730011794</v>
      </c>
      <c r="C38" s="83">
        <v>0.95918343153401187</v>
      </c>
      <c r="D38" s="83">
        <v>0</v>
      </c>
      <c r="E38" s="83">
        <v>0.39325108783114354</v>
      </c>
      <c r="F38" s="83">
        <v>0.39324748530319265</v>
      </c>
      <c r="G38" s="83">
        <v>0</v>
      </c>
      <c r="H38" s="83">
        <v>2.285468759330437</v>
      </c>
      <c r="I38" s="83">
        <v>0.24936112757030782</v>
      </c>
      <c r="J38" s="83">
        <v>0.69431415582367551</v>
      </c>
      <c r="K38" s="83">
        <v>2.2555869471767762</v>
      </c>
      <c r="L38" s="83">
        <v>2.7982709911536423</v>
      </c>
      <c r="M38" s="83">
        <v>0.14845057872203238</v>
      </c>
      <c r="N38" s="83">
        <v>0.15832663145842815</v>
      </c>
      <c r="O38" s="83">
        <v>0.35442074286032482</v>
      </c>
      <c r="P38" s="83">
        <v>5.1289511187263631E-2</v>
      </c>
      <c r="Q38" s="83">
        <v>7.3371527301545961E-2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0.57243856154592454</v>
      </c>
      <c r="C40" s="83">
        <v>2.7074803528118907</v>
      </c>
      <c r="D40" s="83">
        <v>4.0152745842558488</v>
      </c>
      <c r="E40" s="83">
        <v>2.6042394471838701</v>
      </c>
      <c r="F40" s="83">
        <v>2.5287724203890529</v>
      </c>
      <c r="G40" s="83">
        <v>3.7979101481256974</v>
      </c>
      <c r="H40" s="83">
        <v>2.5521760530885835</v>
      </c>
      <c r="I40" s="83">
        <v>1.9202376904561784</v>
      </c>
      <c r="J40" s="83">
        <v>2.6682364258670703</v>
      </c>
      <c r="K40" s="83">
        <v>1.3771113376637671</v>
      </c>
      <c r="L40" s="83">
        <v>1.3153038271854567</v>
      </c>
      <c r="M40" s="83">
        <v>3.5952850666601299</v>
      </c>
      <c r="N40" s="83">
        <v>2.9238220942182749</v>
      </c>
      <c r="O40" s="83">
        <v>3.0107203721085849</v>
      </c>
      <c r="P40" s="83">
        <v>0.6485007063773548</v>
      </c>
      <c r="Q40" s="83">
        <v>0.62092334000628746</v>
      </c>
    </row>
    <row r="41" spans="1:17" x14ac:dyDescent="0.25">
      <c r="A41" s="152" t="s">
        <v>329</v>
      </c>
      <c r="B41" s="151">
        <v>4.9773875546156496</v>
      </c>
      <c r="C41" s="151">
        <v>4.0740708714954508</v>
      </c>
      <c r="D41" s="151">
        <v>4.4614162047287209</v>
      </c>
      <c r="E41" s="151">
        <v>5.4048439543068882</v>
      </c>
      <c r="F41" s="151">
        <v>5.3850456170743115</v>
      </c>
      <c r="G41" s="151">
        <v>4.9262695938217433</v>
      </c>
      <c r="H41" s="151">
        <v>6.0679274970479016</v>
      </c>
      <c r="I41" s="151">
        <v>5.1782404075926953</v>
      </c>
      <c r="J41" s="151">
        <v>5.1370686145081557</v>
      </c>
      <c r="K41" s="151">
        <v>5.4194615794444179</v>
      </c>
      <c r="L41" s="151">
        <v>5.9528752177092299</v>
      </c>
      <c r="M41" s="151">
        <v>5.5417970948758501</v>
      </c>
      <c r="N41" s="151">
        <v>4.8069100489166328</v>
      </c>
      <c r="O41" s="151">
        <v>4.4302103337501597</v>
      </c>
      <c r="P41" s="151">
        <v>2.1603316004290587</v>
      </c>
      <c r="Q41" s="151">
        <v>2.1537391931817518</v>
      </c>
    </row>
    <row r="42" spans="1:17" x14ac:dyDescent="0.25">
      <c r="A42" s="150" t="s">
        <v>33</v>
      </c>
      <c r="B42" s="87">
        <v>4.2886967327579075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1.0023395003837733E-15</v>
      </c>
      <c r="L44" s="87">
        <v>8.3812926831591716E-16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0.26980180515807872</v>
      </c>
      <c r="C45" s="87">
        <v>0.5803383196198485</v>
      </c>
      <c r="D45" s="87">
        <v>0</v>
      </c>
      <c r="E45" s="87">
        <v>0</v>
      </c>
      <c r="F45" s="87">
        <v>0</v>
      </c>
      <c r="G45" s="87">
        <v>0</v>
      </c>
      <c r="H45" s="87">
        <v>1.9774062438088307</v>
      </c>
      <c r="I45" s="87">
        <v>0.54029728952545675</v>
      </c>
      <c r="J45" s="87">
        <v>0.37616199907933801</v>
      </c>
      <c r="K45" s="87">
        <v>2.4810105782551073</v>
      </c>
      <c r="L45" s="87">
        <v>3.2842020182900677</v>
      </c>
      <c r="M45" s="87">
        <v>0.12859497191599245</v>
      </c>
      <c r="N45" s="87">
        <v>0.14669427952251601</v>
      </c>
      <c r="O45" s="87">
        <v>5.91458775890778E-2</v>
      </c>
      <c r="P45" s="87">
        <v>0.10584728782123157</v>
      </c>
      <c r="Q45" s="87">
        <v>0.10886487723556493</v>
      </c>
    </row>
    <row r="46" spans="1:17" x14ac:dyDescent="0.25">
      <c r="A46" s="150" t="s">
        <v>29</v>
      </c>
      <c r="B46" s="87">
        <v>0</v>
      </c>
      <c r="C46" s="87">
        <v>1.4369565306057484</v>
      </c>
      <c r="D46" s="87">
        <v>2.4710292407578951</v>
      </c>
      <c r="E46" s="87">
        <v>0.65118576056148358</v>
      </c>
      <c r="F46" s="87">
        <v>0.97013298973255713</v>
      </c>
      <c r="G46" s="87">
        <v>0</v>
      </c>
      <c r="H46" s="87">
        <v>1.4349438333824043</v>
      </c>
      <c r="I46" s="87">
        <v>1.3026958058226463</v>
      </c>
      <c r="J46" s="87">
        <v>2.848223903193337</v>
      </c>
      <c r="K46" s="87">
        <v>0.81734071336483005</v>
      </c>
      <c r="L46" s="87">
        <v>0.45078428121599545</v>
      </c>
      <c r="M46" s="87">
        <v>0.54588298335065288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0.20672005403724375</v>
      </c>
      <c r="C48" s="87">
        <v>1.6106509371094886</v>
      </c>
      <c r="D48" s="87">
        <v>1.6953471185798079</v>
      </c>
      <c r="E48" s="87">
        <v>4.4794215272879638</v>
      </c>
      <c r="F48" s="87">
        <v>4.1472553509280496</v>
      </c>
      <c r="G48" s="87">
        <v>4.6393400286595838</v>
      </c>
      <c r="H48" s="87">
        <v>2.5210224201208917</v>
      </c>
      <c r="I48" s="87">
        <v>3.1524575869683478</v>
      </c>
      <c r="J48" s="87">
        <v>1.3203589902282233</v>
      </c>
      <c r="K48" s="87">
        <v>1.8109411956422596</v>
      </c>
      <c r="L48" s="87">
        <v>1.9361528940230184</v>
      </c>
      <c r="M48" s="87">
        <v>1.5920052375017646</v>
      </c>
      <c r="N48" s="87">
        <v>1.5520603099795627</v>
      </c>
      <c r="O48" s="87">
        <v>0.39545618299648805</v>
      </c>
      <c r="P48" s="87">
        <v>0.75041778623543531</v>
      </c>
      <c r="Q48" s="87">
        <v>0.61620949818798731</v>
      </c>
    </row>
    <row r="49" spans="1:17" x14ac:dyDescent="0.25">
      <c r="A49" s="150" t="s">
        <v>25</v>
      </c>
      <c r="B49" s="87">
        <v>0.11952371718215409</v>
      </c>
      <c r="C49" s="87">
        <v>4.9640605329902325E-2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9.264524548026587E-2</v>
      </c>
      <c r="C50" s="87">
        <v>0.39648447883046284</v>
      </c>
      <c r="D50" s="87">
        <v>0.29503984539101741</v>
      </c>
      <c r="E50" s="87">
        <v>0.27423666645744071</v>
      </c>
      <c r="F50" s="87">
        <v>0.26765727641370546</v>
      </c>
      <c r="G50" s="87">
        <v>0.28692956516215906</v>
      </c>
      <c r="H50" s="87">
        <v>0.13455499973577553</v>
      </c>
      <c r="I50" s="87">
        <v>0.1827897252762451</v>
      </c>
      <c r="J50" s="87">
        <v>0.5923237220072568</v>
      </c>
      <c r="K50" s="87">
        <v>0.31016909218222066</v>
      </c>
      <c r="L50" s="87">
        <v>0.28173602418014687</v>
      </c>
      <c r="M50" s="87">
        <v>0.34118450204494738</v>
      </c>
      <c r="N50" s="87">
        <v>8.8594890897080086E-2</v>
      </c>
      <c r="O50" s="87">
        <v>0.15073078544067633</v>
      </c>
      <c r="P50" s="87">
        <v>4.9678780815662335E-2</v>
      </c>
      <c r="Q50" s="87">
        <v>2.347637944355515E-2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2.934129400062492</v>
      </c>
      <c r="N51" s="87">
        <v>3.0195605685174738</v>
      </c>
      <c r="O51" s="87">
        <v>3.8248774877239176</v>
      </c>
      <c r="P51" s="87">
        <v>1.2543877455567294</v>
      </c>
      <c r="Q51" s="87">
        <v>1.4051884383146445</v>
      </c>
    </row>
    <row r="52" spans="1:17" x14ac:dyDescent="0.25">
      <c r="A52" s="152" t="s">
        <v>328</v>
      </c>
      <c r="B52" s="151">
        <v>0.49773875546156493</v>
      </c>
      <c r="C52" s="151">
        <v>0.4074070871495451</v>
      </c>
      <c r="D52" s="151">
        <v>0.44614162047287215</v>
      </c>
      <c r="E52" s="151">
        <v>0.54048439543068882</v>
      </c>
      <c r="F52" s="151">
        <v>0.53850456170743133</v>
      </c>
      <c r="G52" s="151">
        <v>0.49262695938217432</v>
      </c>
      <c r="H52" s="151">
        <v>0.60679274970479036</v>
      </c>
      <c r="I52" s="151">
        <v>0.51782404075926969</v>
      </c>
      <c r="J52" s="151">
        <v>0.51370686145081557</v>
      </c>
      <c r="K52" s="151">
        <v>0.5419461579444419</v>
      </c>
      <c r="L52" s="151">
        <v>0.59528752177092303</v>
      </c>
      <c r="M52" s="151">
        <v>0.55417970948758499</v>
      </c>
      <c r="N52" s="151">
        <v>0.48069100489166333</v>
      </c>
      <c r="O52" s="151">
        <v>0.44302103337501603</v>
      </c>
      <c r="P52" s="151">
        <v>0.21603316004290588</v>
      </c>
      <c r="Q52" s="151">
        <v>0.21537391931817521</v>
      </c>
    </row>
    <row r="53" spans="1:17" x14ac:dyDescent="0.25">
      <c r="A53" s="156" t="s">
        <v>321</v>
      </c>
      <c r="B53" s="204">
        <v>5.1490216082230855</v>
      </c>
      <c r="C53" s="204">
        <v>4.2145560739608108</v>
      </c>
      <c r="D53" s="204">
        <v>4.6152581428228148</v>
      </c>
      <c r="E53" s="204">
        <v>5.5912178837657454</v>
      </c>
      <c r="F53" s="204">
        <v>5.5707368452492885</v>
      </c>
      <c r="G53" s="204">
        <v>5.0961409591259406</v>
      </c>
      <c r="H53" s="204">
        <v>6.277166376256452</v>
      </c>
      <c r="I53" s="204">
        <v>5.3568004216476162</v>
      </c>
      <c r="J53" s="204">
        <v>5.3142089115601596</v>
      </c>
      <c r="K53" s="204">
        <v>5.6063395649425019</v>
      </c>
      <c r="L53" s="204">
        <v>6.1581467769405824</v>
      </c>
      <c r="M53" s="204">
        <v>5.7328935464232913</v>
      </c>
      <c r="N53" s="204">
        <v>4.9726655678447926</v>
      </c>
      <c r="O53" s="204">
        <v>4.5829762073277509</v>
      </c>
      <c r="P53" s="204">
        <v>2.2348257935473019</v>
      </c>
      <c r="Q53" s="204">
        <v>2.2280060619121569</v>
      </c>
    </row>
    <row r="54" spans="1:17" x14ac:dyDescent="0.25">
      <c r="A54" s="152" t="s">
        <v>327</v>
      </c>
      <c r="B54" s="151">
        <v>0.25745108041115422</v>
      </c>
      <c r="C54" s="151">
        <v>0.21072780369804053</v>
      </c>
      <c r="D54" s="151">
        <v>0.23076290714114073</v>
      </c>
      <c r="E54" s="151">
        <v>0.27956089418828728</v>
      </c>
      <c r="F54" s="151">
        <v>0.27853684226246439</v>
      </c>
      <c r="G54" s="151">
        <v>0.25480704795629699</v>
      </c>
      <c r="H54" s="151">
        <v>0.31385831881282256</v>
      </c>
      <c r="I54" s="151">
        <v>0.26784002108238081</v>
      </c>
      <c r="J54" s="151">
        <v>0.26571044557800799</v>
      </c>
      <c r="K54" s="151">
        <v>0.28031697824712509</v>
      </c>
      <c r="L54" s="151">
        <v>0.30790733884702909</v>
      </c>
      <c r="M54" s="151">
        <v>0.28664467732116461</v>
      </c>
      <c r="N54" s="151">
        <v>0.24863327839223959</v>
      </c>
      <c r="O54" s="151">
        <v>0.22914881036638754</v>
      </c>
      <c r="P54" s="151">
        <v>0.11174128967736509</v>
      </c>
      <c r="Q54" s="151">
        <v>0.11140030309560785</v>
      </c>
    </row>
    <row r="55" spans="1:17" x14ac:dyDescent="0.25">
      <c r="A55" s="152" t="s">
        <v>326</v>
      </c>
      <c r="B55" s="151">
        <v>0.41192172865784676</v>
      </c>
      <c r="C55" s="151">
        <v>0.33716448591686488</v>
      </c>
      <c r="D55" s="151">
        <v>0.36922065142582511</v>
      </c>
      <c r="E55" s="151">
        <v>0.44729743070125955</v>
      </c>
      <c r="F55" s="151">
        <v>0.44565894761994307</v>
      </c>
      <c r="G55" s="151">
        <v>0.40769127673007516</v>
      </c>
      <c r="H55" s="151">
        <v>0.50217331010051602</v>
      </c>
      <c r="I55" s="151">
        <v>0.42854403373180927</v>
      </c>
      <c r="J55" s="151">
        <v>0.42513671292481275</v>
      </c>
      <c r="K55" s="151">
        <v>0.44850716519540001</v>
      </c>
      <c r="L55" s="151">
        <v>0.49265174215524649</v>
      </c>
      <c r="M55" s="151">
        <v>0.45863148371386331</v>
      </c>
      <c r="N55" s="151">
        <v>0.39781324542758334</v>
      </c>
      <c r="O55" s="151">
        <v>0.36663809658622004</v>
      </c>
      <c r="P55" s="151">
        <v>0.17878606348378412</v>
      </c>
      <c r="Q55" s="151">
        <v>0.17824048495297257</v>
      </c>
    </row>
    <row r="56" spans="1:17" x14ac:dyDescent="0.25">
      <c r="A56" s="150" t="s">
        <v>33</v>
      </c>
      <c r="B56" s="87">
        <v>0.354926626159275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8.2952234514519149E-17</v>
      </c>
      <c r="L58" s="87">
        <v>6.9362422205455204E-17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2.2328425254461683E-2</v>
      </c>
      <c r="C59" s="87">
        <v>4.8027998865090911E-2</v>
      </c>
      <c r="D59" s="87">
        <v>0</v>
      </c>
      <c r="E59" s="87">
        <v>0</v>
      </c>
      <c r="F59" s="87">
        <v>0</v>
      </c>
      <c r="G59" s="87">
        <v>0</v>
      </c>
      <c r="H59" s="87">
        <v>0.16364741328073079</v>
      </c>
      <c r="I59" s="87">
        <v>4.4714258443486074E-2</v>
      </c>
      <c r="J59" s="87">
        <v>3.1130648199669347E-2</v>
      </c>
      <c r="K59" s="87">
        <v>0.2053250133728364</v>
      </c>
      <c r="L59" s="87">
        <v>0.27179602909986766</v>
      </c>
      <c r="M59" s="87">
        <v>1.0642342503392478E-2</v>
      </c>
      <c r="N59" s="87">
        <v>1.2140216236346152E-2</v>
      </c>
      <c r="O59" s="87">
        <v>4.8948312487512658E-3</v>
      </c>
      <c r="P59" s="87">
        <v>8.759775543826058E-3</v>
      </c>
      <c r="Q59" s="87">
        <v>9.0095070815639933E-3</v>
      </c>
    </row>
    <row r="60" spans="1:17" x14ac:dyDescent="0.25">
      <c r="A60" s="150" t="s">
        <v>29</v>
      </c>
      <c r="B60" s="87">
        <v>0</v>
      </c>
      <c r="C60" s="87">
        <v>0.118920540463924</v>
      </c>
      <c r="D60" s="87">
        <v>0.20449897164892925</v>
      </c>
      <c r="E60" s="87">
        <v>5.3891235356812422E-2</v>
      </c>
      <c r="F60" s="87">
        <v>8.0286868115797827E-2</v>
      </c>
      <c r="G60" s="87">
        <v>0</v>
      </c>
      <c r="H60" s="87">
        <v>0.11875397241785413</v>
      </c>
      <c r="I60" s="87">
        <v>0.10780930806808108</v>
      </c>
      <c r="J60" s="87">
        <v>0.23571508164358645</v>
      </c>
      <c r="K60" s="87">
        <v>6.7641990071572122E-2</v>
      </c>
      <c r="L60" s="87">
        <v>3.7306285342013412E-2</v>
      </c>
      <c r="M60" s="87">
        <v>4.517652276005403E-2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1.7107866541013272E-2</v>
      </c>
      <c r="C62" s="87">
        <v>0.1332952499676818</v>
      </c>
      <c r="D62" s="87">
        <v>0.14030458912384616</v>
      </c>
      <c r="E62" s="87">
        <v>0.37071074708590035</v>
      </c>
      <c r="F62" s="87">
        <v>0.34322113249059721</v>
      </c>
      <c r="G62" s="87">
        <v>0.38394538168217235</v>
      </c>
      <c r="H62" s="87">
        <v>0.20863633821690136</v>
      </c>
      <c r="I62" s="87">
        <v>0.2608930416801391</v>
      </c>
      <c r="J62" s="87">
        <v>0.10927108884647363</v>
      </c>
      <c r="K62" s="87">
        <v>0.14987099550142835</v>
      </c>
      <c r="L62" s="87">
        <v>0.16023334295362907</v>
      </c>
      <c r="M62" s="87">
        <v>0.13175215758635292</v>
      </c>
      <c r="N62" s="87">
        <v>0.12844637048106722</v>
      </c>
      <c r="O62" s="87">
        <v>3.2727408247985215E-2</v>
      </c>
      <c r="P62" s="87">
        <v>6.2103540929829122E-2</v>
      </c>
      <c r="Q62" s="87">
        <v>5.0996648125902391E-2</v>
      </c>
    </row>
    <row r="63" spans="1:17" x14ac:dyDescent="0.25">
      <c r="A63" s="150" t="s">
        <v>25</v>
      </c>
      <c r="B63" s="87">
        <v>9.8916179736955098E-3</v>
      </c>
      <c r="C63" s="87">
        <v>4.1081880273022607E-3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7.6671927294013125E-3</v>
      </c>
      <c r="C64" s="87">
        <v>3.2812508592865886E-2</v>
      </c>
      <c r="D64" s="87">
        <v>2.4417090653049717E-2</v>
      </c>
      <c r="E64" s="87">
        <v>2.2695448258546809E-2</v>
      </c>
      <c r="F64" s="87">
        <v>2.2150947013548035E-2</v>
      </c>
      <c r="G64" s="87">
        <v>2.3745895047902817E-2</v>
      </c>
      <c r="H64" s="87">
        <v>1.1135586185029696E-2</v>
      </c>
      <c r="I64" s="87">
        <v>1.5127425540103042E-2</v>
      </c>
      <c r="J64" s="87">
        <v>4.9019894235083315E-2</v>
      </c>
      <c r="K64" s="87">
        <v>2.5669166249563082E-2</v>
      </c>
      <c r="L64" s="87">
        <v>2.3316084759736292E-2</v>
      </c>
      <c r="M64" s="87">
        <v>2.8235958789926675E-2</v>
      </c>
      <c r="N64" s="87">
        <v>7.3319909707928342E-3</v>
      </c>
      <c r="O64" s="87">
        <v>1.247427189853873E-2</v>
      </c>
      <c r="P64" s="87">
        <v>4.1113473778479166E-3</v>
      </c>
      <c r="Q64" s="87">
        <v>1.9428727815355982E-3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0.24282450207413722</v>
      </c>
      <c r="N65" s="87">
        <v>0.2498946677393771</v>
      </c>
      <c r="O65" s="87">
        <v>0.31654158519094483</v>
      </c>
      <c r="P65" s="87">
        <v>0.10381139963228103</v>
      </c>
      <c r="Q65" s="87">
        <v>0.11629145696397057</v>
      </c>
    </row>
    <row r="66" spans="1:17" x14ac:dyDescent="0.25">
      <c r="A66" s="152" t="s">
        <v>325</v>
      </c>
      <c r="B66" s="151">
        <v>4.4796487991540843</v>
      </c>
      <c r="C66" s="151">
        <v>3.6666637843459053</v>
      </c>
      <c r="D66" s="151">
        <v>4.0152745842558488</v>
      </c>
      <c r="E66" s="151">
        <v>4.864359558876199</v>
      </c>
      <c r="F66" s="151">
        <v>4.8465410553668811</v>
      </c>
      <c r="G66" s="151">
        <v>4.4336426344395683</v>
      </c>
      <c r="H66" s="151">
        <v>5.4611347473431131</v>
      </c>
      <c r="I66" s="151">
        <v>4.6604163668334264</v>
      </c>
      <c r="J66" s="151">
        <v>4.6233617530573392</v>
      </c>
      <c r="K66" s="151">
        <v>4.877515421499977</v>
      </c>
      <c r="L66" s="151">
        <v>5.3575876959383066</v>
      </c>
      <c r="M66" s="151">
        <v>4.9876173853882637</v>
      </c>
      <c r="N66" s="151">
        <v>4.3262190440249695</v>
      </c>
      <c r="O66" s="151">
        <v>3.9871893003751433</v>
      </c>
      <c r="P66" s="151">
        <v>1.9442984403861527</v>
      </c>
      <c r="Q66" s="151">
        <v>1.9383652738635766</v>
      </c>
    </row>
    <row r="67" spans="1:17" x14ac:dyDescent="0.25">
      <c r="A67" s="156" t="s">
        <v>333</v>
      </c>
      <c r="B67" s="204">
        <v>159.37124928589148</v>
      </c>
      <c r="C67" s="204">
        <v>166.76274999999998</v>
      </c>
      <c r="D67" s="204">
        <v>175.7787185</v>
      </c>
      <c r="E67" s="204">
        <v>143.54869199999999</v>
      </c>
      <c r="F67" s="204">
        <v>157.72129344585119</v>
      </c>
      <c r="G67" s="204">
        <v>145.94003817641683</v>
      </c>
      <c r="H67" s="204">
        <v>125.34940947585939</v>
      </c>
      <c r="I67" s="204">
        <v>130.27695856081624</v>
      </c>
      <c r="J67" s="204">
        <v>118.45931812616962</v>
      </c>
      <c r="K67" s="204">
        <v>115.28281632099285</v>
      </c>
      <c r="L67" s="204">
        <v>115.41918951617615</v>
      </c>
      <c r="M67" s="204">
        <v>106.80195892557227</v>
      </c>
      <c r="N67" s="204">
        <v>82.602218471076554</v>
      </c>
      <c r="O67" s="204">
        <v>67.778986255310201</v>
      </c>
      <c r="P67" s="204">
        <v>65.69601018862636</v>
      </c>
      <c r="Q67" s="204">
        <v>75.608495185351373</v>
      </c>
    </row>
    <row r="68" spans="1:17" x14ac:dyDescent="0.25">
      <c r="A68" s="72" t="s">
        <v>319</v>
      </c>
      <c r="B68" s="306">
        <v>118.23752685762138</v>
      </c>
      <c r="C68" s="306">
        <v>137.4935072581427</v>
      </c>
      <c r="D68" s="306">
        <v>143.55002484991985</v>
      </c>
      <c r="E68" s="306">
        <v>174.83840478030038</v>
      </c>
      <c r="F68" s="306">
        <v>172.08160644918854</v>
      </c>
      <c r="G68" s="306">
        <v>160.08340259467991</v>
      </c>
      <c r="H68" s="306">
        <v>171.66611295927402</v>
      </c>
      <c r="I68" s="306">
        <v>161.22136436542831</v>
      </c>
      <c r="J68" s="306">
        <v>181.87466653314465</v>
      </c>
      <c r="K68" s="306">
        <v>175.22450799608546</v>
      </c>
      <c r="L68" s="306">
        <v>182.88449679647624</v>
      </c>
      <c r="M68" s="306">
        <v>177.52949770338336</v>
      </c>
      <c r="N68" s="306">
        <v>159.89936601386313</v>
      </c>
      <c r="O68" s="306">
        <v>151.03734540165294</v>
      </c>
      <c r="P68" s="306">
        <v>92.022139726013293</v>
      </c>
      <c r="Q68" s="306">
        <v>92.911103035569042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1.0000000000000002</v>
      </c>
      <c r="C72" s="77">
        <f t="shared" si="0"/>
        <v>0.99999999999999989</v>
      </c>
      <c r="D72" s="77">
        <f t="shared" si="0"/>
        <v>1</v>
      </c>
      <c r="E72" s="77">
        <f t="shared" si="0"/>
        <v>0.99999999999999989</v>
      </c>
      <c r="F72" s="77">
        <f t="shared" si="0"/>
        <v>1</v>
      </c>
      <c r="G72" s="77">
        <f t="shared" si="0"/>
        <v>0.99999999999999989</v>
      </c>
      <c r="H72" s="77">
        <f t="shared" si="0"/>
        <v>1</v>
      </c>
      <c r="I72" s="77">
        <f t="shared" si="0"/>
        <v>1</v>
      </c>
      <c r="J72" s="77">
        <f t="shared" si="0"/>
        <v>1</v>
      </c>
      <c r="K72" s="77">
        <f t="shared" si="0"/>
        <v>1</v>
      </c>
      <c r="L72" s="77">
        <f t="shared" si="0"/>
        <v>0.99999999999999989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1.4081214326388248E-2</v>
      </c>
      <c r="C73" s="203">
        <f t="shared" si="1"/>
        <v>1.4319690220812375E-2</v>
      </c>
      <c r="D73" s="203">
        <f t="shared" si="1"/>
        <v>1.4288874180076027E-2</v>
      </c>
      <c r="E73" s="203">
        <f t="shared" si="1"/>
        <v>1.3882310612272694E-2</v>
      </c>
      <c r="F73" s="203">
        <f t="shared" si="1"/>
        <v>1.4027142351263389E-2</v>
      </c>
      <c r="G73" s="203">
        <f t="shared" si="1"/>
        <v>1.404680420849057E-2</v>
      </c>
      <c r="H73" s="203">
        <f t="shared" si="1"/>
        <v>1.3654035884434614E-2</v>
      </c>
      <c r="I73" s="203">
        <f t="shared" si="1"/>
        <v>1.3841826645692858E-2</v>
      </c>
      <c r="J73" s="203">
        <f t="shared" si="1"/>
        <v>1.3718034578452701E-2</v>
      </c>
      <c r="K73" s="203">
        <f t="shared" si="1"/>
        <v>1.3648281876594658E-2</v>
      </c>
      <c r="L73" s="203">
        <f t="shared" si="1"/>
        <v>1.3563367941314105E-2</v>
      </c>
      <c r="M73" s="203">
        <f t="shared" si="1"/>
        <v>1.357577887281486E-2</v>
      </c>
      <c r="N73" s="203">
        <f t="shared" si="1"/>
        <v>1.3479107409591025E-2</v>
      </c>
      <c r="O73" s="203">
        <f t="shared" si="1"/>
        <v>1.3374962163426889E-2</v>
      </c>
      <c r="P73" s="203">
        <f t="shared" si="1"/>
        <v>1.4035743984290064E-2</v>
      </c>
      <c r="Q73" s="203">
        <f t="shared" si="1"/>
        <v>1.4140548818510268E-2</v>
      </c>
    </row>
    <row r="74" spans="1:17" x14ac:dyDescent="0.25">
      <c r="A74" s="76" t="s">
        <v>82</v>
      </c>
      <c r="B74" s="202">
        <f t="shared" ref="B74:Q74" si="2">IF(B$7=0,0,B$7/B$5)</f>
        <v>7.7434688589491331E-3</v>
      </c>
      <c r="C74" s="202">
        <f t="shared" si="2"/>
        <v>7.816344619554624E-3</v>
      </c>
      <c r="D74" s="202">
        <f t="shared" si="2"/>
        <v>7.8256303405507509E-3</v>
      </c>
      <c r="E74" s="202">
        <f t="shared" si="2"/>
        <v>7.7026739749263039E-3</v>
      </c>
      <c r="F74" s="202">
        <f t="shared" si="2"/>
        <v>7.6424867959792777E-3</v>
      </c>
      <c r="G74" s="202">
        <f t="shared" si="2"/>
        <v>7.5135675725270992E-3</v>
      </c>
      <c r="H74" s="202">
        <f t="shared" si="2"/>
        <v>7.3194277878418012E-3</v>
      </c>
      <c r="I74" s="202">
        <f t="shared" si="2"/>
        <v>7.1313957482972848E-3</v>
      </c>
      <c r="J74" s="202">
        <f t="shared" si="2"/>
        <v>7.1409954764351715E-3</v>
      </c>
      <c r="K74" s="202">
        <f t="shared" si="2"/>
        <v>7.0753565290425447E-3</v>
      </c>
      <c r="L74" s="202">
        <f t="shared" si="2"/>
        <v>7.1641402694906523E-3</v>
      </c>
      <c r="M74" s="202">
        <f t="shared" si="2"/>
        <v>7.0503920227520511E-3</v>
      </c>
      <c r="N74" s="202">
        <f t="shared" si="2"/>
        <v>6.9496511579279999E-3</v>
      </c>
      <c r="O74" s="202">
        <f t="shared" si="2"/>
        <v>6.726393306652232E-3</v>
      </c>
      <c r="P74" s="202">
        <f t="shared" si="2"/>
        <v>6.7627767229629567E-3</v>
      </c>
      <c r="Q74" s="202">
        <f t="shared" si="2"/>
        <v>6.9798539791577439E-3</v>
      </c>
    </row>
    <row r="75" spans="1:17" x14ac:dyDescent="0.25">
      <c r="A75" s="76" t="s">
        <v>81</v>
      </c>
      <c r="B75" s="202">
        <f t="shared" ref="B75:Q75" si="3">IF(B$8=0,0,B$8/B$5)</f>
        <v>2.5184263001113573E-2</v>
      </c>
      <c r="C75" s="202">
        <f t="shared" si="3"/>
        <v>2.5801294331152583E-2</v>
      </c>
      <c r="D75" s="202">
        <f t="shared" si="3"/>
        <v>2.5517782966059763E-2</v>
      </c>
      <c r="E75" s="202">
        <f t="shared" si="3"/>
        <v>2.4451838915524809E-2</v>
      </c>
      <c r="F75" s="202">
        <f t="shared" si="3"/>
        <v>2.5964580731494814E-2</v>
      </c>
      <c r="G75" s="202">
        <f t="shared" si="3"/>
        <v>2.7485572134007773E-2</v>
      </c>
      <c r="H75" s="202">
        <f t="shared" si="3"/>
        <v>2.7276840483240507E-2</v>
      </c>
      <c r="I75" s="202">
        <f t="shared" si="3"/>
        <v>3.0436716687377487E-2</v>
      </c>
      <c r="J75" s="202">
        <f t="shared" si="3"/>
        <v>2.9599646908605809E-2</v>
      </c>
      <c r="K75" s="202">
        <f t="shared" si="3"/>
        <v>2.9902097580537575E-2</v>
      </c>
      <c r="L75" s="202">
        <f t="shared" si="3"/>
        <v>2.8432311330368824E-2</v>
      </c>
      <c r="M75" s="202">
        <f t="shared" si="3"/>
        <v>2.9745102230891461E-2</v>
      </c>
      <c r="N75" s="202">
        <f t="shared" si="3"/>
        <v>3.0270731722144738E-2</v>
      </c>
      <c r="O75" s="202">
        <f t="shared" si="3"/>
        <v>3.2087035396190969E-2</v>
      </c>
      <c r="P75" s="202">
        <f t="shared" si="3"/>
        <v>3.5600447743152033E-2</v>
      </c>
      <c r="Q75" s="202">
        <f t="shared" si="3"/>
        <v>3.3855388144898045E-2</v>
      </c>
    </row>
    <row r="76" spans="1:17" x14ac:dyDescent="0.25">
      <c r="A76" s="76" t="s">
        <v>80</v>
      </c>
      <c r="B76" s="202">
        <f t="shared" ref="B76:Q76" si="4">IF(B$9=0,0,B$9/B$5)</f>
        <v>2.3301124799408955E-2</v>
      </c>
      <c r="C76" s="202">
        <f t="shared" si="4"/>
        <v>2.4383009371549188E-2</v>
      </c>
      <c r="D76" s="202">
        <f t="shared" si="4"/>
        <v>2.413079932698697E-2</v>
      </c>
      <c r="E76" s="202">
        <f t="shared" si="4"/>
        <v>2.227863314154702E-2</v>
      </c>
      <c r="F76" s="202">
        <f t="shared" si="4"/>
        <v>2.3563432104126245E-2</v>
      </c>
      <c r="G76" s="202">
        <f t="shared" si="4"/>
        <v>2.446357805862551E-2</v>
      </c>
      <c r="H76" s="202">
        <f t="shared" si="4"/>
        <v>2.3127162372383003E-2</v>
      </c>
      <c r="I76" s="202">
        <f t="shared" si="4"/>
        <v>2.5454130568133452E-2</v>
      </c>
      <c r="J76" s="202">
        <f t="shared" si="4"/>
        <v>2.4607466654452129E-2</v>
      </c>
      <c r="K76" s="202">
        <f t="shared" si="4"/>
        <v>2.4557415218340602E-2</v>
      </c>
      <c r="L76" s="202">
        <f t="shared" si="4"/>
        <v>2.3482620023334431E-2</v>
      </c>
      <c r="M76" s="202">
        <f t="shared" si="4"/>
        <v>2.4245372359921361E-2</v>
      </c>
      <c r="N76" s="202">
        <f t="shared" si="4"/>
        <v>2.4234729543165395E-2</v>
      </c>
      <c r="O76" s="202">
        <f t="shared" si="4"/>
        <v>2.491280944169811E-2</v>
      </c>
      <c r="P76" s="202">
        <f t="shared" si="4"/>
        <v>2.8905515220529698E-2</v>
      </c>
      <c r="Q76" s="202">
        <f t="shared" si="4"/>
        <v>2.8268785905919708E-2</v>
      </c>
    </row>
    <row r="77" spans="1:17" x14ac:dyDescent="0.25">
      <c r="A77" s="129" t="s">
        <v>79</v>
      </c>
      <c r="B77" s="201">
        <f t="shared" ref="B77:Q77" si="5">IF(B$10=0,0,B$10/B$5)</f>
        <v>2.2111383111349744E-2</v>
      </c>
      <c r="C77" s="201">
        <f t="shared" si="5"/>
        <v>2.2815935513082142E-2</v>
      </c>
      <c r="D77" s="201">
        <f t="shared" si="5"/>
        <v>2.2795990169195982E-2</v>
      </c>
      <c r="E77" s="201">
        <f t="shared" si="5"/>
        <v>2.1599725874625986E-2</v>
      </c>
      <c r="F77" s="201">
        <f t="shared" si="5"/>
        <v>2.163057035464927E-2</v>
      </c>
      <c r="G77" s="201">
        <f t="shared" si="5"/>
        <v>2.1175740102519984E-2</v>
      </c>
      <c r="H77" s="201">
        <f t="shared" si="5"/>
        <v>1.973360744162507E-2</v>
      </c>
      <c r="I77" s="201">
        <f t="shared" si="5"/>
        <v>1.9355471011833922E-2</v>
      </c>
      <c r="J77" s="201">
        <f t="shared" si="5"/>
        <v>1.9170039662946135E-2</v>
      </c>
      <c r="K77" s="201">
        <f t="shared" si="5"/>
        <v>1.8795470455456351E-2</v>
      </c>
      <c r="L77" s="201">
        <f t="shared" si="5"/>
        <v>1.8980749674434343E-2</v>
      </c>
      <c r="M77" s="201">
        <f t="shared" si="5"/>
        <v>1.8570592088543687E-2</v>
      </c>
      <c r="N77" s="201">
        <f t="shared" si="5"/>
        <v>1.8014327414093621E-2</v>
      </c>
      <c r="O77" s="201">
        <f t="shared" si="5"/>
        <v>1.6978923674804195E-2</v>
      </c>
      <c r="P77" s="201">
        <f t="shared" si="5"/>
        <v>1.8301827627856541E-2</v>
      </c>
      <c r="Q77" s="201">
        <f t="shared" si="5"/>
        <v>1.9314918674703713E-2</v>
      </c>
    </row>
    <row r="78" spans="1:17" x14ac:dyDescent="0.25">
      <c r="A78" s="127" t="s">
        <v>324</v>
      </c>
      <c r="B78" s="200">
        <f t="shared" ref="B78:Q78" si="6">IF(B$15=0,0,B$15/B$5)</f>
        <v>5.8158410967972481E-2</v>
      </c>
      <c r="C78" s="200">
        <f t="shared" si="6"/>
        <v>6.720974104641308E-3</v>
      </c>
      <c r="D78" s="200">
        <f t="shared" si="6"/>
        <v>1.1505008660909271E-2</v>
      </c>
      <c r="E78" s="200">
        <f t="shared" si="6"/>
        <v>1.7510525926136437E-2</v>
      </c>
      <c r="F78" s="200">
        <f t="shared" si="6"/>
        <v>4.9591285085394024E-2</v>
      </c>
      <c r="G78" s="200">
        <f t="shared" si="6"/>
        <v>5.5531340111759024E-2</v>
      </c>
      <c r="H78" s="200">
        <f t="shared" si="6"/>
        <v>0.10354955848307017</v>
      </c>
      <c r="I78" s="200">
        <f t="shared" si="6"/>
        <v>7.615918688347878E-2</v>
      </c>
      <c r="J78" s="200">
        <f t="shared" si="6"/>
        <v>4.7286287171645812E-2</v>
      </c>
      <c r="K78" s="200">
        <f t="shared" si="6"/>
        <v>7.8401355421038224E-2</v>
      </c>
      <c r="L78" s="200">
        <f t="shared" si="6"/>
        <v>8.1015668299463425E-2</v>
      </c>
      <c r="M78" s="200">
        <f t="shared" si="6"/>
        <v>8.1233445487610176E-2</v>
      </c>
      <c r="N78" s="200">
        <f t="shared" si="6"/>
        <v>7.9557366985350875E-2</v>
      </c>
      <c r="O78" s="200">
        <f t="shared" si="6"/>
        <v>8.8445606079463279E-2</v>
      </c>
      <c r="P78" s="200">
        <f t="shared" si="6"/>
        <v>0.10314544532573196</v>
      </c>
      <c r="Q78" s="200">
        <f t="shared" si="6"/>
        <v>6.0518100638219649E-2</v>
      </c>
    </row>
    <row r="79" spans="1:17" x14ac:dyDescent="0.25">
      <c r="A79" s="127" t="s">
        <v>323</v>
      </c>
      <c r="B79" s="200">
        <f t="shared" ref="B79:Q79" si="7">IF(B$26=0,0,B$26/B$5)</f>
        <v>0.36126676761966831</v>
      </c>
      <c r="C79" s="200">
        <f t="shared" si="7"/>
        <v>0.36562105384608146</v>
      </c>
      <c r="D79" s="200">
        <f t="shared" si="7"/>
        <v>0.36687573317259264</v>
      </c>
      <c r="E79" s="200">
        <f t="shared" si="7"/>
        <v>0.30192792030602333</v>
      </c>
      <c r="F79" s="200">
        <f t="shared" si="7"/>
        <v>0.31011429378841177</v>
      </c>
      <c r="G79" s="200">
        <f t="shared" si="7"/>
        <v>0.31430233429091037</v>
      </c>
      <c r="H79" s="200">
        <f t="shared" si="7"/>
        <v>0.25921096657091441</v>
      </c>
      <c r="I79" s="200">
        <f t="shared" si="7"/>
        <v>0.29133169134406245</v>
      </c>
      <c r="J79" s="200">
        <f t="shared" si="7"/>
        <v>0.25244721406011655</v>
      </c>
      <c r="K79" s="200">
        <f t="shared" si="7"/>
        <v>0.24881297870163546</v>
      </c>
      <c r="L79" s="200">
        <f t="shared" si="7"/>
        <v>0.24875114352035016</v>
      </c>
      <c r="M79" s="200">
        <f t="shared" si="7"/>
        <v>0.24652426303944328</v>
      </c>
      <c r="N79" s="200">
        <f t="shared" si="7"/>
        <v>0.23123293613821244</v>
      </c>
      <c r="O79" s="200">
        <f t="shared" si="7"/>
        <v>0.21315007885567297</v>
      </c>
      <c r="P79" s="200">
        <f t="shared" si="7"/>
        <v>0.23863148145284641</v>
      </c>
      <c r="Q79" s="200">
        <f t="shared" si="7"/>
        <v>0.27587528881152784</v>
      </c>
    </row>
    <row r="80" spans="1:17" x14ac:dyDescent="0.25">
      <c r="A80" s="142" t="s">
        <v>332</v>
      </c>
      <c r="B80" s="199">
        <f t="shared" ref="B80:Q80" si="8">IF(B$27=0,0,B$27/B$5)</f>
        <v>0.35325226817034672</v>
      </c>
      <c r="C80" s="199">
        <f t="shared" si="8"/>
        <v>0.35900515266234939</v>
      </c>
      <c r="D80" s="199">
        <f t="shared" si="8"/>
        <v>0.36005513513697868</v>
      </c>
      <c r="E80" s="199">
        <f t="shared" si="8"/>
        <v>0.29272128697399785</v>
      </c>
      <c r="F80" s="199">
        <f t="shared" si="8"/>
        <v>0.30189091544758068</v>
      </c>
      <c r="G80" s="199">
        <f t="shared" si="8"/>
        <v>0.30636718660688927</v>
      </c>
      <c r="H80" s="199">
        <f t="shared" si="8"/>
        <v>0.24906731816142594</v>
      </c>
      <c r="I80" s="199">
        <f t="shared" si="8"/>
        <v>0.28260390740750069</v>
      </c>
      <c r="J80" s="199">
        <f t="shared" si="8"/>
        <v>0.24293263838763415</v>
      </c>
      <c r="K80" s="199">
        <f t="shared" si="8"/>
        <v>0.23894612508483029</v>
      </c>
      <c r="L80" s="199">
        <f t="shared" si="8"/>
        <v>0.23823925443964206</v>
      </c>
      <c r="M80" s="199">
        <f t="shared" si="8"/>
        <v>0.2362357974948866</v>
      </c>
      <c r="N80" s="199">
        <f t="shared" si="8"/>
        <v>0.22046876441278826</v>
      </c>
      <c r="O80" s="199">
        <f t="shared" si="8"/>
        <v>0.20202045608536767</v>
      </c>
      <c r="P80" s="199">
        <f t="shared" si="8"/>
        <v>0.23158932668947416</v>
      </c>
      <c r="Q80" s="199">
        <f t="shared" si="8"/>
        <v>0.26921063257520056</v>
      </c>
    </row>
    <row r="81" spans="1:17" x14ac:dyDescent="0.25">
      <c r="A81" s="142" t="s">
        <v>331</v>
      </c>
      <c r="B81" s="199">
        <f t="shared" ref="B81:Q81" si="9">IF(B$33=0,0,B$33/B$5)</f>
        <v>8.0144994493215899E-3</v>
      </c>
      <c r="C81" s="199">
        <f t="shared" si="9"/>
        <v>6.6159011837320777E-3</v>
      </c>
      <c r="D81" s="199">
        <f t="shared" si="9"/>
        <v>6.8205980356139534E-3</v>
      </c>
      <c r="E81" s="199">
        <f t="shared" si="9"/>
        <v>9.2066333320254944E-3</v>
      </c>
      <c r="F81" s="199">
        <f t="shared" si="9"/>
        <v>8.223378340831063E-3</v>
      </c>
      <c r="G81" s="199">
        <f t="shared" si="9"/>
        <v>7.9351476840210638E-3</v>
      </c>
      <c r="H81" s="199">
        <f t="shared" si="9"/>
        <v>1.0143648409488445E-2</v>
      </c>
      <c r="I81" s="199">
        <f t="shared" si="9"/>
        <v>8.7277839365617373E-3</v>
      </c>
      <c r="J81" s="199">
        <f t="shared" si="9"/>
        <v>9.5145756724823727E-3</v>
      </c>
      <c r="K81" s="199">
        <f t="shared" si="9"/>
        <v>9.8668536168051626E-3</v>
      </c>
      <c r="L81" s="199">
        <f t="shared" si="9"/>
        <v>1.0511889080708095E-2</v>
      </c>
      <c r="M81" s="199">
        <f t="shared" si="9"/>
        <v>1.0288465544556676E-2</v>
      </c>
      <c r="N81" s="199">
        <f t="shared" si="9"/>
        <v>1.0764171725424199E-2</v>
      </c>
      <c r="O81" s="199">
        <f t="shared" si="9"/>
        <v>1.1129622770305334E-2</v>
      </c>
      <c r="P81" s="199">
        <f t="shared" si="9"/>
        <v>7.0421547633722145E-3</v>
      </c>
      <c r="Q81" s="199">
        <f t="shared" si="9"/>
        <v>6.6646562363272994E-3</v>
      </c>
    </row>
    <row r="82" spans="1:17" x14ac:dyDescent="0.25">
      <c r="A82" s="127" t="s">
        <v>322</v>
      </c>
      <c r="B82" s="200">
        <f t="shared" ref="B82:Q82" si="10">IF(B$34=0,0,B$34/B$5)</f>
        <v>1.6601463145023299E-2</v>
      </c>
      <c r="C82" s="200">
        <f t="shared" si="10"/>
        <v>1.370436673773073E-2</v>
      </c>
      <c r="D82" s="200">
        <f t="shared" si="10"/>
        <v>1.4128381645200335E-2</v>
      </c>
      <c r="E82" s="200">
        <f t="shared" si="10"/>
        <v>1.9070883330624212E-2</v>
      </c>
      <c r="F82" s="200">
        <f t="shared" si="10"/>
        <v>1.7034140848864322E-2</v>
      </c>
      <c r="G82" s="200">
        <f t="shared" si="10"/>
        <v>1.6437091631186493E-2</v>
      </c>
      <c r="H82" s="200">
        <f t="shared" si="10"/>
        <v>2.1011843133940326E-2</v>
      </c>
      <c r="I82" s="200">
        <f t="shared" si="10"/>
        <v>1.8078981011449318E-2</v>
      </c>
      <c r="J82" s="200">
        <f t="shared" si="10"/>
        <v>1.9708763892999207E-2</v>
      </c>
      <c r="K82" s="200">
        <f t="shared" si="10"/>
        <v>2.0438482491953555E-2</v>
      </c>
      <c r="L82" s="200">
        <f t="shared" si="10"/>
        <v>2.1774627381466773E-2</v>
      </c>
      <c r="M82" s="200">
        <f t="shared" si="10"/>
        <v>2.1311821485153121E-2</v>
      </c>
      <c r="N82" s="200">
        <f t="shared" si="10"/>
        <v>2.2297212859807274E-2</v>
      </c>
      <c r="O82" s="200">
        <f t="shared" si="10"/>
        <v>2.3054218595632486E-2</v>
      </c>
      <c r="P82" s="200">
        <f t="shared" si="10"/>
        <v>1.4587320581271015E-2</v>
      </c>
      <c r="Q82" s="200">
        <f t="shared" si="10"/>
        <v>1.3805359346677979E-2</v>
      </c>
    </row>
    <row r="83" spans="1:17" x14ac:dyDescent="0.25">
      <c r="A83" s="142" t="s">
        <v>330</v>
      </c>
      <c r="B83" s="199">
        <f t="shared" ref="B83:Q83" si="11">IF(B$35=0,0,B$35/B$5)</f>
        <v>7.4706584152604829E-3</v>
      </c>
      <c r="C83" s="199">
        <f t="shared" si="11"/>
        <v>6.1669650319788267E-3</v>
      </c>
      <c r="D83" s="199">
        <f t="shared" si="11"/>
        <v>6.3577717403401511E-3</v>
      </c>
      <c r="E83" s="199">
        <f t="shared" si="11"/>
        <v>8.5818974987808827E-3</v>
      </c>
      <c r="F83" s="199">
        <f t="shared" si="11"/>
        <v>7.6653633819889315E-3</v>
      </c>
      <c r="G83" s="199">
        <f t="shared" si="11"/>
        <v>7.3966912340339228E-3</v>
      </c>
      <c r="H83" s="199">
        <f t="shared" si="11"/>
        <v>9.4553294102731351E-3</v>
      </c>
      <c r="I83" s="199">
        <f t="shared" si="11"/>
        <v>8.1355414551521951E-3</v>
      </c>
      <c r="J83" s="199">
        <f t="shared" si="11"/>
        <v>8.8689437518496422E-3</v>
      </c>
      <c r="K83" s="199">
        <f t="shared" si="11"/>
        <v>9.1973171213790995E-3</v>
      </c>
      <c r="L83" s="199">
        <f t="shared" si="11"/>
        <v>9.7985823216600477E-3</v>
      </c>
      <c r="M83" s="199">
        <f t="shared" si="11"/>
        <v>9.5903196683189036E-3</v>
      </c>
      <c r="N83" s="199">
        <f t="shared" si="11"/>
        <v>1.0033745786913274E-2</v>
      </c>
      <c r="O83" s="199">
        <f t="shared" si="11"/>
        <v>1.037439836803462E-2</v>
      </c>
      <c r="P83" s="199">
        <f t="shared" si="11"/>
        <v>6.5642942615719577E-3</v>
      </c>
      <c r="Q83" s="199">
        <f t="shared" si="11"/>
        <v>6.2124117060050913E-3</v>
      </c>
    </row>
    <row r="84" spans="1:17" x14ac:dyDescent="0.25">
      <c r="A84" s="142" t="s">
        <v>329</v>
      </c>
      <c r="B84" s="199">
        <f t="shared" ref="B84:Q84" si="12">IF(B$41=0,0,B$41/B$5)</f>
        <v>8.3007315725116496E-3</v>
      </c>
      <c r="C84" s="199">
        <f t="shared" si="12"/>
        <v>6.8521833688653683E-3</v>
      </c>
      <c r="D84" s="199">
        <f t="shared" si="12"/>
        <v>7.0641908226001674E-3</v>
      </c>
      <c r="E84" s="199">
        <f t="shared" si="12"/>
        <v>9.5354416653121218E-3</v>
      </c>
      <c r="F84" s="199">
        <f t="shared" si="12"/>
        <v>8.5170704244321733E-3</v>
      </c>
      <c r="G84" s="199">
        <f t="shared" si="12"/>
        <v>8.2185458155932464E-3</v>
      </c>
      <c r="H84" s="199">
        <f t="shared" si="12"/>
        <v>1.0505921566970175E-2</v>
      </c>
      <c r="I84" s="199">
        <f t="shared" si="12"/>
        <v>9.0394905057246573E-3</v>
      </c>
      <c r="J84" s="199">
        <f t="shared" si="12"/>
        <v>9.8543819464996033E-3</v>
      </c>
      <c r="K84" s="199">
        <f t="shared" si="12"/>
        <v>1.0219241245976776E-2</v>
      </c>
      <c r="L84" s="199">
        <f t="shared" si="12"/>
        <v>1.0887313690733386E-2</v>
      </c>
      <c r="M84" s="199">
        <f t="shared" si="12"/>
        <v>1.065591074257656E-2</v>
      </c>
      <c r="N84" s="199">
        <f t="shared" si="12"/>
        <v>1.1148606429903637E-2</v>
      </c>
      <c r="O84" s="199">
        <f t="shared" si="12"/>
        <v>1.1527109297816243E-2</v>
      </c>
      <c r="P84" s="199">
        <f t="shared" si="12"/>
        <v>7.2936602906355091E-3</v>
      </c>
      <c r="Q84" s="199">
        <f t="shared" si="12"/>
        <v>6.9026796733389897E-3</v>
      </c>
    </row>
    <row r="85" spans="1:17" x14ac:dyDescent="0.25">
      <c r="A85" s="142" t="s">
        <v>328</v>
      </c>
      <c r="B85" s="199">
        <f t="shared" ref="B85:Q85" si="13">IF(B$52=0,0,B$52/B$5)</f>
        <v>8.3007315725116485E-4</v>
      </c>
      <c r="C85" s="199">
        <f t="shared" si="13"/>
        <v>6.8521833688653681E-4</v>
      </c>
      <c r="D85" s="199">
        <f t="shared" si="13"/>
        <v>7.0641908226001685E-4</v>
      </c>
      <c r="E85" s="199">
        <f t="shared" si="13"/>
        <v>9.5354416653121207E-4</v>
      </c>
      <c r="F85" s="199">
        <f t="shared" si="13"/>
        <v>8.517070424432175E-4</v>
      </c>
      <c r="G85" s="199">
        <f t="shared" si="13"/>
        <v>8.2185458155932469E-4</v>
      </c>
      <c r="H85" s="199">
        <f t="shared" si="13"/>
        <v>1.0505921566970177E-3</v>
      </c>
      <c r="I85" s="199">
        <f t="shared" si="13"/>
        <v>9.0394905057246606E-4</v>
      </c>
      <c r="J85" s="199">
        <f t="shared" si="13"/>
        <v>9.8543819464996037E-4</v>
      </c>
      <c r="K85" s="199">
        <f t="shared" si="13"/>
        <v>1.0219241245976777E-3</v>
      </c>
      <c r="L85" s="199">
        <f t="shared" si="13"/>
        <v>1.0887313690733386E-3</v>
      </c>
      <c r="M85" s="199">
        <f t="shared" si="13"/>
        <v>1.0655910742576559E-3</v>
      </c>
      <c r="N85" s="199">
        <f t="shared" si="13"/>
        <v>1.1148606429903639E-3</v>
      </c>
      <c r="O85" s="199">
        <f t="shared" si="13"/>
        <v>1.1527109297816245E-3</v>
      </c>
      <c r="P85" s="199">
        <f t="shared" si="13"/>
        <v>7.2936602906355089E-4</v>
      </c>
      <c r="Q85" s="199">
        <f t="shared" si="13"/>
        <v>6.9026796733389912E-4</v>
      </c>
    </row>
    <row r="86" spans="1:17" x14ac:dyDescent="0.25">
      <c r="A86" s="127" t="s">
        <v>321</v>
      </c>
      <c r="B86" s="200">
        <f t="shared" ref="B86:Q86" si="14">IF(B$53=0,0,B$53/B$5)</f>
        <v>8.5869636957017059E-3</v>
      </c>
      <c r="C86" s="200">
        <f t="shared" si="14"/>
        <v>7.0884655539986564E-3</v>
      </c>
      <c r="D86" s="200">
        <f t="shared" si="14"/>
        <v>7.3077836095863805E-3</v>
      </c>
      <c r="E86" s="200">
        <f t="shared" si="14"/>
        <v>9.8642499985987439E-3</v>
      </c>
      <c r="F86" s="200">
        <f t="shared" si="14"/>
        <v>8.8107625080332836E-3</v>
      </c>
      <c r="G86" s="200">
        <f t="shared" si="14"/>
        <v>8.5019439471654273E-3</v>
      </c>
      <c r="H86" s="200">
        <f t="shared" si="14"/>
        <v>1.0868194724451908E-2</v>
      </c>
      <c r="I86" s="200">
        <f t="shared" si="14"/>
        <v>9.3511970748875774E-3</v>
      </c>
      <c r="J86" s="200">
        <f t="shared" si="14"/>
        <v>1.0194188220516829E-2</v>
      </c>
      <c r="K86" s="200">
        <f t="shared" si="14"/>
        <v>1.0571628875148389E-2</v>
      </c>
      <c r="L86" s="200">
        <f t="shared" si="14"/>
        <v>1.1262738300758674E-2</v>
      </c>
      <c r="M86" s="200">
        <f t="shared" si="14"/>
        <v>1.1023355940596438E-2</v>
      </c>
      <c r="N86" s="200">
        <f t="shared" si="14"/>
        <v>1.1533041134383073E-2</v>
      </c>
      <c r="O86" s="200">
        <f t="shared" si="14"/>
        <v>1.1924595825327147E-2</v>
      </c>
      <c r="P86" s="200">
        <f t="shared" si="14"/>
        <v>7.545165817898802E-3</v>
      </c>
      <c r="Q86" s="200">
        <f t="shared" si="14"/>
        <v>7.1407031103506791E-3</v>
      </c>
    </row>
    <row r="87" spans="1:17" x14ac:dyDescent="0.25">
      <c r="A87" s="142" t="s">
        <v>327</v>
      </c>
      <c r="B87" s="199">
        <f t="shared" ref="B87:Q87" si="15">IF(B$54=0,0,B$54/B$5)</f>
        <v>4.2934818478508515E-4</v>
      </c>
      <c r="C87" s="199">
        <f t="shared" si="15"/>
        <v>3.544232776999328E-4</v>
      </c>
      <c r="D87" s="199">
        <f t="shared" si="15"/>
        <v>3.6538918047931902E-4</v>
      </c>
      <c r="E87" s="199">
        <f t="shared" si="15"/>
        <v>4.9321249992993722E-4</v>
      </c>
      <c r="F87" s="199">
        <f t="shared" si="15"/>
        <v>4.4053812540166413E-4</v>
      </c>
      <c r="G87" s="199">
        <f t="shared" si="15"/>
        <v>4.2509719735827126E-4</v>
      </c>
      <c r="H87" s="199">
        <f t="shared" si="15"/>
        <v>5.4340973622259538E-4</v>
      </c>
      <c r="I87" s="199">
        <f t="shared" si="15"/>
        <v>4.6755985374437889E-4</v>
      </c>
      <c r="J87" s="199">
        <f t="shared" si="15"/>
        <v>5.0970941102584141E-4</v>
      </c>
      <c r="K87" s="199">
        <f t="shared" si="15"/>
        <v>5.2858144375741946E-4</v>
      </c>
      <c r="L87" s="199">
        <f t="shared" si="15"/>
        <v>5.6313691503793366E-4</v>
      </c>
      <c r="M87" s="199">
        <f t="shared" si="15"/>
        <v>5.51167797029822E-4</v>
      </c>
      <c r="N87" s="199">
        <f t="shared" si="15"/>
        <v>5.7665205671915355E-4</v>
      </c>
      <c r="O87" s="199">
        <f t="shared" si="15"/>
        <v>5.9622979126635733E-4</v>
      </c>
      <c r="P87" s="199">
        <f t="shared" si="15"/>
        <v>3.7725829089494002E-4</v>
      </c>
      <c r="Q87" s="199">
        <f t="shared" si="15"/>
        <v>3.5703515551753392E-4</v>
      </c>
    </row>
    <row r="88" spans="1:17" x14ac:dyDescent="0.25">
      <c r="A88" s="142" t="s">
        <v>326</v>
      </c>
      <c r="B88" s="199">
        <f t="shared" ref="B88:Q88" si="16">IF(B$55=0,0,B$55/B$5)</f>
        <v>6.8695709565613631E-4</v>
      </c>
      <c r="C88" s="199">
        <f t="shared" si="16"/>
        <v>5.6707724431989247E-4</v>
      </c>
      <c r="D88" s="199">
        <f t="shared" si="16"/>
        <v>5.8462268876691029E-4</v>
      </c>
      <c r="E88" s="199">
        <f t="shared" si="16"/>
        <v>7.8913999988789937E-4</v>
      </c>
      <c r="F88" s="199">
        <f t="shared" si="16"/>
        <v>7.0486100064266267E-4</v>
      </c>
      <c r="G88" s="199">
        <f t="shared" si="16"/>
        <v>6.8015551577323401E-4</v>
      </c>
      <c r="H88" s="199">
        <f t="shared" si="16"/>
        <v>8.6945557795615244E-4</v>
      </c>
      <c r="I88" s="199">
        <f t="shared" si="16"/>
        <v>7.4809576599100614E-4</v>
      </c>
      <c r="J88" s="199">
        <f t="shared" si="16"/>
        <v>8.1553505764134617E-4</v>
      </c>
      <c r="K88" s="199">
        <f t="shared" si="16"/>
        <v>8.4573031001187093E-4</v>
      </c>
      <c r="L88" s="199">
        <f t="shared" si="16"/>
        <v>9.0101906406069379E-4</v>
      </c>
      <c r="M88" s="199">
        <f t="shared" si="16"/>
        <v>8.8186847524771505E-4</v>
      </c>
      <c r="N88" s="199">
        <f t="shared" si="16"/>
        <v>9.2264329075064579E-4</v>
      </c>
      <c r="O88" s="199">
        <f t="shared" si="16"/>
        <v>9.5396766602617161E-4</v>
      </c>
      <c r="P88" s="199">
        <f t="shared" si="16"/>
        <v>6.0361326543190402E-4</v>
      </c>
      <c r="Q88" s="199">
        <f t="shared" si="16"/>
        <v>5.7125624882805432E-4</v>
      </c>
    </row>
    <row r="89" spans="1:17" x14ac:dyDescent="0.25">
      <c r="A89" s="142" t="s">
        <v>325</v>
      </c>
      <c r="B89" s="199">
        <f t="shared" ref="B89:Q89" si="17">IF(B$66=0,0,B$66/B$5)</f>
        <v>7.4706584152604829E-3</v>
      </c>
      <c r="C89" s="199">
        <f t="shared" si="17"/>
        <v>6.166965031978831E-3</v>
      </c>
      <c r="D89" s="199">
        <f t="shared" si="17"/>
        <v>6.3577717403401511E-3</v>
      </c>
      <c r="E89" s="199">
        <f t="shared" si="17"/>
        <v>8.5818974987809087E-3</v>
      </c>
      <c r="F89" s="199">
        <f t="shared" si="17"/>
        <v>7.6653633819889566E-3</v>
      </c>
      <c r="G89" s="199">
        <f t="shared" si="17"/>
        <v>7.3966912340339211E-3</v>
      </c>
      <c r="H89" s="199">
        <f t="shared" si="17"/>
        <v>9.4553294102731594E-3</v>
      </c>
      <c r="I89" s="199">
        <f t="shared" si="17"/>
        <v>8.1355414551521933E-3</v>
      </c>
      <c r="J89" s="199">
        <f t="shared" si="17"/>
        <v>8.8689437518496405E-3</v>
      </c>
      <c r="K89" s="199">
        <f t="shared" si="17"/>
        <v>9.1973171213790995E-3</v>
      </c>
      <c r="L89" s="199">
        <f t="shared" si="17"/>
        <v>9.7985823216600477E-3</v>
      </c>
      <c r="M89" s="199">
        <f t="shared" si="17"/>
        <v>9.5903196683189019E-3</v>
      </c>
      <c r="N89" s="199">
        <f t="shared" si="17"/>
        <v>1.0033745786913274E-2</v>
      </c>
      <c r="O89" s="199">
        <f t="shared" si="17"/>
        <v>1.0374398368034617E-2</v>
      </c>
      <c r="P89" s="199">
        <f t="shared" si="17"/>
        <v>6.5642942615719577E-3</v>
      </c>
      <c r="Q89" s="199">
        <f t="shared" si="17"/>
        <v>6.2124117060050905E-3</v>
      </c>
    </row>
    <row r="90" spans="1:17" x14ac:dyDescent="0.25">
      <c r="A90" s="127" t="s">
        <v>320</v>
      </c>
      <c r="B90" s="200">
        <f t="shared" ref="B90:Q90" si="18">IF(B$67=0,0,B$67/B$5)</f>
        <v>0.26578158646120881</v>
      </c>
      <c r="C90" s="200">
        <f t="shared" si="18"/>
        <v>0.28047841535874202</v>
      </c>
      <c r="D90" s="200">
        <f t="shared" si="18"/>
        <v>0.27832740839556408</v>
      </c>
      <c r="E90" s="200">
        <f t="shared" si="18"/>
        <v>0.25325433819548454</v>
      </c>
      <c r="F90" s="200">
        <f t="shared" si="18"/>
        <v>0.2494544074894342</v>
      </c>
      <c r="G90" s="200">
        <f t="shared" si="18"/>
        <v>0.24347325440462081</v>
      </c>
      <c r="H90" s="200">
        <f t="shared" si="18"/>
        <v>0.21702814759406655</v>
      </c>
      <c r="I90" s="200">
        <f t="shared" si="18"/>
        <v>0.22742036624998127</v>
      </c>
      <c r="J90" s="200">
        <f t="shared" si="18"/>
        <v>0.22723920070686957</v>
      </c>
      <c r="K90" s="200">
        <f t="shared" si="18"/>
        <v>0.21738375560559453</v>
      </c>
      <c r="L90" s="200">
        <f t="shared" si="18"/>
        <v>0.21109209856348701</v>
      </c>
      <c r="M90" s="200">
        <f t="shared" si="18"/>
        <v>0.205361568090526</v>
      </c>
      <c r="N90" s="200">
        <f t="shared" si="18"/>
        <v>0.19157829345662475</v>
      </c>
      <c r="O90" s="200">
        <f t="shared" si="18"/>
        <v>0.17635636319749654</v>
      </c>
      <c r="P90" s="200">
        <f t="shared" si="18"/>
        <v>0.22180131081302709</v>
      </c>
      <c r="Q90" s="200">
        <f t="shared" si="18"/>
        <v>0.24232331588703698</v>
      </c>
    </row>
    <row r="91" spans="1:17" x14ac:dyDescent="0.25">
      <c r="A91" s="72" t="s">
        <v>319</v>
      </c>
      <c r="B91" s="71">
        <f t="shared" ref="B91:Q91" si="19">IF(B$68=0,0,B$68/B$5)</f>
        <v>0.19718335401321574</v>
      </c>
      <c r="C91" s="71">
        <f t="shared" si="19"/>
        <v>0.23125045034265482</v>
      </c>
      <c r="D91" s="71">
        <f t="shared" si="19"/>
        <v>0.22729660753327779</v>
      </c>
      <c r="E91" s="71">
        <f t="shared" si="19"/>
        <v>0.30845689972423584</v>
      </c>
      <c r="F91" s="71">
        <f t="shared" si="19"/>
        <v>0.27216689794234944</v>
      </c>
      <c r="G91" s="71">
        <f t="shared" si="19"/>
        <v>0.26706877353818703</v>
      </c>
      <c r="H91" s="71">
        <f t="shared" si="19"/>
        <v>0.29722021552403161</v>
      </c>
      <c r="I91" s="71">
        <f t="shared" si="19"/>
        <v>0.28143903677480558</v>
      </c>
      <c r="J91" s="71">
        <f t="shared" si="19"/>
        <v>0.34888816266695999</v>
      </c>
      <c r="K91" s="71">
        <f t="shared" si="19"/>
        <v>0.33041317724465824</v>
      </c>
      <c r="L91" s="71">
        <f t="shared" si="19"/>
        <v>0.33448053469553152</v>
      </c>
      <c r="M91" s="71">
        <f t="shared" si="19"/>
        <v>0.34135830838174758</v>
      </c>
      <c r="N91" s="71">
        <f t="shared" si="19"/>
        <v>0.37085260217869881</v>
      </c>
      <c r="O91" s="71">
        <f t="shared" si="19"/>
        <v>0.39298901346363513</v>
      </c>
      <c r="P91" s="71">
        <f t="shared" si="19"/>
        <v>0.3106829647104335</v>
      </c>
      <c r="Q91" s="71">
        <f t="shared" si="19"/>
        <v>0.2977777366829974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157.06726044917266</v>
      </c>
      <c r="C95" s="230">
        <f t="shared" si="20"/>
        <v>155.00714828623725</v>
      </c>
      <c r="D95" s="230">
        <f t="shared" si="20"/>
        <v>155.49717808623978</v>
      </c>
      <c r="E95" s="230">
        <f t="shared" si="20"/>
        <v>147.62916030241485</v>
      </c>
      <c r="F95" s="230">
        <f t="shared" si="20"/>
        <v>147.66126087839717</v>
      </c>
      <c r="G95" s="230">
        <f t="shared" si="20"/>
        <v>147.62981754240451</v>
      </c>
      <c r="H95" s="230">
        <f t="shared" si="20"/>
        <v>140.94092684995491</v>
      </c>
      <c r="I95" s="230">
        <f t="shared" si="20"/>
        <v>142.59625115048675</v>
      </c>
      <c r="J95" s="230">
        <f t="shared" si="20"/>
        <v>138.00837108481221</v>
      </c>
      <c r="K95" s="230">
        <f t="shared" si="20"/>
        <v>138.1235250928151</v>
      </c>
      <c r="L95" s="230">
        <f t="shared" si="20"/>
        <v>138.01311258109274</v>
      </c>
      <c r="M95" s="230">
        <f t="shared" si="20"/>
        <v>136.86403164359416</v>
      </c>
      <c r="N95" s="230">
        <f t="shared" si="20"/>
        <v>134.61473636006954</v>
      </c>
      <c r="O95" s="230">
        <f t="shared" si="20"/>
        <v>132.17885586657115</v>
      </c>
      <c r="P95" s="230">
        <f t="shared" si="20"/>
        <v>136.74240535859394</v>
      </c>
      <c r="Q95" s="230">
        <f t="shared" si="20"/>
        <v>140.58489239507009</v>
      </c>
    </row>
    <row r="96" spans="1:17" x14ac:dyDescent="0.25">
      <c r="A96" s="132" t="s">
        <v>83</v>
      </c>
      <c r="B96" s="275">
        <f>IF(B$6=0,0,B$6/OIS!B$5*1000)</f>
        <v>2.2116977580434445</v>
      </c>
      <c r="C96" s="275">
        <f>IF(C$6=0,0,C$6/OIS!C$5*1000)</f>
        <v>2.2196543454704458</v>
      </c>
      <c r="D96" s="275">
        <f>IF(D$6=0,0,D$6/OIS!D$5*1000)</f>
        <v>2.2218796130311551</v>
      </c>
      <c r="E96" s="275">
        <f>IF(E$6=0,0,E$6/OIS!E$5*1000)</f>
        <v>2.0494338587471206</v>
      </c>
      <c r="F96" s="275">
        <f>IF(F$6=0,0,F$6/OIS!F$5*1000)</f>
        <v>2.0712655261083168</v>
      </c>
      <c r="G96" s="275">
        <f>IF(G$6=0,0,G$6/OIS!G$5*1000)</f>
        <v>2.0737271423533428</v>
      </c>
      <c r="H96" s="275">
        <f>IF(H$6=0,0,H$6/OIS!H$5*1000)</f>
        <v>1.9244124727947578</v>
      </c>
      <c r="I96" s="275">
        <f>IF(I$6=0,0,I$6/OIS!I$5*1000)</f>
        <v>1.9737925887507182</v>
      </c>
      <c r="J96" s="275">
        <f>IF(J$6=0,0,J$6/OIS!J$5*1000)</f>
        <v>1.8932036066573863</v>
      </c>
      <c r="K96" s="275">
        <f>IF(K$6=0,0,K$6/OIS!K$5*1000)</f>
        <v>1.8851488042556357</v>
      </c>
      <c r="L96" s="275">
        <f>IF(L$6=0,0,L$6/OIS!L$5*1000)</f>
        <v>1.8719226266633677</v>
      </c>
      <c r="M96" s="275">
        <f>IF(M$6=0,0,M$6/OIS!M$5*1000)</f>
        <v>1.8580358292353698</v>
      </c>
      <c r="N96" s="275">
        <f>IF(N$6=0,0,N$6/OIS!N$5*1000)</f>
        <v>1.8144864903111557</v>
      </c>
      <c r="O96" s="275">
        <f>IF(O$6=0,0,O$6/OIS!O$5*1000)</f>
        <v>1.7678871960204459</v>
      </c>
      <c r="P96" s="275">
        <f>IF(P$6=0,0,P$6/OIS!P$5*1000)</f>
        <v>1.9192813934092385</v>
      </c>
      <c r="Q96" s="275">
        <f>IF(Q$6=0,0,Q$6/OIS!Q$5*1000)</f>
        <v>1.9879475340575012</v>
      </c>
    </row>
    <row r="97" spans="1:17" x14ac:dyDescent="0.25">
      <c r="A97" s="76" t="s">
        <v>82</v>
      </c>
      <c r="B97" s="274">
        <f>IF(B$7=0,0,B$7/OIS!B$5*1000)</f>
        <v>1.2162454400486213</v>
      </c>
      <c r="C97" s="274">
        <f>IF(C$7=0,0,C$7/OIS!C$5*1000)</f>
        <v>1.2115892894996365</v>
      </c>
      <c r="D97" s="274">
        <f>IF(D$7=0,0,D$7/OIS!D$5*1000)</f>
        <v>1.2168634347017013</v>
      </c>
      <c r="E97" s="274">
        <f>IF(E$7=0,0,E$7/OIS!E$5*1000)</f>
        <v>1.1371392910016347</v>
      </c>
      <c r="F97" s="274">
        <f>IF(F$7=0,0,F$7/OIS!F$5*1000)</f>
        <v>1.128499236540802</v>
      </c>
      <c r="G97" s="274">
        <f>IF(G$7=0,0,G$7/OIS!G$5*1000)</f>
        <v>1.1092266098247028</v>
      </c>
      <c r="H97" s="274">
        <f>IF(H$7=0,0,H$7/OIS!H$5*1000)</f>
        <v>1.0316069364297384</v>
      </c>
      <c r="I97" s="274">
        <f>IF(I$7=0,0,I$7/OIS!I$5*1000)</f>
        <v>1.016910299177713</v>
      </c>
      <c r="J97" s="274">
        <f>IF(J$7=0,0,J$7/OIS!J$5*1000)</f>
        <v>0.9855171536268309</v>
      </c>
      <c r="K97" s="274">
        <f>IF(K$7=0,0,K$7/OIS!K$5*1000)</f>
        <v>0.97727318507982086</v>
      </c>
      <c r="L97" s="274">
        <f>IF(L$7=0,0,L$7/OIS!L$5*1000)</f>
        <v>0.98874529755995355</v>
      </c>
      <c r="M97" s="274">
        <f>IF(M$7=0,0,M$7/OIS!M$5*1000)</f>
        <v>0.96494507690168052</v>
      </c>
      <c r="N97" s="274">
        <f>IF(N$7=0,0,N$7/OIS!N$5*1000)</f>
        <v>0.93552545841892965</v>
      </c>
      <c r="O97" s="274">
        <f>IF(O$7=0,0,O$7/OIS!O$5*1000)</f>
        <v>0.88908697138185444</v>
      </c>
      <c r="P97" s="274">
        <f>IF(P$7=0,0,P$7/OIS!P$5*1000)</f>
        <v>0.92475835600106426</v>
      </c>
      <c r="Q97" s="274">
        <f>IF(Q$7=0,0,Q$7/OIS!Q$5*1000)</f>
        <v>0.98126202059319301</v>
      </c>
    </row>
    <row r="98" spans="1:17" x14ac:dyDescent="0.25">
      <c r="A98" s="76" t="s">
        <v>81</v>
      </c>
      <c r="B98" s="274">
        <f>IF(B$8=0,0,B$8/OIS!B$5*1000)</f>
        <v>3.9556231960163681</v>
      </c>
      <c r="C98" s="274">
        <f>IF(C$8=0,0,C$8/OIS!C$5*1000)</f>
        <v>3.999385056365822</v>
      </c>
      <c r="D98" s="274">
        <f>IF(D$8=0,0,D$8/OIS!D$5*1000)</f>
        <v>3.9679432422394108</v>
      </c>
      <c r="E98" s="274">
        <f>IF(E$8=0,0,E$8/OIS!E$5*1000)</f>
        <v>3.6098044469488384</v>
      </c>
      <c r="F98" s="274">
        <f>IF(F$8=0,0,F$8/OIS!F$5*1000)</f>
        <v>3.8339627289914602</v>
      </c>
      <c r="G98" s="274">
        <f>IF(G$8=0,0,G$8/OIS!G$5*1000)</f>
        <v>4.0576899991921653</v>
      </c>
      <c r="H98" s="274">
        <f>IF(H$8=0,0,H$8/OIS!H$5*1000)</f>
        <v>3.844423179246288</v>
      </c>
      <c r="I98" s="274">
        <f>IF(I$8=0,0,I$8/OIS!I$5*1000)</f>
        <v>4.3401616969494912</v>
      </c>
      <c r="J98" s="274">
        <f>IF(J$8=0,0,J$8/OIS!J$5*1000)</f>
        <v>4.0849990545422861</v>
      </c>
      <c r="K98" s="274">
        <f>IF(K$8=0,0,K$8/OIS!K$5*1000)</f>
        <v>4.130183125493188</v>
      </c>
      <c r="L98" s="274">
        <f>IF(L$8=0,0,L$8/OIS!L$5*1000)</f>
        <v>3.9240317845788719</v>
      </c>
      <c r="M98" s="274">
        <f>IF(M$8=0,0,M$8/OIS!M$5*1000)</f>
        <v>4.0710346129706716</v>
      </c>
      <c r="N98" s="274">
        <f>IF(N$8=0,0,N$8/OIS!N$5*1000)</f>
        <v>4.0748865702029073</v>
      </c>
      <c r="O98" s="274">
        <f>IF(O$8=0,0,O$8/OIS!O$5*1000)</f>
        <v>4.2412276268186933</v>
      </c>
      <c r="P98" s="274">
        <f>IF(P$8=0,0,P$8/OIS!P$5*1000)</f>
        <v>4.8680908562415368</v>
      </c>
      <c r="Q98" s="274">
        <f>IF(Q$8=0,0,Q$8/OIS!Q$5*1000)</f>
        <v>4.7595560993438228</v>
      </c>
    </row>
    <row r="99" spans="1:17" x14ac:dyDescent="0.25">
      <c r="A99" s="76" t="s">
        <v>80</v>
      </c>
      <c r="B99" s="274">
        <f>IF(B$9=0,0,B$9/OIS!B$5*1000)</f>
        <v>3.6598438376274429</v>
      </c>
      <c r="C99" s="274">
        <f>IF(C$9=0,0,C$9/OIS!C$5*1000)</f>
        <v>3.7795407493204385</v>
      </c>
      <c r="D99" s="274">
        <f>IF(D$9=0,0,D$9/OIS!D$5*1000)</f>
        <v>3.7522712003118075</v>
      </c>
      <c r="E99" s="274">
        <f>IF(E$9=0,0,E$9/OIS!E$5*1000)</f>
        <v>3.2889759033721377</v>
      </c>
      <c r="F99" s="274">
        <f>IF(F$9=0,0,F$9/OIS!F$5*1000)</f>
        <v>3.4794060951177852</v>
      </c>
      <c r="G99" s="274">
        <f>IF(G$9=0,0,G$9/OIS!G$5*1000)</f>
        <v>3.6115535652292543</v>
      </c>
      <c r="H99" s="274">
        <f>IF(H$9=0,0,H$9/OIS!H$5*1000)</f>
        <v>3.2595637001730617</v>
      </c>
      <c r="I99" s="274">
        <f>IF(I$9=0,0,I$9/OIS!I$5*1000)</f>
        <v>3.6296635953108392</v>
      </c>
      <c r="J99" s="274">
        <f>IF(J$9=0,0,J$9/OIS!J$5*1000)</f>
        <v>3.3960363895047729</v>
      </c>
      <c r="K99" s="274">
        <f>IF(K$9=0,0,K$9/OIS!K$5*1000)</f>
        <v>3.391956757125147</v>
      </c>
      <c r="L99" s="274">
        <f>IF(L$9=0,0,L$9/OIS!L$5*1000)</f>
        <v>3.2409094809794778</v>
      </c>
      <c r="M99" s="274">
        <f>IF(M$9=0,0,M$9/OIS!M$5*1000)</f>
        <v>3.3183194098790003</v>
      </c>
      <c r="N99" s="274">
        <f>IF(N$9=0,0,N$9/OIS!N$5*1000)</f>
        <v>3.2623517282107981</v>
      </c>
      <c r="O99" s="274">
        <f>IF(O$9=0,0,O$9/OIS!O$5*1000)</f>
        <v>3.2929466484255676</v>
      </c>
      <c r="P99" s="274">
        <f>IF(P$9=0,0,P$9/OIS!P$5*1000)</f>
        <v>3.9526096793846799</v>
      </c>
      <c r="Q99" s="274">
        <f>IF(Q$9=0,0,Q$9/OIS!Q$5*1000)</f>
        <v>3.9741642247229958</v>
      </c>
    </row>
    <row r="100" spans="1:17" x14ac:dyDescent="0.25">
      <c r="A100" s="129" t="s">
        <v>79</v>
      </c>
      <c r="B100" s="273">
        <f>IF(B$10=0,0,B$10/OIS!B$5*1000)</f>
        <v>3.4729743700418085</v>
      </c>
      <c r="C100" s="273">
        <f>IF(C$10=0,0,C$10/OIS!C$5*1000)</f>
        <v>3.536633099365551</v>
      </c>
      <c r="D100" s="273">
        <f>IF(D$10=0,0,D$10/OIS!D$5*1000)</f>
        <v>3.5447121429916386</v>
      </c>
      <c r="E100" s="273">
        <f>IF(E$10=0,0,E$10/OIS!E$5*1000)</f>
        <v>3.1887493936333779</v>
      </c>
      <c r="F100" s="273">
        <f>IF(F$10=0,0,F$10/OIS!F$5*1000)</f>
        <v>3.1939972920863897</v>
      </c>
      <c r="G100" s="273">
        <f>IF(G$10=0,0,G$10/OIS!G$5*1000)</f>
        <v>3.1261706476604032</v>
      </c>
      <c r="H100" s="273">
        <f>IF(H$10=0,0,H$10/OIS!H$5*1000)</f>
        <v>2.7812729229158042</v>
      </c>
      <c r="I100" s="273">
        <f>IF(I$10=0,0,I$10/OIS!I$5*1000)</f>
        <v>2.7600176055394354</v>
      </c>
      <c r="J100" s="273">
        <f>IF(J$10=0,0,J$10/OIS!J$5*1000)</f>
        <v>2.6456259475144392</v>
      </c>
      <c r="K100" s="273">
        <f>IF(K$10=0,0,K$10/OIS!K$5*1000)</f>
        <v>2.5960966350854902</v>
      </c>
      <c r="L100" s="273">
        <f>IF(L$10=0,0,L$10/OIS!L$5*1000)</f>
        <v>2.6195923416912463</v>
      </c>
      <c r="M100" s="273">
        <f>IF(M$10=0,0,M$10/OIS!M$5*1000)</f>
        <v>2.5416461032467224</v>
      </c>
      <c r="N100" s="273">
        <f>IF(N$10=0,0,N$10/OIS!N$5*1000)</f>
        <v>2.4249939355521861</v>
      </c>
      <c r="O100" s="273">
        <f>IF(O$10=0,0,O$10/OIS!O$5*1000)</f>
        <v>2.244254705181457</v>
      </c>
      <c r="P100" s="273">
        <f>IF(P$10=0,0,P$10/OIS!P$5*1000)</f>
        <v>2.5026359322914731</v>
      </c>
      <c r="Q100" s="273">
        <f>IF(Q$10=0,0,Q$10/OIS!Q$5*1000)</f>
        <v>2.7153857635027512</v>
      </c>
    </row>
    <row r="101" spans="1:17" x14ac:dyDescent="0.25">
      <c r="A101" s="127" t="s">
        <v>324</v>
      </c>
      <c r="B101" s="296">
        <f>IF(B$15=0,0,B$15/OIS!B$5*1000)</f>
        <v>9.1347822828165537</v>
      </c>
      <c r="C101" s="296">
        <f>IF(C$15=0,0,C$15/OIS!C$5*1000)</f>
        <v>1.0417990296660962</v>
      </c>
      <c r="D101" s="296">
        <f>IF(D$15=0,0,D$15/OIS!D$5*1000)</f>
        <v>1.78899638062914</v>
      </c>
      <c r="E101" s="296">
        <f>IF(E$15=0,0,E$15/OIS!E$5*1000)</f>
        <v>2.5850642389291876</v>
      </c>
      <c r="F101" s="296">
        <f>IF(F$15=0,0,F$15/OIS!F$5*1000)</f>
        <v>7.3227116842893336</v>
      </c>
      <c r="G101" s="296">
        <f>IF(G$15=0,0,G$15/OIS!G$5*1000)</f>
        <v>8.198081608584193</v>
      </c>
      <c r="H101" s="296">
        <f>IF(H$15=0,0,H$15/OIS!H$5*1000)</f>
        <v>14.594370747507519</v>
      </c>
      <c r="I101" s="296">
        <f>IF(I$15=0,0,I$15/OIS!I$5*1000)</f>
        <v>10.860014540253395</v>
      </c>
      <c r="J101" s="296">
        <f>IF(J$15=0,0,J$15/OIS!J$5*1000)</f>
        <v>6.5259034672074918</v>
      </c>
      <c r="K101" s="296">
        <f>IF(K$15=0,0,K$15/OIS!K$5*1000)</f>
        <v>10.829071582808488</v>
      </c>
      <c r="L101" s="296">
        <f>IF(L$15=0,0,L$15/OIS!L$5*1000)</f>
        <v>11.181224549846315</v>
      </c>
      <c r="M101" s="296">
        <f>IF(M$15=0,0,M$15/OIS!M$5*1000)</f>
        <v>11.117936853734459</v>
      </c>
      <c r="N101" s="296">
        <f>IF(N$15=0,0,N$15/OIS!N$5*1000)</f>
        <v>10.709593982234308</v>
      </c>
      <c r="O101" s="296">
        <f>IF(O$15=0,0,O$15/OIS!O$5*1000)</f>
        <v>11.690639018008907</v>
      </c>
      <c r="P101" s="296">
        <f>IF(P$15=0,0,P$15/OIS!P$5*1000)</f>
        <v>14.10435629562393</v>
      </c>
      <c r="Q101" s="296">
        <f>IF(Q$15=0,0,Q$15/OIS!Q$5*1000)</f>
        <v>8.5079306661781295</v>
      </c>
    </row>
    <row r="102" spans="1:17" x14ac:dyDescent="0.25">
      <c r="A102" s="127" t="s">
        <v>323</v>
      </c>
      <c r="B102" s="296">
        <f>IF(B$26=0,0,B$26/OIS!B$5*1000)</f>
        <v>56.743181481349183</v>
      </c>
      <c r="C102" s="296">
        <f>IF(C$26=0,0,C$26/OIS!C$5*1000)</f>
        <v>56.673876910089895</v>
      </c>
      <c r="D102" s="296">
        <f>IF(D$26=0,0,D$26/OIS!D$5*1000)</f>
        <v>57.048141216658415</v>
      </c>
      <c r="E102" s="296">
        <f>IF(E$26=0,0,E$26/OIS!E$5*1000)</f>
        <v>44.573365346632656</v>
      </c>
      <c r="F102" s="296">
        <f>IF(F$26=0,0,F$26/OIS!F$5*1000)</f>
        <v>45.791867637210579</v>
      </c>
      <c r="G102" s="296">
        <f>IF(G$26=0,0,G$26/OIS!G$5*1000)</f>
        <v>46.400396264518925</v>
      </c>
      <c r="H102" s="296">
        <f>IF(H$26=0,0,H$26/OIS!H$5*1000)</f>
        <v>36.533433878177348</v>
      </c>
      <c r="I102" s="296">
        <f>IF(I$26=0,0,I$26/OIS!I$5*1000)</f>
        <v>41.542807026994012</v>
      </c>
      <c r="J102" s="296">
        <f>IF(J$26=0,0,J$26/OIS!J$5*1000)</f>
        <v>34.839828797335599</v>
      </c>
      <c r="K102" s="296">
        <f>IF(K$26=0,0,K$26/OIS!K$5*1000)</f>
        <v>34.366925707113417</v>
      </c>
      <c r="L102" s="296">
        <f>IF(L$26=0,0,L$26/OIS!L$5*1000)</f>
        <v>34.330919575349654</v>
      </c>
      <c r="M102" s="296">
        <f>IF(M$26=0,0,M$26/OIS!M$5*1000)</f>
        <v>33.740304537544091</v>
      </c>
      <c r="N102" s="296">
        <f>IF(N$26=0,0,N$26/OIS!N$5*1000)</f>
        <v>31.127360736010267</v>
      </c>
      <c r="O102" s="296">
        <f>IF(O$26=0,0,O$26/OIS!O$5*1000)</f>
        <v>28.173933551012279</v>
      </c>
      <c r="P102" s="296">
        <f>IF(P$26=0,0,P$26/OIS!P$5*1000)</f>
        <v>32.631042768146919</v>
      </c>
      <c r="Q102" s="296">
        <f>IF(Q$26=0,0,Q$26/OIS!Q$5*1000)</f>
        <v>38.783897792027524</v>
      </c>
    </row>
    <row r="103" spans="1:17" x14ac:dyDescent="0.25">
      <c r="A103" s="127" t="s">
        <v>322</v>
      </c>
      <c r="B103" s="296">
        <f>IF(B$34=0,0,B$34/OIS!B$5*1000)</f>
        <v>2.6075463356367155</v>
      </c>
      <c r="C103" s="296">
        <f>IF(C$34=0,0,C$34/OIS!C$5*1000)</f>
        <v>2.1242748070844053</v>
      </c>
      <c r="D103" s="296">
        <f>IF(D$34=0,0,D$34/OIS!D$5*1000)</f>
        <v>2.1969234767540775</v>
      </c>
      <c r="E103" s="296">
        <f>IF(E$34=0,0,E$34/OIS!E$5*1000)</f>
        <v>2.8154184923253736</v>
      </c>
      <c r="F103" s="296">
        <f>IF(F$34=0,0,F$34/OIS!F$5*1000)</f>
        <v>2.5152827157235165</v>
      </c>
      <c r="G103" s="296">
        <f>IF(G$34=0,0,G$34/OIS!G$5*1000)</f>
        <v>2.4266048384398462</v>
      </c>
      <c r="H103" s="296">
        <f>IF(H$34=0,0,H$34/OIS!H$5*1000)</f>
        <v>2.9614286461234105</v>
      </c>
      <c r="I103" s="296">
        <f>IF(I$34=0,0,I$34/OIS!I$5*1000)</f>
        <v>2.5779949168535077</v>
      </c>
      <c r="J103" s="296">
        <f>IF(J$34=0,0,J$34/OIS!J$5*1000)</f>
        <v>2.7199744009679834</v>
      </c>
      <c r="K103" s="296">
        <f>IF(K$34=0,0,K$34/OIS!K$5*1000)</f>
        <v>2.8230352493364084</v>
      </c>
      <c r="L103" s="296">
        <f>IF(L$34=0,0,L$34/OIS!L$5*1000)</f>
        <v>3.0051841002097186</v>
      </c>
      <c r="M103" s="296">
        <f>IF(M$34=0,0,M$34/OIS!M$5*1000)</f>
        <v>2.9168218101266263</v>
      </c>
      <c r="N103" s="296">
        <f>IF(N$34=0,0,N$34/OIS!N$5*1000)</f>
        <v>3.0015334306873087</v>
      </c>
      <c r="O103" s="296">
        <f>IF(O$34=0,0,O$34/OIS!O$5*1000)</f>
        <v>3.0472802368685312</v>
      </c>
      <c r="P103" s="296">
        <f>IF(P$34=0,0,P$34/OIS!P$5*1000)</f>
        <v>1.9947053040199214</v>
      </c>
      <c r="Q103" s="296">
        <f>IF(Q$34=0,0,Q$34/OIS!Q$5*1000)</f>
        <v>1.9408249582279988</v>
      </c>
    </row>
    <row r="104" spans="1:17" x14ac:dyDescent="0.25">
      <c r="A104" s="127" t="s">
        <v>321</v>
      </c>
      <c r="B104" s="296">
        <f>IF(B$53=0,0,B$53/OIS!B$5*1000)</f>
        <v>1.3487308632603701</v>
      </c>
      <c r="C104" s="296">
        <f>IF(C$53=0,0,C$53/OIS!C$5*1000)</f>
        <v>1.0987628312505549</v>
      </c>
      <c r="D104" s="296">
        <f>IF(D$53=0,0,D$53/OIS!D$5*1000)</f>
        <v>1.1363397293555575</v>
      </c>
      <c r="E104" s="296">
        <f>IF(E$53=0,0,E$53/OIS!E$5*1000)</f>
        <v>1.4562509443062297</v>
      </c>
      <c r="F104" s="296">
        <f>IF(F$53=0,0,F$53/OIS!F$5*1000)</f>
        <v>1.3010083012363036</v>
      </c>
      <c r="G104" s="296">
        <f>IF(G$53=0,0,G$53/OIS!G$5*1000)</f>
        <v>1.2551404336757823</v>
      </c>
      <c r="H104" s="296">
        <f>IF(H$53=0,0,H$53/OIS!H$5*1000)</f>
        <v>1.531773437650042</v>
      </c>
      <c r="I104" s="296">
        <f>IF(I$53=0,0,I$53/OIS!I$5*1000)</f>
        <v>1.3334456466483662</v>
      </c>
      <c r="J104" s="296">
        <f>IF(J$53=0,0,J$53/OIS!J$5*1000)</f>
        <v>1.4068833108455083</v>
      </c>
      <c r="K104" s="296">
        <f>IF(K$53=0,0,K$53/OIS!K$5*1000)</f>
        <v>1.4601906462084873</v>
      </c>
      <c r="L104" s="296">
        <f>IF(L$53=0,0,L$53/OIS!L$5*1000)</f>
        <v>1.5544055690739924</v>
      </c>
      <c r="M104" s="296">
        <f>IF(M$53=0,0,M$53/OIS!M$5*1000)</f>
        <v>1.5087009362723922</v>
      </c>
      <c r="N104" s="296">
        <f>IF(N$53=0,0,N$53/OIS!N$5*1000)</f>
        <v>1.5525172917348149</v>
      </c>
      <c r="O104" s="296">
        <f>IF(O$53=0,0,O$53/OIS!O$5*1000)</f>
        <v>1.5761794328630332</v>
      </c>
      <c r="P104" s="296">
        <f>IF(P$53=0,0,P$53/OIS!P$5*1000)</f>
        <v>1.031744122768925</v>
      </c>
      <c r="Q104" s="296">
        <f>IF(Q$53=0,0,Q$53/OIS!Q$5*1000)</f>
        <v>1.0038749783937926</v>
      </c>
    </row>
    <row r="105" spans="1:17" x14ac:dyDescent="0.25">
      <c r="A105" s="127" t="s">
        <v>320</v>
      </c>
      <c r="B105" s="296">
        <f>IF(B$67=0,0,B$67/OIS!B$5*1000)</f>
        <v>41.745585663296986</v>
      </c>
      <c r="C105" s="296">
        <f>IF(C$67=0,0,C$67/OIS!C$5*1000)</f>
        <v>43.476159320601376</v>
      </c>
      <c r="D105" s="296">
        <f>IF(D$67=0,0,D$67/OIS!D$5*1000)</f>
        <v>43.279126589566609</v>
      </c>
      <c r="E105" s="296">
        <f>IF(E$67=0,0,E$67/OIS!E$5*1000)</f>
        <v>37.387725290743177</v>
      </c>
      <c r="F105" s="296">
        <f>IF(F$67=0,0,F$67/OIS!F$5*1000)</f>
        <v>36.834752341563338</v>
      </c>
      <c r="G105" s="296">
        <f>IF(G$67=0,0,G$67/OIS!G$5*1000)</f>
        <v>35.943912124209604</v>
      </c>
      <c r="H105" s="296">
        <f>IF(H$67=0,0,H$67/OIS!H$5*1000)</f>
        <v>30.588148274436541</v>
      </c>
      <c r="I105" s="296">
        <f>IF(I$67=0,0,I$67/OIS!I$5*1000)</f>
        <v>32.429291662518011</v>
      </c>
      <c r="J105" s="296">
        <f>IF(J$67=0,0,J$67/OIS!J$5*1000)</f>
        <v>31.360911936169778</v>
      </c>
      <c r="K105" s="296">
        <f>IF(K$67=0,0,K$67/OIS!K$5*1000)</f>
        <v>30.025810622159721</v>
      </c>
      <c r="L105" s="296">
        <f>IF(L$67=0,0,L$67/OIS!L$5*1000)</f>
        <v>29.133477564021661</v>
      </c>
      <c r="M105" s="296">
        <f>IF(M$67=0,0,M$67/OIS!M$5*1000)</f>
        <v>28.106612153519862</v>
      </c>
      <c r="N105" s="296">
        <f>IF(N$67=0,0,N$67/OIS!N$5*1000)</f>
        <v>25.789261465975574</v>
      </c>
      <c r="O105" s="296">
        <f>IF(O$67=0,0,O$67/OIS!O$5*1000)</f>
        <v>23.310582312234573</v>
      </c>
      <c r="P105" s="296">
        <f>IF(P$67=0,0,P$67/OIS!P$5*1000)</f>
        <v>30.329644752262439</v>
      </c>
      <c r="Q105" s="296">
        <f>IF(Q$67=0,0,Q$67/OIS!Q$5*1000)</f>
        <v>34.066997288795669</v>
      </c>
    </row>
    <row r="106" spans="1:17" x14ac:dyDescent="0.25">
      <c r="A106" s="72" t="s">
        <v>319</v>
      </c>
      <c r="B106" s="295">
        <f>IF(B$68=0,0,B$68/OIS!B$5*1000)</f>
        <v>30.971049221035173</v>
      </c>
      <c r="C106" s="295">
        <f>IF(C$68=0,0,C$68/OIS!C$5*1000)</f>
        <v>35.845472847523048</v>
      </c>
      <c r="D106" s="295">
        <f>IF(D$68=0,0,D$68/OIS!D$5*1000)</f>
        <v>35.343981060000246</v>
      </c>
      <c r="E106" s="295">
        <f>IF(E$68=0,0,E$68/OIS!E$5*1000)</f>
        <v>45.537233095775122</v>
      </c>
      <c r="F106" s="295">
        <f>IF(F$68=0,0,F$68/OIS!F$5*1000)</f>
        <v>40.188507319529357</v>
      </c>
      <c r="G106" s="295">
        <f>IF(G$68=0,0,G$68/OIS!G$5*1000)</f>
        <v>39.427314308716298</v>
      </c>
      <c r="H106" s="295">
        <f>IF(H$68=0,0,H$68/OIS!H$5*1000)</f>
        <v>41.890492654500363</v>
      </c>
      <c r="I106" s="295">
        <f>IF(I$68=0,0,I$68/OIS!I$5*1000)</f>
        <v>40.132151571491256</v>
      </c>
      <c r="J106" s="295">
        <f>IF(J$68=0,0,J$68/OIS!J$5*1000)</f>
        <v>48.149487020440148</v>
      </c>
      <c r="K106" s="295">
        <f>IF(K$68=0,0,K$68/OIS!K$5*1000)</f>
        <v>45.63783277814931</v>
      </c>
      <c r="L106" s="295">
        <f>IF(L$68=0,0,L$68/OIS!L$5*1000)</f>
        <v>46.162699691118497</v>
      </c>
      <c r="M106" s="295">
        <f>IF(M$68=0,0,M$68/OIS!M$5*1000)</f>
        <v>46.719674320163271</v>
      </c>
      <c r="N106" s="295">
        <f>IF(N$68=0,0,N$68/OIS!N$5*1000)</f>
        <v>49.922225270731289</v>
      </c>
      <c r="O106" s="295">
        <f>IF(O$68=0,0,O$68/OIS!O$5*1000)</f>
        <v>51.944838167755826</v>
      </c>
      <c r="P106" s="295">
        <f>IF(P$68=0,0,P$68/OIS!P$5*1000)</f>
        <v>42.483535898443833</v>
      </c>
      <c r="Q106" s="295">
        <f>IF(Q$68=0,0,Q$68/OIS!Q$5*1000)</f>
        <v>41.863051069226699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184.67908929186348</v>
      </c>
      <c r="C5" s="96">
        <v>185.55223172988121</v>
      </c>
      <c r="D5" s="96">
        <v>196.47446358881336</v>
      </c>
      <c r="E5" s="96">
        <v>185.73275559393056</v>
      </c>
      <c r="F5" s="96">
        <v>207.13375642936495</v>
      </c>
      <c r="G5" s="96">
        <v>196.41172832455896</v>
      </c>
      <c r="H5" s="96">
        <v>198.23822987675743</v>
      </c>
      <c r="I5" s="96">
        <v>194.33384962145954</v>
      </c>
      <c r="J5" s="96">
        <v>182.7253704487423</v>
      </c>
      <c r="K5" s="96">
        <v>185.73260159688081</v>
      </c>
      <c r="L5" s="96">
        <v>191.64787047342753</v>
      </c>
      <c r="M5" s="96">
        <v>183.8184175945612</v>
      </c>
      <c r="N5" s="96">
        <v>154.94269716163711</v>
      </c>
      <c r="O5" s="96">
        <v>140.65664424846807</v>
      </c>
      <c r="P5" s="96">
        <v>104.78279459960348</v>
      </c>
      <c r="Q5" s="96">
        <v>107.36310031369936</v>
      </c>
    </row>
    <row r="6" spans="1:17" x14ac:dyDescent="0.25">
      <c r="A6" s="132" t="s">
        <v>83</v>
      </c>
      <c r="B6" s="160">
        <v>3.39414165138554</v>
      </c>
      <c r="C6" s="160">
        <v>3.4224569415472645</v>
      </c>
      <c r="D6" s="160">
        <v>3.6275474099050733</v>
      </c>
      <c r="E6" s="160">
        <v>3.1630704894141894</v>
      </c>
      <c r="F6" s="160">
        <v>3.5926751001335449</v>
      </c>
      <c r="G6" s="160">
        <v>3.41075335577872</v>
      </c>
      <c r="H6" s="160">
        <v>3.231845931078539</v>
      </c>
      <c r="I6" s="160">
        <v>3.270311076425267</v>
      </c>
      <c r="J6" s="160">
        <v>2.9494108374547143</v>
      </c>
      <c r="K6" s="160">
        <v>2.9851961751674723</v>
      </c>
      <c r="L6" s="160">
        <v>3.0586584903036718</v>
      </c>
      <c r="M6" s="160">
        <v>2.9119385444582502</v>
      </c>
      <c r="N6" s="160">
        <v>2.3969774493206786</v>
      </c>
      <c r="O6" s="160">
        <v>2.1200880585981947</v>
      </c>
      <c r="P6" s="160">
        <v>1.7146193779269328</v>
      </c>
      <c r="Q6" s="160">
        <v>1.819696919673977</v>
      </c>
    </row>
    <row r="7" spans="1:17" x14ac:dyDescent="0.25">
      <c r="A7" s="76" t="s">
        <v>82</v>
      </c>
      <c r="B7" s="159">
        <v>0.48868447149270422</v>
      </c>
      <c r="C7" s="159">
        <v>0.48911524287782021</v>
      </c>
      <c r="D7" s="159">
        <v>0.52016070741093656</v>
      </c>
      <c r="E7" s="159">
        <v>0.45950660423897016</v>
      </c>
      <c r="F7" s="159">
        <v>0.51249138018809171</v>
      </c>
      <c r="G7" s="159">
        <v>0.47766355999752685</v>
      </c>
      <c r="H7" s="159">
        <v>0.45359668078162396</v>
      </c>
      <c r="I7" s="159">
        <v>0.44113683779238927</v>
      </c>
      <c r="J7" s="159">
        <v>0.40198075812744649</v>
      </c>
      <c r="K7" s="159">
        <v>0.40517846106982108</v>
      </c>
      <c r="L7" s="159">
        <v>0.42299054023847193</v>
      </c>
      <c r="M7" s="159">
        <v>0.39594407081966804</v>
      </c>
      <c r="N7" s="159">
        <v>0.32357052094216471</v>
      </c>
      <c r="O7" s="159">
        <v>0.27915584403898952</v>
      </c>
      <c r="P7" s="159">
        <v>0.21630196625230483</v>
      </c>
      <c r="Q7" s="159">
        <v>0.23517018459051495</v>
      </c>
    </row>
    <row r="8" spans="1:17" x14ac:dyDescent="0.25">
      <c r="A8" s="76" t="s">
        <v>81</v>
      </c>
      <c r="B8" s="159">
        <v>8.7155888561166428</v>
      </c>
      <c r="C8" s="159">
        <v>8.8536734007828457</v>
      </c>
      <c r="D8" s="159">
        <v>9.3011288078702243</v>
      </c>
      <c r="E8" s="159">
        <v>7.9990106210740963</v>
      </c>
      <c r="F8" s="159">
        <v>9.5478961841067438</v>
      </c>
      <c r="G8" s="159">
        <v>9.5819787205824198</v>
      </c>
      <c r="H8" s="159">
        <v>9.2696066882691408</v>
      </c>
      <c r="I8" s="159">
        <v>10.324549140276643</v>
      </c>
      <c r="J8" s="159">
        <v>9.1370824388604568</v>
      </c>
      <c r="K8" s="159">
        <v>9.3901857221093916</v>
      </c>
      <c r="L8" s="159">
        <v>9.2056242966795114</v>
      </c>
      <c r="M8" s="159">
        <v>9.1603179902156668</v>
      </c>
      <c r="N8" s="159">
        <v>7.7286451496655371</v>
      </c>
      <c r="O8" s="159">
        <v>7.3024495546107264</v>
      </c>
      <c r="P8" s="159">
        <v>6.2440357965532147</v>
      </c>
      <c r="Q8" s="159">
        <v>6.2551571650851523</v>
      </c>
    </row>
    <row r="9" spans="1:17" x14ac:dyDescent="0.25">
      <c r="A9" s="76" t="s">
        <v>80</v>
      </c>
      <c r="B9" s="159">
        <v>5.6447951829798475</v>
      </c>
      <c r="C9" s="159">
        <v>5.8569716746294231</v>
      </c>
      <c r="D9" s="159">
        <v>6.1569870654205214</v>
      </c>
      <c r="E9" s="159">
        <v>5.1017256839273859</v>
      </c>
      <c r="F9" s="159">
        <v>6.0655297220940625</v>
      </c>
      <c r="G9" s="159">
        <v>5.9699983588080148</v>
      </c>
      <c r="H9" s="159">
        <v>5.5016556795331555</v>
      </c>
      <c r="I9" s="159">
        <v>6.0441519659064546</v>
      </c>
      <c r="J9" s="159">
        <v>5.3173069563280038</v>
      </c>
      <c r="K9" s="159">
        <v>5.3983245954518093</v>
      </c>
      <c r="L9" s="159">
        <v>5.3222031155800709</v>
      </c>
      <c r="M9" s="159">
        <v>5.2267022006124488</v>
      </c>
      <c r="N9" s="159">
        <v>4.3313416314046345</v>
      </c>
      <c r="O9" s="159">
        <v>3.9688573718515041</v>
      </c>
      <c r="P9" s="159">
        <v>3.5489056426334296</v>
      </c>
      <c r="Q9" s="159">
        <v>3.6561280626808021</v>
      </c>
    </row>
    <row r="10" spans="1:17" x14ac:dyDescent="0.25">
      <c r="A10" s="129" t="s">
        <v>79</v>
      </c>
      <c r="B10" s="158">
        <v>8.8025714036532587</v>
      </c>
      <c r="C10" s="158">
        <v>8.8192136636088918</v>
      </c>
      <c r="D10" s="158">
        <v>9.1697213145961882</v>
      </c>
      <c r="E10" s="158">
        <v>7.5532868576235108</v>
      </c>
      <c r="F10" s="158">
        <v>8.2034921062636741</v>
      </c>
      <c r="G10" s="158">
        <v>7.725286689115995</v>
      </c>
      <c r="H10" s="158">
        <v>7.1191289704996965</v>
      </c>
      <c r="I10" s="158">
        <v>6.7814602314994605</v>
      </c>
      <c r="J10" s="158">
        <v>6.1977314927361711</v>
      </c>
      <c r="K10" s="158">
        <v>6.1057991613194513</v>
      </c>
      <c r="L10" s="158">
        <v>6.3611017560277379</v>
      </c>
      <c r="M10" s="158">
        <v>5.9197116412548816</v>
      </c>
      <c r="N10" s="158">
        <v>4.7650957639060989</v>
      </c>
      <c r="O10" s="158">
        <v>4.0081664195204203</v>
      </c>
      <c r="P10" s="158">
        <v>3.3109346198801446</v>
      </c>
      <c r="Q10" s="158">
        <v>3.6778057096485459</v>
      </c>
    </row>
    <row r="11" spans="1:17" x14ac:dyDescent="0.25">
      <c r="A11" s="92" t="s">
        <v>125</v>
      </c>
      <c r="B11" s="91">
        <v>1.3710111005609873</v>
      </c>
      <c r="C11" s="91">
        <v>1.4027421853661448</v>
      </c>
      <c r="D11" s="91">
        <v>1.3577932010901677</v>
      </c>
      <c r="E11" s="91">
        <v>1.2659908293415616</v>
      </c>
      <c r="F11" s="91">
        <v>1.425121585040374</v>
      </c>
      <c r="G11" s="91">
        <v>1.1769849941714008</v>
      </c>
      <c r="H11" s="91">
        <v>1.2015208204235945</v>
      </c>
      <c r="I11" s="91">
        <v>1.1763447294470579</v>
      </c>
      <c r="J11" s="91">
        <v>1.060233682528146</v>
      </c>
      <c r="K11" s="91">
        <v>1.0575071225181112</v>
      </c>
      <c r="L11" s="91">
        <v>1.1010626093323415</v>
      </c>
      <c r="M11" s="91">
        <v>1.0246567552626242</v>
      </c>
      <c r="N11" s="91">
        <v>0.8240547618717331</v>
      </c>
      <c r="O11" s="91">
        <v>0.69231971822810634</v>
      </c>
      <c r="P11" s="91">
        <v>0.57512461780782587</v>
      </c>
      <c r="Q11" s="91">
        <v>0.63938270643348016</v>
      </c>
    </row>
    <row r="12" spans="1:17" x14ac:dyDescent="0.25">
      <c r="A12" s="92" t="s">
        <v>26</v>
      </c>
      <c r="B12" s="91">
        <v>0.60687127090962911</v>
      </c>
      <c r="C12" s="91">
        <v>1.3813960660320275</v>
      </c>
      <c r="D12" s="91">
        <v>2.4416435458908441</v>
      </c>
      <c r="E12" s="91">
        <v>2.8976778026436958</v>
      </c>
      <c r="F12" s="91">
        <v>4.478176996791972</v>
      </c>
      <c r="G12" s="91">
        <v>3.9288454836655462</v>
      </c>
      <c r="H12" s="91">
        <v>2.951365904513263</v>
      </c>
      <c r="I12" s="91">
        <v>3.6557385874972192</v>
      </c>
      <c r="J12" s="91">
        <v>2.9468065977891427</v>
      </c>
      <c r="K12" s="91">
        <v>3.2481314771254377</v>
      </c>
      <c r="L12" s="91">
        <v>3.3663706307236536</v>
      </c>
      <c r="M12" s="91">
        <v>3.1326679942236981</v>
      </c>
      <c r="N12" s="91">
        <v>2.5018322598832636</v>
      </c>
      <c r="O12" s="91">
        <v>2.0822576577778431</v>
      </c>
      <c r="P12" s="91">
        <v>1.8059258168923324</v>
      </c>
      <c r="Q12" s="91">
        <v>2.0201233166131347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6.8246890321826426</v>
      </c>
      <c r="C14" s="157">
        <v>6.0350754122107206</v>
      </c>
      <c r="D14" s="157">
        <v>5.3702845676151769</v>
      </c>
      <c r="E14" s="157">
        <v>3.3896182256382534</v>
      </c>
      <c r="F14" s="157">
        <v>2.3001935244313274</v>
      </c>
      <c r="G14" s="157">
        <v>2.6194562112790485</v>
      </c>
      <c r="H14" s="157">
        <v>2.9662422455628392</v>
      </c>
      <c r="I14" s="157">
        <v>1.9493769145551836</v>
      </c>
      <c r="J14" s="157">
        <v>2.1906912124188831</v>
      </c>
      <c r="K14" s="157">
        <v>1.800160561675902</v>
      </c>
      <c r="L14" s="157">
        <v>1.8936685159717421</v>
      </c>
      <c r="M14" s="157">
        <v>1.7623868917685592</v>
      </c>
      <c r="N14" s="157">
        <v>1.4392087421511022</v>
      </c>
      <c r="O14" s="157">
        <v>1.2335890435144712</v>
      </c>
      <c r="P14" s="157">
        <v>0.92988418517998628</v>
      </c>
      <c r="Q14" s="157">
        <v>1.0182996866019312</v>
      </c>
    </row>
    <row r="15" spans="1:17" x14ac:dyDescent="0.25">
      <c r="A15" s="156" t="s">
        <v>324</v>
      </c>
      <c r="B15" s="204">
        <v>10.762505272534067</v>
      </c>
      <c r="C15" s="204">
        <v>1.3565751391076943</v>
      </c>
      <c r="D15" s="204">
        <v>2.4055587355623098</v>
      </c>
      <c r="E15" s="204">
        <v>3.5261120742669978</v>
      </c>
      <c r="F15" s="204">
        <v>11.861688545343322</v>
      </c>
      <c r="G15" s="204">
        <v>12.741314793659287</v>
      </c>
      <c r="H15" s="204">
        <v>22.096065285762485</v>
      </c>
      <c r="I15" s="204">
        <v>16.614854138139719</v>
      </c>
      <c r="J15" s="204">
        <v>9.6962675509430589</v>
      </c>
      <c r="K15" s="204">
        <v>15.681756331581109</v>
      </c>
      <c r="L15" s="204">
        <v>16.571528531183851</v>
      </c>
      <c r="M15" s="204">
        <v>16.339760099460054</v>
      </c>
      <c r="N15" s="204">
        <v>13.505956662229881</v>
      </c>
      <c r="O15" s="204">
        <v>13.453240610958192</v>
      </c>
      <c r="P15" s="204">
        <v>11.952548721360554</v>
      </c>
      <c r="Q15" s="204">
        <v>7.3678177963695743</v>
      </c>
    </row>
    <row r="16" spans="1:17" x14ac:dyDescent="0.25">
      <c r="A16" s="88" t="s">
        <v>33</v>
      </c>
      <c r="B16" s="87">
        <v>8.9285136415484398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8.9403159271567611E-16</v>
      </c>
      <c r="L18" s="87">
        <v>9.5845464660479885E-16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0.64137232060951965</v>
      </c>
      <c r="C19" s="87">
        <v>0.18600573549456559</v>
      </c>
      <c r="D19" s="87">
        <v>0</v>
      </c>
      <c r="E19" s="87">
        <v>0</v>
      </c>
      <c r="F19" s="87">
        <v>0</v>
      </c>
      <c r="G19" s="87">
        <v>0</v>
      </c>
      <c r="H19" s="87">
        <v>3.887306151482663</v>
      </c>
      <c r="I19" s="87">
        <v>0.62816050849603855</v>
      </c>
      <c r="J19" s="87">
        <v>3.5570875111529093E-2</v>
      </c>
      <c r="K19" s="87">
        <v>2.1556036924362547</v>
      </c>
      <c r="L19" s="87">
        <v>3.6584127872691234</v>
      </c>
      <c r="M19" s="87">
        <v>0.10970170758257246</v>
      </c>
      <c r="N19" s="87">
        <v>0.11144158823748221</v>
      </c>
      <c r="O19" s="87">
        <v>3.0322392750648939E-2</v>
      </c>
      <c r="P19" s="87">
        <v>0.24704065294249469</v>
      </c>
      <c r="Q19" s="87">
        <v>0.23204924285744338</v>
      </c>
    </row>
    <row r="20" spans="1:17" x14ac:dyDescent="0.25">
      <c r="A20" s="88" t="s">
        <v>29</v>
      </c>
      <c r="B20" s="87">
        <v>0</v>
      </c>
      <c r="C20" s="87">
        <v>0.41622688072331399</v>
      </c>
      <c r="D20" s="87">
        <v>1.251131352976816</v>
      </c>
      <c r="E20" s="87">
        <v>0.37176094810088417</v>
      </c>
      <c r="F20" s="87">
        <v>0.57926850362539672</v>
      </c>
      <c r="G20" s="87">
        <v>0</v>
      </c>
      <c r="H20" s="87">
        <v>2.5493481726920049</v>
      </c>
      <c r="I20" s="87">
        <v>1.3687441037902837</v>
      </c>
      <c r="J20" s="87">
        <v>0.24340817640742293</v>
      </c>
      <c r="K20" s="87">
        <v>0.64177802325695965</v>
      </c>
      <c r="L20" s="87">
        <v>0.4538089036377656</v>
      </c>
      <c r="M20" s="87">
        <v>0.42085293668453422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1.0187389380677712</v>
      </c>
      <c r="L21" s="87">
        <v>1.0219635705236032</v>
      </c>
      <c r="M21" s="87">
        <v>0.68129892243339862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0.52094444673531159</v>
      </c>
      <c r="C22" s="87">
        <v>0.54725527738064694</v>
      </c>
      <c r="D22" s="87">
        <v>1.0068984915141315</v>
      </c>
      <c r="E22" s="87">
        <v>2.9997346482077809</v>
      </c>
      <c r="F22" s="87">
        <v>2.9047680109392147</v>
      </c>
      <c r="G22" s="87">
        <v>3.1212441053852609</v>
      </c>
      <c r="H22" s="87">
        <v>5.2537934304335465</v>
      </c>
      <c r="I22" s="87">
        <v>3.8853534588173164</v>
      </c>
      <c r="J22" s="87">
        <v>0.13235949379345019</v>
      </c>
      <c r="K22" s="87">
        <v>1.6679694493951498</v>
      </c>
      <c r="L22" s="87">
        <v>2.2863669468994381</v>
      </c>
      <c r="M22" s="87">
        <v>1.4397176625756896</v>
      </c>
      <c r="N22" s="87">
        <v>1.2499313134641525</v>
      </c>
      <c r="O22" s="87">
        <v>0.21492196340469721</v>
      </c>
      <c r="P22" s="87">
        <v>1.8566722732756304</v>
      </c>
      <c r="Q22" s="87">
        <v>1.3924005861597881</v>
      </c>
    </row>
    <row r="23" spans="1:17" x14ac:dyDescent="0.25">
      <c r="A23" s="88" t="s">
        <v>25</v>
      </c>
      <c r="B23" s="87">
        <v>0.29037563691428575</v>
      </c>
      <c r="C23" s="87">
        <v>1.6260087512884991E-2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0.19656278092233995</v>
      </c>
      <c r="C24" s="87">
        <v>0.1134185440122925</v>
      </c>
      <c r="D24" s="87">
        <v>0.14752889107136219</v>
      </c>
      <c r="E24" s="87">
        <v>0.15461647795833275</v>
      </c>
      <c r="F24" s="87">
        <v>0.1578334610033563</v>
      </c>
      <c r="G24" s="87">
        <v>0.16252350491851436</v>
      </c>
      <c r="H24" s="87">
        <v>0.2360834120581719</v>
      </c>
      <c r="I24" s="87">
        <v>0.1896716445965492</v>
      </c>
      <c r="J24" s="87">
        <v>4.9990967871970271E-2</v>
      </c>
      <c r="K24" s="87">
        <v>0.24052023025460942</v>
      </c>
      <c r="L24" s="87">
        <v>0.28010316327240881</v>
      </c>
      <c r="M24" s="87">
        <v>0.25977148944263051</v>
      </c>
      <c r="N24" s="87">
        <v>6.0069716352669722E-2</v>
      </c>
      <c r="O24" s="87">
        <v>6.8968969951178127E-2</v>
      </c>
      <c r="P24" s="87">
        <v>0.10348381012118413</v>
      </c>
      <c r="Q24" s="87">
        <v>4.4661805714208254E-2</v>
      </c>
    </row>
    <row r="25" spans="1:17" x14ac:dyDescent="0.25">
      <c r="A25" s="88" t="s">
        <v>22</v>
      </c>
      <c r="B25" s="87">
        <v>0.18473644580416934</v>
      </c>
      <c r="C25" s="87">
        <v>7.7408613983990543E-2</v>
      </c>
      <c r="D25" s="87">
        <v>0</v>
      </c>
      <c r="E25" s="87">
        <v>0</v>
      </c>
      <c r="F25" s="87">
        <v>8.2198185697753541</v>
      </c>
      <c r="G25" s="87">
        <v>9.457547183355512</v>
      </c>
      <c r="H25" s="87">
        <v>10.169534119096097</v>
      </c>
      <c r="I25" s="87">
        <v>10.54292442243953</v>
      </c>
      <c r="J25" s="87">
        <v>9.2349380377586865</v>
      </c>
      <c r="K25" s="87">
        <v>9.9571459981703647</v>
      </c>
      <c r="L25" s="87">
        <v>8.8708731595815102</v>
      </c>
      <c r="M25" s="87">
        <v>13.42841738074123</v>
      </c>
      <c r="N25" s="87">
        <v>12.084514044175577</v>
      </c>
      <c r="O25" s="87">
        <v>13.139027284851668</v>
      </c>
      <c r="P25" s="87">
        <v>9.7453519850212444</v>
      </c>
      <c r="Q25" s="87">
        <v>5.6987061616381345</v>
      </c>
    </row>
    <row r="26" spans="1:17" x14ac:dyDescent="0.25">
      <c r="A26" s="156" t="s">
        <v>323</v>
      </c>
      <c r="B26" s="204">
        <v>44.29106581136837</v>
      </c>
      <c r="C26" s="204">
        <v>44.582710374787204</v>
      </c>
      <c r="D26" s="204">
        <v>47.453327476127846</v>
      </c>
      <c r="E26" s="204">
        <v>35.140917114461317</v>
      </c>
      <c r="F26" s="204">
        <v>40.63060833904818</v>
      </c>
      <c r="G26" s="204">
        <v>38.887098959846618</v>
      </c>
      <c r="H26" s="204">
        <v>31.511672975131262</v>
      </c>
      <c r="I26" s="204">
        <v>35.133782871149613</v>
      </c>
      <c r="J26" s="204">
        <v>27.93979772072387</v>
      </c>
      <c r="K26" s="204">
        <v>28.192556220734129</v>
      </c>
      <c r="L26" s="204">
        <v>29.126361942526376</v>
      </c>
      <c r="M26" s="204">
        <v>27.569432205333609</v>
      </c>
      <c r="N26" s="204">
        <v>21.434140816096932</v>
      </c>
      <c r="O26" s="204">
        <v>17.835059065610196</v>
      </c>
      <c r="P26" s="204">
        <v>15.230802204691901</v>
      </c>
      <c r="Q26" s="204">
        <v>18.412456291129274</v>
      </c>
    </row>
    <row r="27" spans="1:17" x14ac:dyDescent="0.25">
      <c r="A27" s="152" t="s">
        <v>332</v>
      </c>
      <c r="B27" s="151">
        <v>42.96022035140787</v>
      </c>
      <c r="C27" s="151">
        <v>43.493392200666101</v>
      </c>
      <c r="D27" s="151">
        <v>46.260441562401581</v>
      </c>
      <c r="E27" s="151">
        <v>33.695779085835433</v>
      </c>
      <c r="F27" s="151">
        <v>39.179631831434286</v>
      </c>
      <c r="G27" s="151">
        <v>37.559737604142555</v>
      </c>
      <c r="H27" s="151">
        <v>29.857636181150422</v>
      </c>
      <c r="I27" s="151">
        <v>33.713218181466495</v>
      </c>
      <c r="J27" s="151">
        <v>26.530527832143669</v>
      </c>
      <c r="K27" s="151">
        <v>26.705816488533848</v>
      </c>
      <c r="L27" s="151">
        <v>27.493288992887344</v>
      </c>
      <c r="M27" s="151">
        <v>26.049131745967927</v>
      </c>
      <c r="N27" s="151">
        <v>20.115444474389534</v>
      </c>
      <c r="O27" s="151">
        <v>16.619704066107484</v>
      </c>
      <c r="P27" s="151">
        <v>14.638150927807128</v>
      </c>
      <c r="Q27" s="151">
        <v>17.821613532238722</v>
      </c>
    </row>
    <row r="28" spans="1:17" x14ac:dyDescent="0.25">
      <c r="A28" s="154" t="s">
        <v>33</v>
      </c>
      <c r="B28" s="83">
        <v>0.41951631478360574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3.1689608463929297</v>
      </c>
      <c r="C29" s="83">
        <v>3.1725909875516582</v>
      </c>
      <c r="D29" s="83">
        <v>3.3958089653511951</v>
      </c>
      <c r="E29" s="83">
        <v>3.0094957140240806</v>
      </c>
      <c r="F29" s="83">
        <v>2.8809584550548921</v>
      </c>
      <c r="G29" s="83">
        <v>2.4471735536333994</v>
      </c>
      <c r="H29" s="83">
        <v>2.7286607193106174</v>
      </c>
      <c r="I29" s="83">
        <v>2.7277822277885586</v>
      </c>
      <c r="J29" s="83">
        <v>3.6904420318640097</v>
      </c>
      <c r="K29" s="83">
        <v>3.4550414021604041</v>
      </c>
      <c r="L29" s="83">
        <v>3.220356495540694</v>
      </c>
      <c r="M29" s="83">
        <v>2.5237747971705984</v>
      </c>
      <c r="N29" s="83">
        <v>2.5238121397496416</v>
      </c>
      <c r="O29" s="83">
        <v>2.1908276654781722</v>
      </c>
      <c r="P29" s="83">
        <v>2.2915903315815962</v>
      </c>
      <c r="Q29" s="83">
        <v>2.2915812849776533</v>
      </c>
    </row>
    <row r="30" spans="1:17" x14ac:dyDescent="0.25">
      <c r="A30" s="154" t="s">
        <v>125</v>
      </c>
      <c r="B30" s="83">
        <v>28.657352148296386</v>
      </c>
      <c r="C30" s="83">
        <v>32.65987368112097</v>
      </c>
      <c r="D30" s="83">
        <v>32.985692334787338</v>
      </c>
      <c r="E30" s="83">
        <v>22.728228597193464</v>
      </c>
      <c r="F30" s="83">
        <v>26.998520537855974</v>
      </c>
      <c r="G30" s="83">
        <v>23.375550761970544</v>
      </c>
      <c r="H30" s="83">
        <v>18.639082770569786</v>
      </c>
      <c r="I30" s="83">
        <v>20.3314762127075</v>
      </c>
      <c r="J30" s="83">
        <v>15.644876677488751</v>
      </c>
      <c r="K30" s="83">
        <v>13.254186123479611</v>
      </c>
      <c r="L30" s="83">
        <v>15.620135952160377</v>
      </c>
      <c r="M30" s="83">
        <v>14.028547215093644</v>
      </c>
      <c r="N30" s="83">
        <v>8.1133952875061777</v>
      </c>
      <c r="O30" s="83">
        <v>6.1973317854934296</v>
      </c>
      <c r="P30" s="83">
        <v>6.8559062148829817</v>
      </c>
      <c r="Q30" s="83">
        <v>8.7792987963126041</v>
      </c>
    </row>
    <row r="31" spans="1:17" x14ac:dyDescent="0.25">
      <c r="A31" s="154" t="s">
        <v>29</v>
      </c>
      <c r="B31" s="83">
        <v>9.7240607395306338</v>
      </c>
      <c r="C31" s="83">
        <v>7.1448655425819618</v>
      </c>
      <c r="D31" s="83">
        <v>8.9866886537804724</v>
      </c>
      <c r="E31" s="83">
        <v>7.3326038956871535</v>
      </c>
      <c r="F31" s="83">
        <v>7.7617980475847999</v>
      </c>
      <c r="G31" s="83">
        <v>9.7995733605330972</v>
      </c>
      <c r="H31" s="83">
        <v>6.7330284921854879</v>
      </c>
      <c r="I31" s="83">
        <v>8.8470015047385147</v>
      </c>
      <c r="J31" s="83">
        <v>5.2798208034995779</v>
      </c>
      <c r="K31" s="83">
        <v>5.6512089066463957</v>
      </c>
      <c r="L31" s="83">
        <v>4.7062703091926785</v>
      </c>
      <c r="M31" s="83">
        <v>4.3296186943462969</v>
      </c>
      <c r="N31" s="83">
        <v>4.7061323202024976</v>
      </c>
      <c r="O31" s="83">
        <v>2.8237417609458615</v>
      </c>
      <c r="P31" s="83">
        <v>1.8824295166108007</v>
      </c>
      <c r="Q31" s="83">
        <v>3.0120680666751016</v>
      </c>
    </row>
    <row r="32" spans="1:17" x14ac:dyDescent="0.25">
      <c r="A32" s="154" t="s">
        <v>26</v>
      </c>
      <c r="B32" s="83">
        <v>0.9903303024043083</v>
      </c>
      <c r="C32" s="83">
        <v>0.51606198941151293</v>
      </c>
      <c r="D32" s="83">
        <v>0.89225160848258311</v>
      </c>
      <c r="E32" s="83">
        <v>0.62545087893073492</v>
      </c>
      <c r="F32" s="83">
        <v>1.5383547909386177</v>
      </c>
      <c r="G32" s="83">
        <v>1.9374399280055201</v>
      </c>
      <c r="H32" s="83">
        <v>1.7568641990845271</v>
      </c>
      <c r="I32" s="83">
        <v>1.806958236231923</v>
      </c>
      <c r="J32" s="83">
        <v>1.9153883192913292</v>
      </c>
      <c r="K32" s="83">
        <v>4.3453800562474347</v>
      </c>
      <c r="L32" s="83">
        <v>3.9465262359935962</v>
      </c>
      <c r="M32" s="83">
        <v>5.1671910393573866</v>
      </c>
      <c r="N32" s="83">
        <v>4.7721047269312162</v>
      </c>
      <c r="O32" s="83">
        <v>5.4078028541900212</v>
      </c>
      <c r="P32" s="83">
        <v>3.6082248647317505</v>
      </c>
      <c r="Q32" s="83">
        <v>3.7386653842733608</v>
      </c>
    </row>
    <row r="33" spans="1:17" x14ac:dyDescent="0.25">
      <c r="A33" s="152" t="s">
        <v>331</v>
      </c>
      <c r="B33" s="151">
        <v>1.3308454599604991</v>
      </c>
      <c r="C33" s="151">
        <v>1.0893181741211058</v>
      </c>
      <c r="D33" s="151">
        <v>1.1928859137262631</v>
      </c>
      <c r="E33" s="151">
        <v>1.445138028625885</v>
      </c>
      <c r="F33" s="151">
        <v>1.4509765076138947</v>
      </c>
      <c r="G33" s="151">
        <v>1.3273613557040649</v>
      </c>
      <c r="H33" s="151">
        <v>1.6540367939808396</v>
      </c>
      <c r="I33" s="151">
        <v>1.4205646896831172</v>
      </c>
      <c r="J33" s="151">
        <v>1.4092698885802022</v>
      </c>
      <c r="K33" s="151">
        <v>1.4867397322002809</v>
      </c>
      <c r="L33" s="151">
        <v>1.6330729496390328</v>
      </c>
      <c r="M33" s="151">
        <v>1.5203004593656821</v>
      </c>
      <c r="N33" s="151">
        <v>1.3186963417073982</v>
      </c>
      <c r="O33" s="151">
        <v>1.2153549995027102</v>
      </c>
      <c r="P33" s="151">
        <v>0.59265127688477293</v>
      </c>
      <c r="Q33" s="151">
        <v>0.5908427588905516</v>
      </c>
    </row>
    <row r="34" spans="1:17" x14ac:dyDescent="0.25">
      <c r="A34" s="156" t="s">
        <v>322</v>
      </c>
      <c r="B34" s="204">
        <v>2.0687311663479377</v>
      </c>
      <c r="C34" s="204">
        <v>1.8649827443722136</v>
      </c>
      <c r="D34" s="204">
        <v>2.0487284707439088</v>
      </c>
      <c r="E34" s="204">
        <v>2.5099108349420796</v>
      </c>
      <c r="F34" s="204">
        <v>2.5090457395153121</v>
      </c>
      <c r="G34" s="204">
        <v>2.3514799845075531</v>
      </c>
      <c r="H34" s="204">
        <v>2.8254414221490132</v>
      </c>
      <c r="I34" s="204">
        <v>2.4302857998814069</v>
      </c>
      <c r="J34" s="204">
        <v>2.3665582135985841</v>
      </c>
      <c r="K34" s="204">
        <v>2.5204101283646039</v>
      </c>
      <c r="L34" s="204">
        <v>2.7735757046692999</v>
      </c>
      <c r="M34" s="204">
        <v>2.6975061924619328</v>
      </c>
      <c r="N34" s="204">
        <v>2.363069652983393</v>
      </c>
      <c r="O34" s="204">
        <v>2.1963988668991359</v>
      </c>
      <c r="P34" s="204">
        <v>1.0460200089007059</v>
      </c>
      <c r="Q34" s="204">
        <v>1.0451017590070479</v>
      </c>
    </row>
    <row r="35" spans="1:17" x14ac:dyDescent="0.25">
      <c r="A35" s="152" t="s">
        <v>330</v>
      </c>
      <c r="B35" s="151">
        <v>1.0389168338791341</v>
      </c>
      <c r="C35" s="151">
        <v>0.954272945078811</v>
      </c>
      <c r="D35" s="151">
        <v>1.0663446571468831</v>
      </c>
      <c r="E35" s="151">
        <v>1.2459126591178844</v>
      </c>
      <c r="F35" s="151">
        <v>1.2495962586685063</v>
      </c>
      <c r="G35" s="151">
        <v>1.1735371109999144</v>
      </c>
      <c r="H35" s="151">
        <v>1.4183157370288173</v>
      </c>
      <c r="I35" s="151">
        <v>1.2127429843329192</v>
      </c>
      <c r="J35" s="151">
        <v>1.219013429343728</v>
      </c>
      <c r="K35" s="151">
        <v>1.2560487109455951</v>
      </c>
      <c r="L35" s="151">
        <v>1.3755615923143802</v>
      </c>
      <c r="M35" s="151">
        <v>1.3299992099858038</v>
      </c>
      <c r="N35" s="151">
        <v>1.1495714121116682</v>
      </c>
      <c r="O35" s="151">
        <v>1.066072423785476</v>
      </c>
      <c r="P35" s="151">
        <v>0.50276757985426779</v>
      </c>
      <c r="Q35" s="151">
        <v>0.50069966271682154</v>
      </c>
    </row>
    <row r="36" spans="1:17" x14ac:dyDescent="0.25">
      <c r="A36" s="154" t="s">
        <v>33</v>
      </c>
      <c r="B36" s="83">
        <v>0.65174856046738705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0</v>
      </c>
      <c r="E37" s="83">
        <v>0.45785377675899924</v>
      </c>
      <c r="F37" s="83">
        <v>0.47564229282213055</v>
      </c>
      <c r="G37" s="83">
        <v>0.1571202568820651</v>
      </c>
      <c r="H37" s="83">
        <v>0.15589098876935525</v>
      </c>
      <c r="I37" s="83">
        <v>0.62676899453788981</v>
      </c>
      <c r="J37" s="83">
        <v>0.31726023070541209</v>
      </c>
      <c r="K37" s="83">
        <v>0.3132356223767882</v>
      </c>
      <c r="L37" s="83">
        <v>0.31303324519233033</v>
      </c>
      <c r="M37" s="83">
        <v>0.31300024679892485</v>
      </c>
      <c r="N37" s="83">
        <v>0.31304769911351388</v>
      </c>
      <c r="O37" s="83">
        <v>0.15652712737146507</v>
      </c>
      <c r="P37" s="83">
        <v>0.31315788982039455</v>
      </c>
      <c r="Q37" s="83">
        <v>0.31304772130932329</v>
      </c>
    </row>
    <row r="38" spans="1:17" x14ac:dyDescent="0.25">
      <c r="A38" s="154" t="s">
        <v>125</v>
      </c>
      <c r="B38" s="83">
        <v>0.23514459761063797</v>
      </c>
      <c r="C38" s="83">
        <v>0.23524186813287801</v>
      </c>
      <c r="D38" s="83">
        <v>0</v>
      </c>
      <c r="E38" s="83">
        <v>9.6445703194367974E-2</v>
      </c>
      <c r="F38" s="83">
        <v>9.7190480649054695E-2</v>
      </c>
      <c r="G38" s="83">
        <v>0</v>
      </c>
      <c r="H38" s="83">
        <v>0.57143502202145102</v>
      </c>
      <c r="I38" s="83">
        <v>6.2747198516783134E-2</v>
      </c>
      <c r="J38" s="83">
        <v>0.17471154623407484</v>
      </c>
      <c r="K38" s="83">
        <v>0.56757748621609394</v>
      </c>
      <c r="L38" s="83">
        <v>0.70413406891644315</v>
      </c>
      <c r="M38" s="83">
        <v>3.7354891773884707E-2</v>
      </c>
      <c r="N38" s="83">
        <v>3.9840021062683431E-2</v>
      </c>
      <c r="O38" s="83">
        <v>8.9183542468752472E-2</v>
      </c>
      <c r="P38" s="83">
        <v>1.2906073900346005E-2</v>
      </c>
      <c r="Q38" s="83">
        <v>1.8462612171865529E-2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0.15202367580110898</v>
      </c>
      <c r="C40" s="83">
        <v>0.71903107694593305</v>
      </c>
      <c r="D40" s="83">
        <v>1.0663446571468831</v>
      </c>
      <c r="E40" s="83">
        <v>0.69161317916451703</v>
      </c>
      <c r="F40" s="83">
        <v>0.6767634851973211</v>
      </c>
      <c r="G40" s="83">
        <v>1.0164168541178493</v>
      </c>
      <c r="H40" s="83">
        <v>0.69098972623801114</v>
      </c>
      <c r="I40" s="83">
        <v>0.52322679127824634</v>
      </c>
      <c r="J40" s="83">
        <v>0.72704165240424112</v>
      </c>
      <c r="K40" s="83">
        <v>0.37523560235271297</v>
      </c>
      <c r="L40" s="83">
        <v>0.35839427820560682</v>
      </c>
      <c r="M40" s="83">
        <v>0.97964407141299426</v>
      </c>
      <c r="N40" s="83">
        <v>0.79668369193547106</v>
      </c>
      <c r="O40" s="83">
        <v>0.82036175394525845</v>
      </c>
      <c r="P40" s="83">
        <v>0.17670361613352728</v>
      </c>
      <c r="Q40" s="83">
        <v>0.16918932923563271</v>
      </c>
    </row>
    <row r="41" spans="1:17" x14ac:dyDescent="0.25">
      <c r="A41" s="152" t="s">
        <v>329</v>
      </c>
      <c r="B41" s="151">
        <v>0.8646377296185257</v>
      </c>
      <c r="C41" s="151">
        <v>0.7755101229690512</v>
      </c>
      <c r="D41" s="151">
        <v>0.83432992699241426</v>
      </c>
      <c r="E41" s="151">
        <v>1.084636260861314</v>
      </c>
      <c r="F41" s="151">
        <v>1.0793629286859434</v>
      </c>
      <c r="G41" s="151">
        <v>1.0131986969024567</v>
      </c>
      <c r="H41" s="151">
        <v>1.2018365010347432</v>
      </c>
      <c r="I41" s="151">
        <v>1.041230796887898</v>
      </c>
      <c r="J41" s="151">
        <v>0.97263460895788589</v>
      </c>
      <c r="K41" s="151">
        <v>1.0798361470734477</v>
      </c>
      <c r="L41" s="151">
        <v>1.1953268356247841</v>
      </c>
      <c r="M41" s="151">
        <v>1.1788163547925858</v>
      </c>
      <c r="N41" s="151">
        <v>1.0498295141355773</v>
      </c>
      <c r="O41" s="151">
        <v>0.97948382756240149</v>
      </c>
      <c r="P41" s="151">
        <v>0.46969608645380412</v>
      </c>
      <c r="Q41" s="151">
        <v>0.47107021616710237</v>
      </c>
    </row>
    <row r="42" spans="1:17" x14ac:dyDescent="0.25">
      <c r="A42" s="150" t="s">
        <v>33</v>
      </c>
      <c r="B42" s="87">
        <v>0.7298259103931547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2.0514959915721884E-16</v>
      </c>
      <c r="L44" s="87">
        <v>1.7154056422111557E-16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5.2426434744029082E-2</v>
      </c>
      <c r="C45" s="87">
        <v>0.11276821897163816</v>
      </c>
      <c r="D45" s="87">
        <v>0</v>
      </c>
      <c r="E45" s="87">
        <v>0</v>
      </c>
      <c r="F45" s="87">
        <v>0</v>
      </c>
      <c r="G45" s="87">
        <v>0</v>
      </c>
      <c r="H45" s="87">
        <v>0.39172382633823399</v>
      </c>
      <c r="I45" s="87">
        <v>0.10771864917072975</v>
      </c>
      <c r="J45" s="87">
        <v>7.4995124343074163E-2</v>
      </c>
      <c r="K45" s="87">
        <v>0.49463714375220719</v>
      </c>
      <c r="L45" s="87">
        <v>0.65476879464767723</v>
      </c>
      <c r="M45" s="87">
        <v>2.5637879244415452E-2</v>
      </c>
      <c r="N45" s="87">
        <v>2.9246324084130634E-2</v>
      </c>
      <c r="O45" s="87">
        <v>1.1791867480047048E-2</v>
      </c>
      <c r="P45" s="87">
        <v>2.1102691210060739E-2</v>
      </c>
      <c r="Q45" s="87">
        <v>2.1704305657820371E-2</v>
      </c>
    </row>
    <row r="46" spans="1:17" x14ac:dyDescent="0.25">
      <c r="A46" s="150" t="s">
        <v>29</v>
      </c>
      <c r="B46" s="87">
        <v>0</v>
      </c>
      <c r="C46" s="87">
        <v>0.25234256299940777</v>
      </c>
      <c r="D46" s="87">
        <v>0.43393508333649622</v>
      </c>
      <c r="E46" s="87">
        <v>0.11435410905543093</v>
      </c>
      <c r="F46" s="87">
        <v>0.17168129361101719</v>
      </c>
      <c r="G46" s="87">
        <v>0</v>
      </c>
      <c r="H46" s="87">
        <v>0.2568978058222669</v>
      </c>
      <c r="I46" s="87">
        <v>0.234715910864397</v>
      </c>
      <c r="J46" s="87">
        <v>0.51318463204969234</v>
      </c>
      <c r="K46" s="87">
        <v>0.14726605333839565</v>
      </c>
      <c r="L46" s="87">
        <v>8.1220990116068356E-2</v>
      </c>
      <c r="M46" s="87">
        <v>9.8355595442798774E-2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4.2582536171935609E-2</v>
      </c>
      <c r="C48" s="87">
        <v>0.33178010768839122</v>
      </c>
      <c r="D48" s="87">
        <v>0.34922678565043791</v>
      </c>
      <c r="E48" s="87">
        <v>0.92272193959818294</v>
      </c>
      <c r="F48" s="87">
        <v>0.86090358208124329</v>
      </c>
      <c r="G48" s="87">
        <v>0.96305245546845164</v>
      </c>
      <c r="H48" s="87">
        <v>0.5294247443245873</v>
      </c>
      <c r="I48" s="87">
        <v>0.66627083440292911</v>
      </c>
      <c r="J48" s="87">
        <v>0.2790574216659874</v>
      </c>
      <c r="K48" s="87">
        <v>0.38274180324041934</v>
      </c>
      <c r="L48" s="87">
        <v>0.40920525293186594</v>
      </c>
      <c r="M48" s="87">
        <v>0.33646976325673378</v>
      </c>
      <c r="N48" s="87">
        <v>0.32802741646659778</v>
      </c>
      <c r="O48" s="87">
        <v>8.3579529223183499E-2</v>
      </c>
      <c r="P48" s="87">
        <v>0.15860054284400513</v>
      </c>
      <c r="Q48" s="87">
        <v>0.13023566699894917</v>
      </c>
    </row>
    <row r="49" spans="1:17" x14ac:dyDescent="0.25">
      <c r="A49" s="150" t="s">
        <v>25</v>
      </c>
      <c r="B49" s="87">
        <v>2.3735603939807327E-2</v>
      </c>
      <c r="C49" s="87">
        <v>9.8578740288607167E-3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1.6067244369598988E-2</v>
      </c>
      <c r="C50" s="87">
        <v>6.8761359280753248E-2</v>
      </c>
      <c r="D50" s="87">
        <v>5.1168058005480029E-2</v>
      </c>
      <c r="E50" s="87">
        <v>4.7560212207700056E-2</v>
      </c>
      <c r="F50" s="87">
        <v>4.677805299368297E-2</v>
      </c>
      <c r="G50" s="87">
        <v>5.0146241434005007E-2</v>
      </c>
      <c r="H50" s="87">
        <v>2.3790124549655112E-2</v>
      </c>
      <c r="I50" s="87">
        <v>3.2525402449841957E-2</v>
      </c>
      <c r="J50" s="87">
        <v>0.10539743089913185</v>
      </c>
      <c r="K50" s="87">
        <v>5.519114674242534E-2</v>
      </c>
      <c r="L50" s="87">
        <v>5.0131797929172543E-2</v>
      </c>
      <c r="M50" s="87">
        <v>6.0709994623001938E-2</v>
      </c>
      <c r="N50" s="87">
        <v>1.5764477336308209E-2</v>
      </c>
      <c r="O50" s="87">
        <v>2.6820869994906134E-2</v>
      </c>
      <c r="P50" s="87">
        <v>8.839787558107862E-3</v>
      </c>
      <c r="Q50" s="87">
        <v>4.1773611088525495E-3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0.65764312222563581</v>
      </c>
      <c r="N51" s="87">
        <v>0.67679129624854073</v>
      </c>
      <c r="O51" s="87">
        <v>0.85729156086426483</v>
      </c>
      <c r="P51" s="87">
        <v>0.28115306484163038</v>
      </c>
      <c r="Q51" s="87">
        <v>0.31495288240148028</v>
      </c>
    </row>
    <row r="52" spans="1:17" x14ac:dyDescent="0.25">
      <c r="A52" s="152" t="s">
        <v>328</v>
      </c>
      <c r="B52" s="151">
        <v>0.16517660285027788</v>
      </c>
      <c r="C52" s="151">
        <v>0.13519967632435118</v>
      </c>
      <c r="D52" s="151">
        <v>0.14805388660461155</v>
      </c>
      <c r="E52" s="151">
        <v>0.17936191496288098</v>
      </c>
      <c r="F52" s="151">
        <v>0.1800865521608625</v>
      </c>
      <c r="G52" s="151">
        <v>0.1647441766051817</v>
      </c>
      <c r="H52" s="151">
        <v>0.2052891840854528</v>
      </c>
      <c r="I52" s="151">
        <v>0.17631201866058963</v>
      </c>
      <c r="J52" s="151">
        <v>0.17491017529696984</v>
      </c>
      <c r="K52" s="151">
        <v>0.18452527034556152</v>
      </c>
      <c r="L52" s="151">
        <v>0.20268727673013565</v>
      </c>
      <c r="M52" s="151">
        <v>0.18869062768354317</v>
      </c>
      <c r="N52" s="151">
        <v>0.16366872673614732</v>
      </c>
      <c r="O52" s="151">
        <v>0.15084261555125811</v>
      </c>
      <c r="P52" s="151">
        <v>7.3556342592634105E-2</v>
      </c>
      <c r="Q52" s="151">
        <v>7.3331880123123985E-2</v>
      </c>
    </row>
    <row r="53" spans="1:17" x14ac:dyDescent="0.25">
      <c r="A53" s="156" t="s">
        <v>321</v>
      </c>
      <c r="B53" s="204">
        <v>3.2698265492129259</v>
      </c>
      <c r="C53" s="204">
        <v>2.6873247996938288</v>
      </c>
      <c r="D53" s="204">
        <v>2.9404221040791629</v>
      </c>
      <c r="E53" s="204">
        <v>3.574114769604118</v>
      </c>
      <c r="F53" s="204">
        <v>3.5869991960200576</v>
      </c>
      <c r="G53" s="204">
        <v>3.2855612867842825</v>
      </c>
      <c r="H53" s="204">
        <v>4.0843863847415696</v>
      </c>
      <c r="I53" s="204">
        <v>3.5093190612577874</v>
      </c>
      <c r="J53" s="204">
        <v>3.4717007193419898</v>
      </c>
      <c r="K53" s="204">
        <v>3.671201303275903</v>
      </c>
      <c r="L53" s="204">
        <v>4.0340245202386784</v>
      </c>
      <c r="M53" s="204">
        <v>3.7660901113998899</v>
      </c>
      <c r="N53" s="204">
        <v>3.2710791042334693</v>
      </c>
      <c r="O53" s="204">
        <v>3.016657750073823</v>
      </c>
      <c r="P53" s="204">
        <v>1.4697536622141532</v>
      </c>
      <c r="Q53" s="204">
        <v>1.4657208296033901</v>
      </c>
    </row>
    <row r="54" spans="1:17" x14ac:dyDescent="0.25">
      <c r="A54" s="152" t="s">
        <v>327</v>
      </c>
      <c r="B54" s="151">
        <v>0.11023801115296886</v>
      </c>
      <c r="C54" s="151">
        <v>9.023156530244944E-2</v>
      </c>
      <c r="D54" s="151">
        <v>9.8810398816312123E-2</v>
      </c>
      <c r="E54" s="151">
        <v>0.11970521515095239</v>
      </c>
      <c r="F54" s="151">
        <v>0.12018883427215049</v>
      </c>
      <c r="G54" s="151">
        <v>0.10994941211165694</v>
      </c>
      <c r="H54" s="151">
        <v>0.13700894057803872</v>
      </c>
      <c r="I54" s="151">
        <v>0.11766973011986628</v>
      </c>
      <c r="J54" s="151">
        <v>0.1167341471033448</v>
      </c>
      <c r="K54" s="151">
        <v>0.1231512118504887</v>
      </c>
      <c r="L54" s="151">
        <v>0.13527244105507399</v>
      </c>
      <c r="M54" s="151">
        <v>0.12593114981238476</v>
      </c>
      <c r="N54" s="151">
        <v>0.1092316624267059</v>
      </c>
      <c r="O54" s="151">
        <v>0.10067158210388519</v>
      </c>
      <c r="P54" s="151">
        <v>4.9091122926462075E-2</v>
      </c>
      <c r="Q54" s="151">
        <v>4.894131783427412E-2</v>
      </c>
    </row>
    <row r="55" spans="1:17" x14ac:dyDescent="0.25">
      <c r="A55" s="152" t="s">
        <v>326</v>
      </c>
      <c r="B55" s="151">
        <v>0.13927700963271125</v>
      </c>
      <c r="C55" s="151">
        <v>0.12492021475245998</v>
      </c>
      <c r="D55" s="151">
        <v>0.13439498797935875</v>
      </c>
      <c r="E55" s="151">
        <v>0.17471466925069107</v>
      </c>
      <c r="F55" s="151">
        <v>0.17386523380388311</v>
      </c>
      <c r="G55" s="151">
        <v>0.16320741026486715</v>
      </c>
      <c r="H55" s="151">
        <v>0.19359344173589429</v>
      </c>
      <c r="I55" s="151">
        <v>0.16772285867286105</v>
      </c>
      <c r="J55" s="151">
        <v>0.15667329236338398</v>
      </c>
      <c r="K55" s="151">
        <v>0.17394146045888212</v>
      </c>
      <c r="L55" s="151">
        <v>0.19254485606706323</v>
      </c>
      <c r="M55" s="151">
        <v>0.18988532558494869</v>
      </c>
      <c r="N55" s="151">
        <v>0.16910795162440548</v>
      </c>
      <c r="O55" s="151">
        <v>0.15777657371796766</v>
      </c>
      <c r="P55" s="151">
        <v>7.5659278003442368E-2</v>
      </c>
      <c r="Q55" s="151">
        <v>7.588062466778478E-2</v>
      </c>
    </row>
    <row r="56" spans="1:17" x14ac:dyDescent="0.25">
      <c r="A56" s="150" t="s">
        <v>33</v>
      </c>
      <c r="B56" s="87">
        <v>0.11756134028164178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3.3045773645076704E-17</v>
      </c>
      <c r="L58" s="87">
        <v>2.7631985046460945E-17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8.4449206953695743E-3</v>
      </c>
      <c r="C59" s="87">
        <v>1.8164856542758057E-2</v>
      </c>
      <c r="D59" s="87">
        <v>0</v>
      </c>
      <c r="E59" s="87">
        <v>0</v>
      </c>
      <c r="F59" s="87">
        <v>0</v>
      </c>
      <c r="G59" s="87">
        <v>0</v>
      </c>
      <c r="H59" s="87">
        <v>6.3099401362398944E-2</v>
      </c>
      <c r="I59" s="87">
        <v>1.7351465040501429E-2</v>
      </c>
      <c r="J59" s="87">
        <v>1.2080315602402698E-2</v>
      </c>
      <c r="K59" s="87">
        <v>7.9676817093637123E-2</v>
      </c>
      <c r="L59" s="87">
        <v>0.10547103902067492</v>
      </c>
      <c r="M59" s="87">
        <v>4.1297841074575204E-3</v>
      </c>
      <c r="N59" s="87">
        <v>4.7110372606386239E-3</v>
      </c>
      <c r="O59" s="87">
        <v>1.8994498902225319E-3</v>
      </c>
      <c r="P59" s="87">
        <v>3.3992499127195007E-3</v>
      </c>
      <c r="Q59" s="87">
        <v>3.4961587779765895E-3</v>
      </c>
    </row>
    <row r="60" spans="1:17" x14ac:dyDescent="0.25">
      <c r="A60" s="150" t="s">
        <v>29</v>
      </c>
      <c r="B60" s="87">
        <v>0</v>
      </c>
      <c r="C60" s="87">
        <v>4.0647679801247651E-2</v>
      </c>
      <c r="D60" s="87">
        <v>6.9898847472794387E-2</v>
      </c>
      <c r="E60" s="87">
        <v>1.842031385269325E-2</v>
      </c>
      <c r="F60" s="87">
        <v>2.7654653926063946E-2</v>
      </c>
      <c r="G60" s="87">
        <v>0</v>
      </c>
      <c r="H60" s="87">
        <v>4.1381444448319656E-2</v>
      </c>
      <c r="I60" s="87">
        <v>3.7808354942866246E-2</v>
      </c>
      <c r="J60" s="87">
        <v>8.2664471480881088E-2</v>
      </c>
      <c r="K60" s="87">
        <v>2.3721814150340585E-2</v>
      </c>
      <c r="L60" s="87">
        <v>1.3083186443604422E-2</v>
      </c>
      <c r="M60" s="87">
        <v>1.5843251739617627E-2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6.8592522595799527E-3</v>
      </c>
      <c r="C62" s="87">
        <v>5.3443586454231432E-2</v>
      </c>
      <c r="D62" s="87">
        <v>5.62539208305151E-2</v>
      </c>
      <c r="E62" s="87">
        <v>0.14863329238064821</v>
      </c>
      <c r="F62" s="87">
        <v>0.13867550811976032</v>
      </c>
      <c r="G62" s="87">
        <v>0.155129786177922</v>
      </c>
      <c r="H62" s="87">
        <v>8.5280450631761789E-2</v>
      </c>
      <c r="I62" s="87">
        <v>0.10732380307076426</v>
      </c>
      <c r="J62" s="87">
        <v>4.4950945204069379E-2</v>
      </c>
      <c r="K62" s="87">
        <v>6.1652564988432842E-2</v>
      </c>
      <c r="L62" s="87">
        <v>6.5915333095043813E-2</v>
      </c>
      <c r="M62" s="87">
        <v>5.4199002487318855E-2</v>
      </c>
      <c r="N62" s="87">
        <v>5.283909789961224E-2</v>
      </c>
      <c r="O62" s="87">
        <v>1.346310309850882E-2</v>
      </c>
      <c r="P62" s="87">
        <v>2.5547588980628328E-2</v>
      </c>
      <c r="Q62" s="87">
        <v>2.0978536589119235E-2</v>
      </c>
    </row>
    <row r="63" spans="1:17" x14ac:dyDescent="0.25">
      <c r="A63" s="150" t="s">
        <v>25</v>
      </c>
      <c r="B63" s="87">
        <v>3.8233630401732304E-3</v>
      </c>
      <c r="C63" s="87">
        <v>1.5879196211822022E-3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2.5881333559467394E-3</v>
      </c>
      <c r="C64" s="87">
        <v>1.1076172333040642E-2</v>
      </c>
      <c r="D64" s="87">
        <v>8.2422196760492603E-3</v>
      </c>
      <c r="E64" s="87">
        <v>7.6610630173496253E-3</v>
      </c>
      <c r="F64" s="87">
        <v>7.5350717580588327E-3</v>
      </c>
      <c r="G64" s="87">
        <v>8.0776240869451614E-3</v>
      </c>
      <c r="H64" s="87">
        <v>3.8321452934139033E-3</v>
      </c>
      <c r="I64" s="87">
        <v>5.2392356187291106E-3</v>
      </c>
      <c r="J64" s="87">
        <v>1.6977560076030816E-2</v>
      </c>
      <c r="K64" s="87">
        <v>8.8902642264715431E-3</v>
      </c>
      <c r="L64" s="87">
        <v>8.075297507740057E-3</v>
      </c>
      <c r="M64" s="87">
        <v>9.7792476736357804E-3</v>
      </c>
      <c r="N64" s="87">
        <v>2.539363234579596E-3</v>
      </c>
      <c r="O64" s="87">
        <v>4.320341850321912E-3</v>
      </c>
      <c r="P64" s="87">
        <v>1.4239248817246278E-3</v>
      </c>
      <c r="Q64" s="87">
        <v>6.7289495180098378E-4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0.1059340395769189</v>
      </c>
      <c r="N65" s="87">
        <v>0.10901845322957503</v>
      </c>
      <c r="O65" s="87">
        <v>0.13809367887891441</v>
      </c>
      <c r="P65" s="87">
        <v>4.5288514228369908E-2</v>
      </c>
      <c r="Q65" s="87">
        <v>5.0733034348887963E-2</v>
      </c>
    </row>
    <row r="66" spans="1:17" x14ac:dyDescent="0.25">
      <c r="A66" s="152" t="s">
        <v>325</v>
      </c>
      <c r="B66" s="151">
        <v>3.0203115284272459</v>
      </c>
      <c r="C66" s="151">
        <v>2.4721730196389196</v>
      </c>
      <c r="D66" s="151">
        <v>2.707216717283492</v>
      </c>
      <c r="E66" s="151">
        <v>3.2796948852024745</v>
      </c>
      <c r="F66" s="151">
        <v>3.2929451279440238</v>
      </c>
      <c r="G66" s="151">
        <v>3.0124044644077586</v>
      </c>
      <c r="H66" s="151">
        <v>3.7537840024276368</v>
      </c>
      <c r="I66" s="151">
        <v>3.22392647246506</v>
      </c>
      <c r="J66" s="151">
        <v>3.1982932798752608</v>
      </c>
      <c r="K66" s="151">
        <v>3.374108630966532</v>
      </c>
      <c r="L66" s="151">
        <v>3.7062072231165413</v>
      </c>
      <c r="M66" s="151">
        <v>3.4502736360025565</v>
      </c>
      <c r="N66" s="151">
        <v>2.9927394901823581</v>
      </c>
      <c r="O66" s="151">
        <v>2.7582095942519702</v>
      </c>
      <c r="P66" s="151">
        <v>1.3450032612842486</v>
      </c>
      <c r="Q66" s="151">
        <v>1.3408988871013312</v>
      </c>
    </row>
    <row r="67" spans="1:17" x14ac:dyDescent="0.25">
      <c r="A67" s="156" t="s">
        <v>333</v>
      </c>
      <c r="B67" s="204">
        <v>46.86255994766897</v>
      </c>
      <c r="C67" s="204">
        <v>49.036004950266516</v>
      </c>
      <c r="D67" s="204">
        <v>51.687119038979063</v>
      </c>
      <c r="E67" s="204">
        <v>42.209992168612494</v>
      </c>
      <c r="F67" s="204">
        <v>46.735961997425989</v>
      </c>
      <c r="G67" s="204">
        <v>43.244941308179023</v>
      </c>
      <c r="H67" s="204">
        <v>37.576552924572951</v>
      </c>
      <c r="I67" s="204">
        <v>39.303957290964597</v>
      </c>
      <c r="J67" s="204">
        <v>35.738629699236263</v>
      </c>
      <c r="K67" s="204">
        <v>34.780293761211908</v>
      </c>
      <c r="L67" s="204">
        <v>34.821436924963422</v>
      </c>
      <c r="M67" s="204">
        <v>32.221658216271969</v>
      </c>
      <c r="N67" s="204">
        <v>24.920708180415005</v>
      </c>
      <c r="O67" s="204">
        <v>20.448607416329736</v>
      </c>
      <c r="P67" s="204">
        <v>19.820183148005842</v>
      </c>
      <c r="Q67" s="204">
        <v>22.810734134631257</v>
      </c>
    </row>
    <row r="68" spans="1:17" x14ac:dyDescent="0.25">
      <c r="A68" s="72" t="s">
        <v>319</v>
      </c>
      <c r="B68" s="306">
        <v>50.378618979103251</v>
      </c>
      <c r="C68" s="306">
        <v>58.583202798207509</v>
      </c>
      <c r="D68" s="306">
        <v>61.163762458118129</v>
      </c>
      <c r="E68" s="306">
        <v>74.495108375765412</v>
      </c>
      <c r="F68" s="306">
        <v>73.887368119225982</v>
      </c>
      <c r="G68" s="306">
        <v>68.735651307299534</v>
      </c>
      <c r="H68" s="306">
        <v>74.568276934238</v>
      </c>
      <c r="I68" s="306">
        <v>70.480041208166199</v>
      </c>
      <c r="J68" s="306">
        <v>79.508904061391732</v>
      </c>
      <c r="K68" s="306">
        <v>76.601699736595208</v>
      </c>
      <c r="L68" s="306">
        <v>79.950364651016457</v>
      </c>
      <c r="M68" s="306">
        <v>77.609356322272816</v>
      </c>
      <c r="N68" s="306">
        <v>69.902112230439329</v>
      </c>
      <c r="O68" s="306">
        <v>66.027963289977151</v>
      </c>
      <c r="P68" s="306">
        <v>40.228689451184287</v>
      </c>
      <c r="Q68" s="306">
        <v>40.617311461279819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1.0000000000000002</v>
      </c>
      <c r="C72" s="77">
        <f t="shared" si="0"/>
        <v>1</v>
      </c>
      <c r="D72" s="77">
        <f t="shared" si="0"/>
        <v>0.99999999999999989</v>
      </c>
      <c r="E72" s="77">
        <f t="shared" si="0"/>
        <v>1</v>
      </c>
      <c r="F72" s="77">
        <f t="shared" si="0"/>
        <v>1.0000000000000002</v>
      </c>
      <c r="G72" s="77">
        <f t="shared" si="0"/>
        <v>1</v>
      </c>
      <c r="H72" s="77">
        <f t="shared" si="0"/>
        <v>1.0000000000000002</v>
      </c>
      <c r="I72" s="77">
        <f t="shared" si="0"/>
        <v>1</v>
      </c>
      <c r="J72" s="77">
        <f t="shared" si="0"/>
        <v>0.99999999999999989</v>
      </c>
      <c r="K72" s="77">
        <f t="shared" si="0"/>
        <v>1.0000000000000002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1.8378592099409265E-2</v>
      </c>
      <c r="C73" s="203">
        <f t="shared" si="1"/>
        <v>1.8444709123895245E-2</v>
      </c>
      <c r="D73" s="203">
        <f t="shared" si="1"/>
        <v>1.8463200477273702E-2</v>
      </c>
      <c r="E73" s="203">
        <f t="shared" si="1"/>
        <v>1.7030224309650815E-2</v>
      </c>
      <c r="F73" s="203">
        <f t="shared" si="1"/>
        <v>1.7344710790096106E-2</v>
      </c>
      <c r="G73" s="203">
        <f t="shared" si="1"/>
        <v>1.7365324285231319E-2</v>
      </c>
      <c r="H73" s="203">
        <f t="shared" si="1"/>
        <v>1.6302838928130777E-2</v>
      </c>
      <c r="I73" s="203">
        <f t="shared" si="1"/>
        <v>1.682831417581376E-2</v>
      </c>
      <c r="J73" s="203">
        <f t="shared" si="1"/>
        <v>1.6141222372194213E-2</v>
      </c>
      <c r="K73" s="203">
        <f t="shared" si="1"/>
        <v>1.6072548112186707E-2</v>
      </c>
      <c r="L73" s="203">
        <f t="shared" si="1"/>
        <v>1.5959783339871563E-2</v>
      </c>
      <c r="M73" s="203">
        <f t="shared" si="1"/>
        <v>1.5841386203644527E-2</v>
      </c>
      <c r="N73" s="203">
        <f t="shared" si="1"/>
        <v>1.5470089866966352E-2</v>
      </c>
      <c r="O73" s="203">
        <f t="shared" si="1"/>
        <v>1.5072789983906397E-2</v>
      </c>
      <c r="P73" s="203">
        <f t="shared" si="1"/>
        <v>1.6363558392184945E-2</v>
      </c>
      <c r="Q73" s="203">
        <f t="shared" si="1"/>
        <v>1.6948997508055254E-2</v>
      </c>
    </row>
    <row r="74" spans="1:17" x14ac:dyDescent="0.25">
      <c r="A74" s="76" t="s">
        <v>82</v>
      </c>
      <c r="B74" s="202">
        <f t="shared" ref="B74:Q74" si="2">IF(B$7=0,0,B$7/B$5)</f>
        <v>2.6461277958783743E-3</v>
      </c>
      <c r="C74" s="202">
        <f t="shared" si="2"/>
        <v>2.6359976289040419E-3</v>
      </c>
      <c r="D74" s="202">
        <f t="shared" si="2"/>
        <v>2.6474723376750976E-3</v>
      </c>
      <c r="E74" s="202">
        <f t="shared" si="2"/>
        <v>2.4740202812884239E-3</v>
      </c>
      <c r="F74" s="202">
        <f t="shared" si="2"/>
        <v>2.474205021057769E-3</v>
      </c>
      <c r="G74" s="202">
        <f t="shared" si="2"/>
        <v>2.4319502917270583E-3</v>
      </c>
      <c r="H74" s="202">
        <f t="shared" si="2"/>
        <v>2.2881392810237466E-3</v>
      </c>
      <c r="I74" s="202">
        <f t="shared" si="2"/>
        <v>2.2699948498507809E-3</v>
      </c>
      <c r="J74" s="202">
        <f t="shared" si="2"/>
        <v>2.1999175984169601E-3</v>
      </c>
      <c r="K74" s="202">
        <f t="shared" si="2"/>
        <v>2.18151502529013E-3</v>
      </c>
      <c r="L74" s="202">
        <f t="shared" si="2"/>
        <v>2.2071236126629474E-3</v>
      </c>
      <c r="M74" s="202">
        <f t="shared" si="2"/>
        <v>2.153995644185021E-3</v>
      </c>
      <c r="N74" s="202">
        <f t="shared" si="2"/>
        <v>2.0883237924057439E-3</v>
      </c>
      <c r="O74" s="202">
        <f t="shared" si="2"/>
        <v>1.9846616242732516E-3</v>
      </c>
      <c r="P74" s="202">
        <f t="shared" si="2"/>
        <v>2.064288961549832E-3</v>
      </c>
      <c r="Q74" s="202">
        <f t="shared" si="2"/>
        <v>2.1904190909482111E-3</v>
      </c>
    </row>
    <row r="75" spans="1:17" x14ac:dyDescent="0.25">
      <c r="A75" s="76" t="s">
        <v>81</v>
      </c>
      <c r="B75" s="202">
        <f t="shared" ref="B75:Q75" si="3">IF(B$8=0,0,B$8/B$5)</f>
        <v>4.719315483705188E-2</v>
      </c>
      <c r="C75" s="202">
        <f t="shared" si="3"/>
        <v>4.771526226465244E-2</v>
      </c>
      <c r="D75" s="202">
        <f t="shared" si="3"/>
        <v>4.7340140993263419E-2</v>
      </c>
      <c r="E75" s="202">
        <f t="shared" si="3"/>
        <v>4.306731246997926E-2</v>
      </c>
      <c r="F75" s="202">
        <f t="shared" si="3"/>
        <v>4.6095317097011604E-2</v>
      </c>
      <c r="G75" s="202">
        <f t="shared" si="3"/>
        <v>4.8785165745035129E-2</v>
      </c>
      <c r="H75" s="202">
        <f t="shared" si="3"/>
        <v>4.6759934721127987E-2</v>
      </c>
      <c r="I75" s="202">
        <f t="shared" si="3"/>
        <v>5.3127899027306372E-2</v>
      </c>
      <c r="J75" s="202">
        <f t="shared" si="3"/>
        <v>5.0004454315355024E-2</v>
      </c>
      <c r="K75" s="202">
        <f t="shared" si="3"/>
        <v>5.0557552316475442E-2</v>
      </c>
      <c r="L75" s="202">
        <f t="shared" si="3"/>
        <v>4.8034054716803623E-2</v>
      </c>
      <c r="M75" s="202">
        <f t="shared" si="3"/>
        <v>4.9833515651408269E-2</v>
      </c>
      <c r="N75" s="202">
        <f t="shared" si="3"/>
        <v>4.988066744186704E-2</v>
      </c>
      <c r="O75" s="202">
        <f t="shared" si="3"/>
        <v>5.1916847537689353E-2</v>
      </c>
      <c r="P75" s="202">
        <f t="shared" si="3"/>
        <v>5.9590277396331666E-2</v>
      </c>
      <c r="Q75" s="202">
        <f t="shared" si="3"/>
        <v>5.8261703944916761E-2</v>
      </c>
    </row>
    <row r="76" spans="1:17" x14ac:dyDescent="0.25">
      <c r="A76" s="76" t="s">
        <v>80</v>
      </c>
      <c r="B76" s="202">
        <f t="shared" ref="B76:Q76" si="4">IF(B$9=0,0,B$9/B$5)</f>
        <v>3.0565426787755683E-2</v>
      </c>
      <c r="C76" s="202">
        <f t="shared" si="4"/>
        <v>3.15650834270522E-2</v>
      </c>
      <c r="D76" s="202">
        <f t="shared" si="4"/>
        <v>3.1337339992977491E-2</v>
      </c>
      <c r="E76" s="202">
        <f t="shared" si="4"/>
        <v>2.7468098815490258E-2</v>
      </c>
      <c r="F76" s="202">
        <f t="shared" si="4"/>
        <v>2.928315416402193E-2</v>
      </c>
      <c r="G76" s="202">
        <f t="shared" si="4"/>
        <v>3.0395325216745404E-2</v>
      </c>
      <c r="H76" s="202">
        <f t="shared" si="4"/>
        <v>2.7752748210844475E-2</v>
      </c>
      <c r="I76" s="202">
        <f t="shared" si="4"/>
        <v>3.1101900043043362E-2</v>
      </c>
      <c r="J76" s="202">
        <f t="shared" si="4"/>
        <v>2.9099992755628877E-2</v>
      </c>
      <c r="K76" s="202">
        <f t="shared" si="4"/>
        <v>2.906503515827815E-2</v>
      </c>
      <c r="L76" s="202">
        <f t="shared" si="4"/>
        <v>2.7770739650968403E-2</v>
      </c>
      <c r="M76" s="202">
        <f t="shared" si="4"/>
        <v>2.8434050673533249E-2</v>
      </c>
      <c r="N76" s="202">
        <f t="shared" si="4"/>
        <v>2.7954474207236461E-2</v>
      </c>
      <c r="O76" s="202">
        <f t="shared" si="4"/>
        <v>2.8216636285169516E-2</v>
      </c>
      <c r="P76" s="202">
        <f t="shared" si="4"/>
        <v>3.3869163885106565E-2</v>
      </c>
      <c r="Q76" s="202">
        <f t="shared" si="4"/>
        <v>3.4053860702588951E-2</v>
      </c>
    </row>
    <row r="77" spans="1:17" x14ac:dyDescent="0.25">
      <c r="A77" s="129" t="s">
        <v>79</v>
      </c>
      <c r="B77" s="201">
        <f t="shared" ref="B77:Q77" si="5">IF(B$10=0,0,B$10/B$5)</f>
        <v>4.7664147778754933E-2</v>
      </c>
      <c r="C77" s="201">
        <f t="shared" si="5"/>
        <v>4.7529547779557375E-2</v>
      </c>
      <c r="D77" s="201">
        <f t="shared" si="5"/>
        <v>4.667131365115626E-2</v>
      </c>
      <c r="E77" s="201">
        <f t="shared" si="5"/>
        <v>4.0667500105029078E-2</v>
      </c>
      <c r="F77" s="201">
        <f t="shared" si="5"/>
        <v>3.9604805357069658E-2</v>
      </c>
      <c r="G77" s="201">
        <f t="shared" si="5"/>
        <v>3.933210483413907E-2</v>
      </c>
      <c r="H77" s="201">
        <f t="shared" si="5"/>
        <v>3.591198819181135E-2</v>
      </c>
      <c r="I77" s="201">
        <f t="shared" si="5"/>
        <v>3.489592906592949E-2</v>
      </c>
      <c r="J77" s="201">
        <f t="shared" si="5"/>
        <v>3.3918286647965749E-2</v>
      </c>
      <c r="K77" s="201">
        <f t="shared" si="5"/>
        <v>3.287413792098625E-2</v>
      </c>
      <c r="L77" s="201">
        <f t="shared" si="5"/>
        <v>3.3191611992942655E-2</v>
      </c>
      <c r="M77" s="201">
        <f t="shared" si="5"/>
        <v>3.220412686998364E-2</v>
      </c>
      <c r="N77" s="201">
        <f t="shared" si="5"/>
        <v>3.0753922909545865E-2</v>
      </c>
      <c r="O77" s="201">
        <f t="shared" si="5"/>
        <v>2.8496104403287544E-2</v>
      </c>
      <c r="P77" s="201">
        <f t="shared" si="5"/>
        <v>3.159807516617498E-2</v>
      </c>
      <c r="Q77" s="201">
        <f t="shared" si="5"/>
        <v>3.4255770361535133E-2</v>
      </c>
    </row>
    <row r="78" spans="1:17" x14ac:dyDescent="0.25">
      <c r="A78" s="127" t="s">
        <v>324</v>
      </c>
      <c r="B78" s="200">
        <f t="shared" ref="B78:Q78" si="6">IF(B$15=0,0,B$15/B$5)</f>
        <v>5.8276794161168946E-2</v>
      </c>
      <c r="C78" s="200">
        <f t="shared" si="6"/>
        <v>7.3110149442046964E-3</v>
      </c>
      <c r="D78" s="200">
        <f t="shared" si="6"/>
        <v>1.2243620324098316E-2</v>
      </c>
      <c r="E78" s="200">
        <f t="shared" si="6"/>
        <v>1.8984869217017235E-2</v>
      </c>
      <c r="F78" s="200">
        <f t="shared" si="6"/>
        <v>5.7265839956841112E-2</v>
      </c>
      <c r="G78" s="200">
        <f t="shared" si="6"/>
        <v>6.4870437739873679E-2</v>
      </c>
      <c r="H78" s="200">
        <f t="shared" si="6"/>
        <v>0.11146218012287222</v>
      </c>
      <c r="I78" s="200">
        <f t="shared" si="6"/>
        <v>8.5496449385959183E-2</v>
      </c>
      <c r="J78" s="200">
        <f t="shared" si="6"/>
        <v>5.3064703205311238E-2</v>
      </c>
      <c r="K78" s="200">
        <f t="shared" si="6"/>
        <v>8.4431899390593951E-2</v>
      </c>
      <c r="L78" s="200">
        <f t="shared" si="6"/>
        <v>8.6468628585578453E-2</v>
      </c>
      <c r="M78" s="200">
        <f t="shared" si="6"/>
        <v>8.889076684089306E-2</v>
      </c>
      <c r="N78" s="200">
        <f t="shared" si="6"/>
        <v>8.7167429699125415E-2</v>
      </c>
      <c r="O78" s="200">
        <f t="shared" si="6"/>
        <v>9.5645965982191522E-2</v>
      </c>
      <c r="P78" s="200">
        <f t="shared" si="6"/>
        <v>0.11406976466922543</v>
      </c>
      <c r="Q78" s="200">
        <f t="shared" si="6"/>
        <v>6.8625233202486535E-2</v>
      </c>
    </row>
    <row r="79" spans="1:17" x14ac:dyDescent="0.25">
      <c r="A79" s="127" t="s">
        <v>323</v>
      </c>
      <c r="B79" s="200">
        <f t="shared" ref="B79:Q79" si="7">IF(B$26=0,0,B$26/B$5)</f>
        <v>0.23982718336547335</v>
      </c>
      <c r="C79" s="200">
        <f t="shared" si="7"/>
        <v>0.24027040773990127</v>
      </c>
      <c r="D79" s="200">
        <f t="shared" si="7"/>
        <v>0.24152414827526567</v>
      </c>
      <c r="E79" s="200">
        <f t="shared" si="7"/>
        <v>0.189201506229145</v>
      </c>
      <c r="F79" s="200">
        <f t="shared" si="7"/>
        <v>0.19615638242385516</v>
      </c>
      <c r="G79" s="200">
        <f t="shared" si="7"/>
        <v>0.19798766240470095</v>
      </c>
      <c r="H79" s="200">
        <f t="shared" si="7"/>
        <v>0.15895860750331423</v>
      </c>
      <c r="I79" s="200">
        <f t="shared" si="7"/>
        <v>0.18079085521943947</v>
      </c>
      <c r="J79" s="200">
        <f t="shared" si="7"/>
        <v>0.15290595746014088</v>
      </c>
      <c r="K79" s="200">
        <f t="shared" si="7"/>
        <v>0.15179110171473306</v>
      </c>
      <c r="L79" s="200">
        <f t="shared" si="7"/>
        <v>0.15197853161934727</v>
      </c>
      <c r="M79" s="200">
        <f t="shared" si="7"/>
        <v>0.14998188193602061</v>
      </c>
      <c r="N79" s="200">
        <f t="shared" si="7"/>
        <v>0.13833592165842262</v>
      </c>
      <c r="O79" s="200">
        <f t="shared" si="7"/>
        <v>0.1267985537469869</v>
      </c>
      <c r="P79" s="200">
        <f t="shared" si="7"/>
        <v>0.14535594572460028</v>
      </c>
      <c r="Q79" s="200">
        <f t="shared" si="7"/>
        <v>0.171497062187388</v>
      </c>
    </row>
    <row r="80" spans="1:17" x14ac:dyDescent="0.25">
      <c r="A80" s="142" t="s">
        <v>332</v>
      </c>
      <c r="B80" s="199">
        <f t="shared" ref="B80:Q80" si="8">IF(B$27=0,0,B$27/B$5)</f>
        <v>0.23262092376638438</v>
      </c>
      <c r="C80" s="199">
        <f t="shared" si="8"/>
        <v>0.23439972559307112</v>
      </c>
      <c r="D80" s="199">
        <f t="shared" si="8"/>
        <v>0.2354526930238455</v>
      </c>
      <c r="E80" s="199">
        <f t="shared" si="8"/>
        <v>0.18142076758665479</v>
      </c>
      <c r="F80" s="199">
        <f t="shared" si="8"/>
        <v>0.18915136048717873</v>
      </c>
      <c r="G80" s="199">
        <f t="shared" si="8"/>
        <v>0.19122960693099381</v>
      </c>
      <c r="H80" s="199">
        <f t="shared" si="8"/>
        <v>0.15061492528314338</v>
      </c>
      <c r="I80" s="199">
        <f t="shared" si="8"/>
        <v>0.17348093627093814</v>
      </c>
      <c r="J80" s="199">
        <f t="shared" si="8"/>
        <v>0.14519345489347879</v>
      </c>
      <c r="K80" s="199">
        <f t="shared" si="8"/>
        <v>0.1437863695383802</v>
      </c>
      <c r="L80" s="199">
        <f t="shared" si="8"/>
        <v>0.1434573153616093</v>
      </c>
      <c r="M80" s="199">
        <f t="shared" si="8"/>
        <v>0.14171121744407109</v>
      </c>
      <c r="N80" s="199">
        <f t="shared" si="8"/>
        <v>0.12982505689445295</v>
      </c>
      <c r="O80" s="199">
        <f t="shared" si="8"/>
        <v>0.11815797365923932</v>
      </c>
      <c r="P80" s="199">
        <f t="shared" si="8"/>
        <v>0.13969994772273922</v>
      </c>
      <c r="Q80" s="199">
        <f t="shared" si="8"/>
        <v>0.16599384220618218</v>
      </c>
    </row>
    <row r="81" spans="1:17" x14ac:dyDescent="0.25">
      <c r="A81" s="142" t="s">
        <v>331</v>
      </c>
      <c r="B81" s="199">
        <f t="shared" ref="B81:Q81" si="9">IF(B$33=0,0,B$33/B$5)</f>
        <v>7.2062595990889638E-3</v>
      </c>
      <c r="C81" s="199">
        <f t="shared" si="9"/>
        <v>5.8706821468301569E-3</v>
      </c>
      <c r="D81" s="199">
        <f t="shared" si="9"/>
        <v>6.0714552514201763E-3</v>
      </c>
      <c r="E81" s="199">
        <f t="shared" si="9"/>
        <v>7.7807386424902092E-3</v>
      </c>
      <c r="F81" s="199">
        <f t="shared" si="9"/>
        <v>7.0050219366764336E-3</v>
      </c>
      <c r="G81" s="199">
        <f t="shared" si="9"/>
        <v>6.7580554737071375E-3</v>
      </c>
      <c r="H81" s="199">
        <f t="shared" si="9"/>
        <v>8.3436822201708345E-3</v>
      </c>
      <c r="I81" s="199">
        <f t="shared" si="9"/>
        <v>7.3099189485013412E-3</v>
      </c>
      <c r="J81" s="199">
        <f t="shared" si="9"/>
        <v>7.7125025666620684E-3</v>
      </c>
      <c r="K81" s="199">
        <f t="shared" si="9"/>
        <v>8.0047321763528738E-3</v>
      </c>
      <c r="L81" s="199">
        <f t="shared" si="9"/>
        <v>8.5212162577379784E-3</v>
      </c>
      <c r="M81" s="199">
        <f t="shared" si="9"/>
        <v>8.2706644919494973E-3</v>
      </c>
      <c r="N81" s="199">
        <f t="shared" si="9"/>
        <v>8.5108647639696548E-3</v>
      </c>
      <c r="O81" s="199">
        <f t="shared" si="9"/>
        <v>8.6405800877475923E-3</v>
      </c>
      <c r="P81" s="199">
        <f t="shared" si="9"/>
        <v>5.6559980018610389E-3</v>
      </c>
      <c r="Q81" s="199">
        <f t="shared" si="9"/>
        <v>5.5032199812057869E-3</v>
      </c>
    </row>
    <row r="82" spans="1:17" x14ac:dyDescent="0.25">
      <c r="A82" s="127" t="s">
        <v>322</v>
      </c>
      <c r="B82" s="200">
        <f t="shared" ref="B82:Q82" si="10">IF(B$34=0,0,B$34/B$5)</f>
        <v>1.1201761792741747E-2</v>
      </c>
      <c r="C82" s="200">
        <f t="shared" si="10"/>
        <v>1.0050985250811608E-2</v>
      </c>
      <c r="D82" s="200">
        <f t="shared" si="10"/>
        <v>1.0427454201028072E-2</v>
      </c>
      <c r="E82" s="200">
        <f t="shared" si="10"/>
        <v>1.3513560529029803E-2</v>
      </c>
      <c r="F82" s="200">
        <f t="shared" si="10"/>
        <v>1.2113166790227774E-2</v>
      </c>
      <c r="G82" s="200">
        <f t="shared" si="10"/>
        <v>1.1972197406775369E-2</v>
      </c>
      <c r="H82" s="200">
        <f t="shared" si="10"/>
        <v>1.4252757522631027E-2</v>
      </c>
      <c r="I82" s="200">
        <f t="shared" si="10"/>
        <v>1.2505725608870149E-2</v>
      </c>
      <c r="J82" s="200">
        <f t="shared" si="10"/>
        <v>1.2951448437547131E-2</v>
      </c>
      <c r="K82" s="200">
        <f t="shared" si="10"/>
        <v>1.3570100815337589E-2</v>
      </c>
      <c r="L82" s="200">
        <f t="shared" si="10"/>
        <v>1.4472249014913334E-2</v>
      </c>
      <c r="M82" s="200">
        <f t="shared" si="10"/>
        <v>1.4674841769183777E-2</v>
      </c>
      <c r="N82" s="200">
        <f t="shared" si="10"/>
        <v>1.5251248986057247E-2</v>
      </c>
      <c r="O82" s="200">
        <f t="shared" si="10"/>
        <v>1.5615322536909291E-2</v>
      </c>
      <c r="P82" s="200">
        <f t="shared" si="10"/>
        <v>9.9827458591628775E-3</v>
      </c>
      <c r="Q82" s="200">
        <f t="shared" si="10"/>
        <v>9.7342732834038194E-3</v>
      </c>
    </row>
    <row r="83" spans="1:17" x14ac:dyDescent="0.25">
      <c r="A83" s="142" t="s">
        <v>330</v>
      </c>
      <c r="B83" s="199">
        <f t="shared" ref="B83:Q83" si="11">IF(B$35=0,0,B$35/B$5)</f>
        <v>5.6255250004901688E-3</v>
      </c>
      <c r="C83" s="199">
        <f t="shared" si="11"/>
        <v>5.1428804503305548E-3</v>
      </c>
      <c r="D83" s="199">
        <f t="shared" si="11"/>
        <v>5.4273956913736925E-3</v>
      </c>
      <c r="E83" s="199">
        <f t="shared" si="11"/>
        <v>6.7080933308384019E-3</v>
      </c>
      <c r="F83" s="199">
        <f t="shared" si="11"/>
        <v>6.0327987104054348E-3</v>
      </c>
      <c r="G83" s="199">
        <f t="shared" si="11"/>
        <v>5.9748830734828243E-3</v>
      </c>
      <c r="H83" s="199">
        <f t="shared" si="11"/>
        <v>7.1546025098719298E-3</v>
      </c>
      <c r="I83" s="199">
        <f t="shared" si="11"/>
        <v>6.2405133572725801E-3</v>
      </c>
      <c r="J83" s="199">
        <f t="shared" si="11"/>
        <v>6.6712872238268786E-3</v>
      </c>
      <c r="K83" s="199">
        <f t="shared" si="11"/>
        <v>6.7626722511094639E-3</v>
      </c>
      <c r="L83" s="199">
        <f t="shared" si="11"/>
        <v>7.1775469715177733E-3</v>
      </c>
      <c r="M83" s="199">
        <f t="shared" si="11"/>
        <v>7.235396906306279E-3</v>
      </c>
      <c r="N83" s="199">
        <f t="shared" si="11"/>
        <v>7.4193326511699268E-3</v>
      </c>
      <c r="O83" s="199">
        <f t="shared" si="11"/>
        <v>7.5792539306019082E-3</v>
      </c>
      <c r="P83" s="199">
        <f t="shared" si="11"/>
        <v>4.798188307302222E-3</v>
      </c>
      <c r="Q83" s="199">
        <f t="shared" si="11"/>
        <v>4.6636103209934318E-3</v>
      </c>
    </row>
    <row r="84" spans="1:17" x14ac:dyDescent="0.25">
      <c r="A84" s="142" t="s">
        <v>329</v>
      </c>
      <c r="B84" s="199">
        <f t="shared" ref="B84:Q84" si="12">IF(B$41=0,0,B$41/B$5)</f>
        <v>4.6818388207019359E-3</v>
      </c>
      <c r="C84" s="199">
        <f t="shared" si="12"/>
        <v>4.1794707384495639E-3</v>
      </c>
      <c r="D84" s="199">
        <f t="shared" si="12"/>
        <v>4.2465056870623179E-3</v>
      </c>
      <c r="E84" s="199">
        <f t="shared" si="12"/>
        <v>5.8397683133106877E-3</v>
      </c>
      <c r="F84" s="199">
        <f t="shared" si="12"/>
        <v>5.2109465269801107E-3</v>
      </c>
      <c r="G84" s="199">
        <f t="shared" si="12"/>
        <v>5.1585447852085737E-3</v>
      </c>
      <c r="H84" s="199">
        <f t="shared" si="12"/>
        <v>6.0625869277682312E-3</v>
      </c>
      <c r="I84" s="199">
        <f t="shared" si="12"/>
        <v>5.3579486997046497E-3</v>
      </c>
      <c r="J84" s="199">
        <f t="shared" si="12"/>
        <v>5.3229313836894209E-3</v>
      </c>
      <c r="K84" s="199">
        <f t="shared" si="12"/>
        <v>5.8139289375655975E-3</v>
      </c>
      <c r="L84" s="199">
        <f t="shared" si="12"/>
        <v>6.2370994922717879E-3</v>
      </c>
      <c r="M84" s="199">
        <f t="shared" si="12"/>
        <v>6.4129393029192551E-3</v>
      </c>
      <c r="N84" s="199">
        <f t="shared" si="12"/>
        <v>6.7755985494456E-3</v>
      </c>
      <c r="O84" s="199">
        <f t="shared" si="12"/>
        <v>6.9636513283521575E-3</v>
      </c>
      <c r="P84" s="199">
        <f t="shared" si="12"/>
        <v>4.4825688057720647E-3</v>
      </c>
      <c r="Q84" s="199">
        <f t="shared" si="12"/>
        <v>4.3876361132521666E-3</v>
      </c>
    </row>
    <row r="85" spans="1:17" x14ac:dyDescent="0.25">
      <c r="A85" s="142" t="s">
        <v>328</v>
      </c>
      <c r="B85" s="199">
        <f t="shared" ref="B85:Q85" si="13">IF(B$52=0,0,B$52/B$5)</f>
        <v>8.9439797154964185E-4</v>
      </c>
      <c r="C85" s="199">
        <f t="shared" si="13"/>
        <v>7.2863406203148729E-4</v>
      </c>
      <c r="D85" s="199">
        <f t="shared" si="13"/>
        <v>7.5355282259206163E-4</v>
      </c>
      <c r="E85" s="199">
        <f t="shared" si="13"/>
        <v>9.6569888488071424E-4</v>
      </c>
      <c r="F85" s="199">
        <f t="shared" si="13"/>
        <v>8.6942155284222891E-4</v>
      </c>
      <c r="G85" s="199">
        <f t="shared" si="13"/>
        <v>8.3876954808396944E-4</v>
      </c>
      <c r="H85" s="199">
        <f t="shared" si="13"/>
        <v>1.0355680849908661E-3</v>
      </c>
      <c r="I85" s="199">
        <f t="shared" si="13"/>
        <v>9.0726355189291825E-4</v>
      </c>
      <c r="J85" s="199">
        <f t="shared" si="13"/>
        <v>9.5722983003082888E-4</v>
      </c>
      <c r="K85" s="199">
        <f t="shared" si="13"/>
        <v>9.9349962666252993E-4</v>
      </c>
      <c r="L85" s="199">
        <f t="shared" si="13"/>
        <v>1.0576025511237744E-3</v>
      </c>
      <c r="M85" s="199">
        <f t="shared" si="13"/>
        <v>1.0265055599582428E-3</v>
      </c>
      <c r="N85" s="199">
        <f t="shared" si="13"/>
        <v>1.0563177854417184E-3</v>
      </c>
      <c r="O85" s="199">
        <f t="shared" si="13"/>
        <v>1.0724172779552215E-3</v>
      </c>
      <c r="P85" s="199">
        <f t="shared" si="13"/>
        <v>7.0198874608859169E-4</v>
      </c>
      <c r="Q85" s="199">
        <f t="shared" si="13"/>
        <v>6.8302684915822007E-4</v>
      </c>
    </row>
    <row r="86" spans="1:17" x14ac:dyDescent="0.25">
      <c r="A86" s="127" t="s">
        <v>321</v>
      </c>
      <c r="B86" s="200">
        <f t="shared" ref="B86:Q86" si="14">IF(B$53=0,0,B$53/B$5)</f>
        <v>1.770545090811744E-2</v>
      </c>
      <c r="C86" s="200">
        <f t="shared" si="14"/>
        <v>1.4482848169705218E-2</v>
      </c>
      <c r="D86" s="200">
        <f t="shared" si="14"/>
        <v>1.4965925089547267E-2</v>
      </c>
      <c r="E86" s="200">
        <f t="shared" si="14"/>
        <v>1.9243319565118832E-2</v>
      </c>
      <c r="F86" s="200">
        <f t="shared" si="14"/>
        <v>1.7317308669788291E-2</v>
      </c>
      <c r="G86" s="200">
        <f t="shared" si="14"/>
        <v>1.6727928188458703E-2</v>
      </c>
      <c r="H86" s="200">
        <f t="shared" si="14"/>
        <v>2.060342441153146E-2</v>
      </c>
      <c r="I86" s="200">
        <f t="shared" si="14"/>
        <v>1.8058197622768991E-2</v>
      </c>
      <c r="J86" s="200">
        <f t="shared" si="14"/>
        <v>1.899955496500615E-2</v>
      </c>
      <c r="K86" s="200">
        <f t="shared" si="14"/>
        <v>1.9766057610305702E-2</v>
      </c>
      <c r="L86" s="200">
        <f t="shared" si="14"/>
        <v>2.1049148682286068E-2</v>
      </c>
      <c r="M86" s="200">
        <f t="shared" si="14"/>
        <v>2.0488099944949809E-2</v>
      </c>
      <c r="N86" s="200">
        <f t="shared" si="14"/>
        <v>2.1111541002936465E-2</v>
      </c>
      <c r="O86" s="200">
        <f t="shared" si="14"/>
        <v>2.1446962325824707E-2</v>
      </c>
      <c r="P86" s="200">
        <f t="shared" si="14"/>
        <v>1.4026669815692385E-2</v>
      </c>
      <c r="Q86" s="200">
        <f t="shared" si="14"/>
        <v>1.3651997989260435E-2</v>
      </c>
    </row>
    <row r="87" spans="1:17" x14ac:dyDescent="0.25">
      <c r="A87" s="142" t="s">
        <v>327</v>
      </c>
      <c r="B87" s="199">
        <f t="shared" ref="B87:Q87" si="15">IF(B$54=0,0,B$54/B$5)</f>
        <v>5.9691658419839134E-4</v>
      </c>
      <c r="C87" s="199">
        <f t="shared" si="15"/>
        <v>4.8628660761032821E-4</v>
      </c>
      <c r="D87" s="199">
        <f t="shared" si="15"/>
        <v>5.0291725963484484E-4</v>
      </c>
      <c r="E87" s="199">
        <f t="shared" si="15"/>
        <v>6.4450244529115337E-4</v>
      </c>
      <c r="F87" s="199">
        <f t="shared" si="15"/>
        <v>5.8024745142463681E-4</v>
      </c>
      <c r="G87" s="199">
        <f t="shared" si="15"/>
        <v>5.5979046185048549E-4</v>
      </c>
      <c r="H87" s="199">
        <f t="shared" si="15"/>
        <v>6.9113278837899079E-4</v>
      </c>
      <c r="I87" s="199">
        <f t="shared" si="15"/>
        <v>6.0550300603355351E-4</v>
      </c>
      <c r="J87" s="199">
        <f t="shared" si="15"/>
        <v>6.3885024185019118E-4</v>
      </c>
      <c r="K87" s="199">
        <f t="shared" si="15"/>
        <v>6.6305651668940445E-4</v>
      </c>
      <c r="L87" s="199">
        <f t="shared" si="15"/>
        <v>7.0583847720775939E-4</v>
      </c>
      <c r="M87" s="199">
        <f t="shared" si="15"/>
        <v>6.8508450600496739E-4</v>
      </c>
      <c r="N87" s="199">
        <f t="shared" si="15"/>
        <v>7.0498103123088662E-4</v>
      </c>
      <c r="O87" s="199">
        <f t="shared" si="15"/>
        <v>7.157257493364494E-4</v>
      </c>
      <c r="P87" s="199">
        <f t="shared" si="15"/>
        <v>4.685036614460352E-4</v>
      </c>
      <c r="Q87" s="199">
        <f t="shared" si="15"/>
        <v>4.5584858942480895E-4</v>
      </c>
    </row>
    <row r="88" spans="1:17" x14ac:dyDescent="0.25">
      <c r="A88" s="142" t="s">
        <v>326</v>
      </c>
      <c r="B88" s="199">
        <f t="shared" ref="B88:Q88" si="16">IF(B$55=0,0,B$55/B$5)</f>
        <v>7.5415690085302723E-4</v>
      </c>
      <c r="C88" s="199">
        <f t="shared" si="16"/>
        <v>6.7323477377687025E-4</v>
      </c>
      <c r="D88" s="199">
        <f t="shared" si="16"/>
        <v>6.8403285355507536E-4</v>
      </c>
      <c r="E88" s="199">
        <f t="shared" si="16"/>
        <v>9.4067774255539261E-4</v>
      </c>
      <c r="F88" s="199">
        <f t="shared" si="16"/>
        <v>8.3938628256941406E-4</v>
      </c>
      <c r="G88" s="199">
        <f t="shared" si="16"/>
        <v>8.3094533945129989E-4</v>
      </c>
      <c r="H88" s="199">
        <f t="shared" si="16"/>
        <v>9.7656966497455745E-4</v>
      </c>
      <c r="I88" s="199">
        <f t="shared" si="16"/>
        <v>8.6306559047518642E-4</v>
      </c>
      <c r="J88" s="199">
        <f t="shared" si="16"/>
        <v>8.5742495406423936E-4</v>
      </c>
      <c r="K88" s="199">
        <f t="shared" si="16"/>
        <v>9.3651550112031209E-4</v>
      </c>
      <c r="L88" s="199">
        <f t="shared" si="16"/>
        <v>1.0046803838280065E-3</v>
      </c>
      <c r="M88" s="199">
        <f t="shared" si="16"/>
        <v>1.0330048972773172E-3</v>
      </c>
      <c r="N88" s="199">
        <f t="shared" si="16"/>
        <v>1.0914225369911502E-3</v>
      </c>
      <c r="O88" s="199">
        <f t="shared" si="16"/>
        <v>1.1217143318111404E-3</v>
      </c>
      <c r="P88" s="199">
        <f t="shared" si="16"/>
        <v>7.2205821855154723E-4</v>
      </c>
      <c r="Q88" s="199">
        <f t="shared" si="16"/>
        <v>7.0676633262333735E-4</v>
      </c>
    </row>
    <row r="89" spans="1:17" x14ac:dyDescent="0.25">
      <c r="A89" s="142" t="s">
        <v>325</v>
      </c>
      <c r="B89" s="199">
        <f t="shared" ref="B89:Q89" si="17">IF(B$66=0,0,B$66/B$5)</f>
        <v>1.6354377423066023E-2</v>
      </c>
      <c r="C89" s="199">
        <f t="shared" si="17"/>
        <v>1.3323326788318022E-2</v>
      </c>
      <c r="D89" s="199">
        <f t="shared" si="17"/>
        <v>1.3778974976357347E-2</v>
      </c>
      <c r="E89" s="199">
        <f t="shared" si="17"/>
        <v>1.7658139377272286E-2</v>
      </c>
      <c r="F89" s="199">
        <f t="shared" si="17"/>
        <v>1.5897674935794238E-2</v>
      </c>
      <c r="G89" s="199">
        <f t="shared" si="17"/>
        <v>1.5337192387156917E-2</v>
      </c>
      <c r="H89" s="199">
        <f t="shared" si="17"/>
        <v>1.8935721958177915E-2</v>
      </c>
      <c r="I89" s="199">
        <f t="shared" si="17"/>
        <v>1.6589629026260252E-2</v>
      </c>
      <c r="J89" s="199">
        <f t="shared" si="17"/>
        <v>1.7503279769091717E-2</v>
      </c>
      <c r="K89" s="199">
        <f t="shared" si="17"/>
        <v>1.8166485592495986E-2</v>
      </c>
      <c r="L89" s="199">
        <f t="shared" si="17"/>
        <v>1.9338629821250303E-2</v>
      </c>
      <c r="M89" s="199">
        <f t="shared" si="17"/>
        <v>1.8770010541667524E-2</v>
      </c>
      <c r="N89" s="199">
        <f t="shared" si="17"/>
        <v>1.9315137434714427E-2</v>
      </c>
      <c r="O89" s="199">
        <f t="shared" si="17"/>
        <v>1.9609522244677116E-2</v>
      </c>
      <c r="P89" s="199">
        <f t="shared" si="17"/>
        <v>1.2836107935694802E-2</v>
      </c>
      <c r="Q89" s="199">
        <f t="shared" si="17"/>
        <v>1.2489383067212289E-2</v>
      </c>
    </row>
    <row r="90" spans="1:17" x14ac:dyDescent="0.25">
      <c r="A90" s="127" t="s">
        <v>320</v>
      </c>
      <c r="B90" s="200">
        <f t="shared" ref="B90:Q90" si="18">IF(B$67=0,0,B$67/B$5)</f>
        <v>0.25375130518219219</v>
      </c>
      <c r="C90" s="200">
        <f t="shared" si="18"/>
        <v>0.26427062877718971</v>
      </c>
      <c r="D90" s="200">
        <f t="shared" si="18"/>
        <v>0.26307296172163702</v>
      </c>
      <c r="E90" s="200">
        <f t="shared" si="18"/>
        <v>0.22726197128575767</v>
      </c>
      <c r="F90" s="200">
        <f t="shared" si="18"/>
        <v>0.22563179852031265</v>
      </c>
      <c r="G90" s="200">
        <f t="shared" si="18"/>
        <v>0.2201749441190155</v>
      </c>
      <c r="H90" s="200">
        <f t="shared" si="18"/>
        <v>0.18955250431732512</v>
      </c>
      <c r="I90" s="200">
        <f t="shared" si="18"/>
        <v>0.20224967172483993</v>
      </c>
      <c r="J90" s="200">
        <f t="shared" si="18"/>
        <v>0.19558657679263855</v>
      </c>
      <c r="K90" s="200">
        <f t="shared" si="18"/>
        <v>0.18726003653736581</v>
      </c>
      <c r="L90" s="200">
        <f t="shared" si="18"/>
        <v>0.18169488050633728</v>
      </c>
      <c r="M90" s="200">
        <f t="shared" si="18"/>
        <v>0.17529069523023325</v>
      </c>
      <c r="N90" s="200">
        <f t="shared" si="18"/>
        <v>0.16083822365901879</v>
      </c>
      <c r="O90" s="200">
        <f t="shared" si="18"/>
        <v>0.14537960524785126</v>
      </c>
      <c r="P90" s="200">
        <f t="shared" si="18"/>
        <v>0.1891549392602366</v>
      </c>
      <c r="Q90" s="200">
        <f t="shared" si="18"/>
        <v>0.21246344477741058</v>
      </c>
    </row>
    <row r="91" spans="1:17" x14ac:dyDescent="0.25">
      <c r="A91" s="72" t="s">
        <v>319</v>
      </c>
      <c r="B91" s="71">
        <f t="shared" ref="B91:Q91" si="19">IF(B$68=0,0,B$68/B$5)</f>
        <v>0.27279005529145639</v>
      </c>
      <c r="C91" s="71">
        <f t="shared" si="19"/>
        <v>0.3157235148941262</v>
      </c>
      <c r="D91" s="71">
        <f t="shared" si="19"/>
        <v>0.31130642293607769</v>
      </c>
      <c r="E91" s="71">
        <f t="shared" si="19"/>
        <v>0.4010876171924937</v>
      </c>
      <c r="F91" s="71">
        <f t="shared" si="19"/>
        <v>0.356713311209718</v>
      </c>
      <c r="G91" s="71">
        <f t="shared" si="19"/>
        <v>0.34995695976829788</v>
      </c>
      <c r="H91" s="71">
        <f t="shared" si="19"/>
        <v>0.37615487678938769</v>
      </c>
      <c r="I91" s="71">
        <f t="shared" si="19"/>
        <v>0.36267506327617854</v>
      </c>
      <c r="J91" s="71">
        <f t="shared" si="19"/>
        <v>0.43512788544979519</v>
      </c>
      <c r="K91" s="71">
        <f t="shared" si="19"/>
        <v>0.4124300153984472</v>
      </c>
      <c r="L91" s="71">
        <f t="shared" si="19"/>
        <v>0.4171732482782885</v>
      </c>
      <c r="M91" s="71">
        <f t="shared" si="19"/>
        <v>0.42220663923596474</v>
      </c>
      <c r="N91" s="71">
        <f t="shared" si="19"/>
        <v>0.45114815677641806</v>
      </c>
      <c r="O91" s="71">
        <f t="shared" si="19"/>
        <v>0.46942655032591024</v>
      </c>
      <c r="P91" s="71">
        <f t="shared" si="19"/>
        <v>0.38392457086973442</v>
      </c>
      <c r="Q91" s="71">
        <f t="shared" si="19"/>
        <v>0.37831723695200625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0.30798717810231757</v>
      </c>
      <c r="C95" s="253">
        <f>IF(C$5=0,0,C$5/OIS_fec!C$5)</f>
        <v>0.31208046114540072</v>
      </c>
      <c r="D95" s="253">
        <f>IF(D$5=0,0,D$5/OIS_fec!D$5)</f>
        <v>0.31109697882217208</v>
      </c>
      <c r="E95" s="253">
        <f>IF(E$5=0,0,E$5/OIS_fec!E$5)</f>
        <v>0.32767714873476217</v>
      </c>
      <c r="F95" s="253">
        <f>IF(F$5=0,0,F$5/OIS_fec!F$5)</f>
        <v>0.32760591390209143</v>
      </c>
      <c r="G95" s="253">
        <f>IF(G$5=0,0,G$5/OIS_fec!G$5)</f>
        <v>0.32767568993375967</v>
      </c>
      <c r="H95" s="253">
        <f>IF(H$5=0,0,H$5/OIS_fec!H$5)</f>
        <v>0.34322679294923292</v>
      </c>
      <c r="I95" s="253">
        <f>IF(I$5=0,0,I$5/OIS_fec!I$5)</f>
        <v>0.33924245502745337</v>
      </c>
      <c r="J95" s="253">
        <f>IF(J$5=0,0,J$5/OIS_fec!J$5)</f>
        <v>0.35052005858596841</v>
      </c>
      <c r="K95" s="253">
        <f>IF(K$5=0,0,K$5/OIS_fec!K$5)</f>
        <v>0.35022782893425303</v>
      </c>
      <c r="L95" s="253">
        <f>IF(L$5=0,0,L$5/OIS_fec!L$5)</f>
        <v>0.35050801632764267</v>
      </c>
      <c r="M95" s="253">
        <f>IF(M$5=0,0,M$5/OIS_fec!M$5)</f>
        <v>0.35345080615463959</v>
      </c>
      <c r="N95" s="253">
        <f>IF(N$5=0,0,N$5/OIS_fec!N$5)</f>
        <v>0.35935666202702399</v>
      </c>
      <c r="O95" s="253">
        <f>IF(O$5=0,0,O$5/OIS_fec!O$5)</f>
        <v>0.36597912730334581</v>
      </c>
      <c r="P95" s="253">
        <f>IF(P$5=0,0,P$5/OIS_fec!P$5)</f>
        <v>0.35376518491937009</v>
      </c>
      <c r="Q95" s="253">
        <f>IF(Q$5=0,0,Q$5/OIS_fec!Q$5)</f>
        <v>0.34409602265128464</v>
      </c>
    </row>
    <row r="96" spans="1:17" x14ac:dyDescent="0.25">
      <c r="A96" s="132" t="s">
        <v>83</v>
      </c>
      <c r="B96" s="282">
        <f>IF(B$6=0,0,B$6/OIS_fec!B$6)</f>
        <v>0.40198029708155586</v>
      </c>
      <c r="C96" s="282">
        <f>IF(C$6=0,0,C$6/OIS_fec!C$6)</f>
        <v>0.4019802970815558</v>
      </c>
      <c r="D96" s="282">
        <f>IF(D$6=0,0,D$6/OIS_fec!D$6)</f>
        <v>0.40198029708155586</v>
      </c>
      <c r="E96" s="282">
        <f>IF(E$6=0,0,E$6/OIS_fec!E$6)</f>
        <v>0.4019802970815558</v>
      </c>
      <c r="F96" s="282">
        <f>IF(F$6=0,0,F$6/OIS_fec!F$6)</f>
        <v>0.40508819882654978</v>
      </c>
      <c r="G96" s="282">
        <f>IF(G$6=0,0,G$6/OIS_fec!G$6)</f>
        <v>0.40508819882654978</v>
      </c>
      <c r="H96" s="282">
        <f>IF(H$6=0,0,H$6/OIS_fec!H$6)</f>
        <v>0.40981078185455039</v>
      </c>
      <c r="I96" s="282">
        <f>IF(I$6=0,0,I$6/OIS_fec!I$6)</f>
        <v>0.41243679473133549</v>
      </c>
      <c r="J96" s="282">
        <f>IF(J$6=0,0,J$6/OIS_fec!J$6)</f>
        <v>0.41243679473133549</v>
      </c>
      <c r="K96" s="282">
        <f>IF(K$6=0,0,K$6/OIS_fec!K$6)</f>
        <v>0.41243679473133549</v>
      </c>
      <c r="L96" s="282">
        <f>IF(L$6=0,0,L$6/OIS_fec!L$6)</f>
        <v>0.41243679473133543</v>
      </c>
      <c r="M96" s="282">
        <f>IF(M$6=0,0,M$6/OIS_fec!M$6)</f>
        <v>0.41243679473133549</v>
      </c>
      <c r="N96" s="282">
        <f>IF(N$6=0,0,N$6/OIS_fec!N$6)</f>
        <v>0.41243679473133543</v>
      </c>
      <c r="O96" s="282">
        <f>IF(O$6=0,0,O$6/OIS_fec!O$6)</f>
        <v>0.41243679473133543</v>
      </c>
      <c r="P96" s="282">
        <f>IF(P$6=0,0,P$6/OIS_fec!P$6)</f>
        <v>0.41243679473133543</v>
      </c>
      <c r="Q96" s="282">
        <f>IF(Q$6=0,0,Q$6/OIS_fec!Q$6)</f>
        <v>0.41243679473133549</v>
      </c>
    </row>
    <row r="97" spans="1:17" x14ac:dyDescent="0.25">
      <c r="A97" s="76" t="s">
        <v>82</v>
      </c>
      <c r="B97" s="281">
        <f>IF(B$7=0,0,B$7/OIS_fec!B$7)</f>
        <v>0.10524655649758578</v>
      </c>
      <c r="C97" s="281">
        <f>IF(C$7=0,0,C$7/OIS_fec!C$7)</f>
        <v>0.10524655649758577</v>
      </c>
      <c r="D97" s="281">
        <f>IF(D$7=0,0,D$7/OIS_fec!D$7)</f>
        <v>0.1052465564975858</v>
      </c>
      <c r="E97" s="281">
        <f>IF(E$7=0,0,E$7/OIS_fec!E$7)</f>
        <v>0.1052465564975858</v>
      </c>
      <c r="F97" s="281">
        <f>IF(F$7=0,0,F$7/OIS_fec!F$7)</f>
        <v>0.10606026791321545</v>
      </c>
      <c r="G97" s="281">
        <f>IF(G$7=0,0,G$7/OIS_fec!G$7)</f>
        <v>0.10606026791321543</v>
      </c>
      <c r="H97" s="281">
        <f>IF(H$7=0,0,H$7/OIS_fec!H$7)</f>
        <v>0.10729673548408786</v>
      </c>
      <c r="I97" s="281">
        <f>IF(I$7=0,0,I$7/OIS_fec!I$7)</f>
        <v>0.1079842786661953</v>
      </c>
      <c r="J97" s="281">
        <f>IF(J$7=0,0,J$7/OIS_fec!J$7)</f>
        <v>0.1079842786661953</v>
      </c>
      <c r="K97" s="281">
        <f>IF(K$7=0,0,K$7/OIS_fec!K$7)</f>
        <v>0.10798427866619528</v>
      </c>
      <c r="L97" s="281">
        <f>IF(L$7=0,0,L$7/OIS_fec!L$7)</f>
        <v>0.1079842786661953</v>
      </c>
      <c r="M97" s="281">
        <f>IF(M$7=0,0,M$7/OIS_fec!M$7)</f>
        <v>0.1079842786661953</v>
      </c>
      <c r="N97" s="281">
        <f>IF(N$7=0,0,N$7/OIS_fec!N$7)</f>
        <v>0.1079842786661953</v>
      </c>
      <c r="O97" s="281">
        <f>IF(O$7=0,0,O$7/OIS_fec!O$7)</f>
        <v>0.10798427866619528</v>
      </c>
      <c r="P97" s="281">
        <f>IF(P$7=0,0,P$7/OIS_fec!P$7)</f>
        <v>0.10798427866619528</v>
      </c>
      <c r="Q97" s="281">
        <f>IF(Q$7=0,0,Q$7/OIS_fec!Q$7)</f>
        <v>0.1079842786661953</v>
      </c>
    </row>
    <row r="98" spans="1:17" x14ac:dyDescent="0.25">
      <c r="A98" s="76" t="s">
        <v>81</v>
      </c>
      <c r="B98" s="281">
        <f>IF(B$8=0,0,B$8/OIS_fec!B$8)</f>
        <v>0.57714162941225078</v>
      </c>
      <c r="C98" s="281">
        <f>IF(C$8=0,0,C$8/OIS_fec!C$8)</f>
        <v>0.57714162941225078</v>
      </c>
      <c r="D98" s="281">
        <f>IF(D$8=0,0,D$8/OIS_fec!D$8)</f>
        <v>0.57714162941225078</v>
      </c>
      <c r="E98" s="281">
        <f>IF(E$8=0,0,E$8/OIS_fec!E$8)</f>
        <v>0.57714162941225078</v>
      </c>
      <c r="F98" s="281">
        <f>IF(F$8=0,0,F$8/OIS_fec!F$8)</f>
        <v>0.58160378711048022</v>
      </c>
      <c r="G98" s="281">
        <f>IF(G$8=0,0,G$8/OIS_fec!G$8)</f>
        <v>0.58160378711048022</v>
      </c>
      <c r="H98" s="281">
        <f>IF(H$8=0,0,H$8/OIS_fec!H$8)</f>
        <v>0.58838421710568944</v>
      </c>
      <c r="I98" s="281">
        <f>IF(I$8=0,0,I$8/OIS_fec!I$8)</f>
        <v>0.59215450475801634</v>
      </c>
      <c r="J98" s="281">
        <f>IF(J$8=0,0,J$8/OIS_fec!J$8)</f>
        <v>0.59215450475801634</v>
      </c>
      <c r="K98" s="281">
        <f>IF(K$8=0,0,K$8/OIS_fec!K$8)</f>
        <v>0.59215450475801634</v>
      </c>
      <c r="L98" s="281">
        <f>IF(L$8=0,0,L$8/OIS_fec!L$8)</f>
        <v>0.59215450475801634</v>
      </c>
      <c r="M98" s="281">
        <f>IF(M$8=0,0,M$8/OIS_fec!M$8)</f>
        <v>0.59215450475801634</v>
      </c>
      <c r="N98" s="281">
        <f>IF(N$8=0,0,N$8/OIS_fec!N$8)</f>
        <v>0.59215450475801634</v>
      </c>
      <c r="O98" s="281">
        <f>IF(O$8=0,0,O$8/OIS_fec!O$8)</f>
        <v>0.59215450475801634</v>
      </c>
      <c r="P98" s="281">
        <f>IF(P$8=0,0,P$8/OIS_fec!P$8)</f>
        <v>0.59215450475801634</v>
      </c>
      <c r="Q98" s="281">
        <f>IF(Q$8=0,0,Q$8/OIS_fec!Q$8)</f>
        <v>0.59215450475801623</v>
      </c>
    </row>
    <row r="99" spans="1:17" x14ac:dyDescent="0.25">
      <c r="A99" s="76" t="s">
        <v>80</v>
      </c>
      <c r="B99" s="281">
        <f>IF(B$9=0,0,B$9/OIS_fec!B$9)</f>
        <v>0.40400451158017248</v>
      </c>
      <c r="C99" s="281">
        <f>IF(C$9=0,0,C$9/OIS_fec!C$9)</f>
        <v>0.40400451158017242</v>
      </c>
      <c r="D99" s="281">
        <f>IF(D$9=0,0,D$9/OIS_fec!D$9)</f>
        <v>0.40400451158017248</v>
      </c>
      <c r="E99" s="281">
        <f>IF(E$9=0,0,E$9/OIS_fec!E$9)</f>
        <v>0.40400451158017242</v>
      </c>
      <c r="F99" s="281">
        <f>IF(F$9=0,0,F$9/OIS_fec!F$9)</f>
        <v>0.40712806349463532</v>
      </c>
      <c r="G99" s="281">
        <f>IF(G$9=0,0,G$9/OIS_fec!G$9)</f>
        <v>0.40712806349463526</v>
      </c>
      <c r="H99" s="281">
        <f>IF(H$9=0,0,H$9/OIS_fec!H$9)</f>
        <v>0.41187442759127446</v>
      </c>
      <c r="I99" s="281">
        <f>IF(I$9=0,0,I$9/OIS_fec!I$9)</f>
        <v>0.41451366403492912</v>
      </c>
      <c r="J99" s="281">
        <f>IF(J$9=0,0,J$9/OIS_fec!J$9)</f>
        <v>0.41451366403492906</v>
      </c>
      <c r="K99" s="281">
        <f>IF(K$9=0,0,K$9/OIS_fec!K$9)</f>
        <v>0.41451366403492906</v>
      </c>
      <c r="L99" s="281">
        <f>IF(L$9=0,0,L$9/OIS_fec!L$9)</f>
        <v>0.41451366403492912</v>
      </c>
      <c r="M99" s="281">
        <f>IF(M$9=0,0,M$9/OIS_fec!M$9)</f>
        <v>0.41451366403492906</v>
      </c>
      <c r="N99" s="281">
        <f>IF(N$9=0,0,N$9/OIS_fec!N$9)</f>
        <v>0.41451366403492912</v>
      </c>
      <c r="O99" s="281">
        <f>IF(O$9=0,0,O$9/OIS_fec!O$9)</f>
        <v>0.41451366403492912</v>
      </c>
      <c r="P99" s="281">
        <f>IF(P$9=0,0,P$9/OIS_fec!P$9)</f>
        <v>0.41451366403492906</v>
      </c>
      <c r="Q99" s="281">
        <f>IF(Q$9=0,0,Q$9/OIS_fec!Q$9)</f>
        <v>0.41451366403492906</v>
      </c>
    </row>
    <row r="100" spans="1:17" x14ac:dyDescent="0.25">
      <c r="A100" s="129" t="s">
        <v>79</v>
      </c>
      <c r="B100" s="280">
        <f>IF(B$10=0,0,B$10/OIS_fec!B$10)</f>
        <v>0.66390900547037168</v>
      </c>
      <c r="C100" s="280">
        <f>IF(C$10=0,0,C$10/OIS_fec!C$10)</f>
        <v>0.65011768553481808</v>
      </c>
      <c r="D100" s="280">
        <f>IF(D$10=0,0,D$10/OIS_fec!D$10)</f>
        <v>0.63692362414493908</v>
      </c>
      <c r="E100" s="280">
        <f>IF(E$10=0,0,E$10/OIS_fec!E$10)</f>
        <v>0.61694350002103049</v>
      </c>
      <c r="F100" s="280">
        <f>IF(F$10=0,0,F$10/OIS_fec!F$10)</f>
        <v>0.59983478203238672</v>
      </c>
      <c r="G100" s="280">
        <f>IF(G$10=0,0,G$10/OIS_fec!G$10)</f>
        <v>0.60862923919904677</v>
      </c>
      <c r="H100" s="280">
        <f>IF(H$10=0,0,H$10/OIS_fec!H$10)</f>
        <v>0.62461749945964684</v>
      </c>
      <c r="I100" s="280">
        <f>IF(I$10=0,0,I$10/OIS_fec!I$10)</f>
        <v>0.6116193524586373</v>
      </c>
      <c r="J100" s="280">
        <f>IF(J$10=0,0,J$10/OIS_fec!J$10)</f>
        <v>0.62018858760949813</v>
      </c>
      <c r="K100" s="280">
        <f>IF(K$10=0,0,K$10/OIS_fec!K$10)</f>
        <v>0.61256449948609004</v>
      </c>
      <c r="L100" s="280">
        <f>IF(L$10=0,0,L$10/OIS_fec!L$10)</f>
        <v>0.61293290717769477</v>
      </c>
      <c r="M100" s="280">
        <f>IF(M$10=0,0,M$10/OIS_fec!M$10)</f>
        <v>0.61293547073945953</v>
      </c>
      <c r="N100" s="280">
        <f>IF(N$10=0,0,N$10/OIS_fec!N$10)</f>
        <v>0.61349096344082854</v>
      </c>
      <c r="O100" s="280">
        <f>IF(O$10=0,0,O$10/OIS_fec!O$10)</f>
        <v>0.61423089123936914</v>
      </c>
      <c r="P100" s="280">
        <f>IF(P$10=0,0,P$10/OIS_fec!P$10)</f>
        <v>0.61077500736833346</v>
      </c>
      <c r="Q100" s="280">
        <f>IF(Q$10=0,0,Q$10/OIS_fec!Q$10)</f>
        <v>0.61026787286956108</v>
      </c>
    </row>
    <row r="101" spans="1:17" x14ac:dyDescent="0.25">
      <c r="A101" s="127" t="s">
        <v>324</v>
      </c>
      <c r="B101" s="305">
        <f>IF(B$15=0,0,B$15/OIS_fec!B$15)</f>
        <v>0.30861409525841732</v>
      </c>
      <c r="C101" s="305">
        <f>IF(C$15=0,0,C$15/OIS_fec!C$15)</f>
        <v>0.33947830771326654</v>
      </c>
      <c r="D101" s="305">
        <f>IF(D$15=0,0,D$15/OIS_fec!D$15)</f>
        <v>0.33106913735879773</v>
      </c>
      <c r="E101" s="305">
        <f>IF(E$15=0,0,E$15/OIS_fec!E$15)</f>
        <v>0.35526676014049113</v>
      </c>
      <c r="F101" s="305">
        <f>IF(F$15=0,0,F$15/OIS_fec!F$15)</f>
        <v>0.37830493406506516</v>
      </c>
      <c r="G101" s="305">
        <f>IF(G$15=0,0,G$15/OIS_fec!G$15)</f>
        <v>0.38278322475089976</v>
      </c>
      <c r="H101" s="305">
        <f>IF(H$15=0,0,H$15/OIS_fec!H$15)</f>
        <v>0.36945407763334848</v>
      </c>
      <c r="I101" s="305">
        <f>IF(I$15=0,0,I$15/OIS_fec!I$15)</f>
        <v>0.38083423120310456</v>
      </c>
      <c r="J101" s="305">
        <f>IF(J$15=0,0,J$15/OIS_fec!J$15)</f>
        <v>0.3933538450345061</v>
      </c>
      <c r="K101" s="305">
        <f>IF(K$15=0,0,K$15/OIS_fec!K$15)</f>
        <v>0.37716695913688347</v>
      </c>
      <c r="L101" s="305">
        <f>IF(L$15=0,0,L$15/OIS_fec!L$15)</f>
        <v>0.37409982681465498</v>
      </c>
      <c r="M101" s="305">
        <f>IF(M$15=0,0,M$15/OIS_fec!M$15)</f>
        <v>0.38676819641252008</v>
      </c>
      <c r="N101" s="305">
        <f>IF(N$15=0,0,N$15/OIS_fec!N$15)</f>
        <v>0.3937309360668107</v>
      </c>
      <c r="O101" s="305">
        <f>IF(O$15=0,0,O$15/OIS_fec!O$15)</f>
        <v>0.39577350093342673</v>
      </c>
      <c r="P101" s="305">
        <f>IF(P$15=0,0,P$15/OIS_fec!P$15)</f>
        <v>0.39123309094725844</v>
      </c>
      <c r="Q101" s="305">
        <f>IF(Q$15=0,0,Q$15/OIS_fec!Q$15)</f>
        <v>0.39019185251130473</v>
      </c>
    </row>
    <row r="102" spans="1:17" x14ac:dyDescent="0.25">
      <c r="A102" s="127" t="s">
        <v>323</v>
      </c>
      <c r="B102" s="305">
        <f>IF(B$26=0,0,B$26/OIS_fec!B$26)</f>
        <v>0.20445749251622528</v>
      </c>
      <c r="C102" s="305">
        <f>IF(C$26=0,0,C$26/OIS_fec!C$26)</f>
        <v>0.20508583643716632</v>
      </c>
      <c r="D102" s="305">
        <f>IF(D$26=0,0,D$26/OIS_fec!D$26)</f>
        <v>0.20480349624456054</v>
      </c>
      <c r="E102" s="305">
        <f>IF(E$26=0,0,E$26/OIS_fec!E$26)</f>
        <v>0.20533712163701398</v>
      </c>
      <c r="F102" s="305">
        <f>IF(F$26=0,0,F$26/OIS_fec!F$26)</f>
        <v>0.20722034494656544</v>
      </c>
      <c r="G102" s="305">
        <f>IF(G$26=0,0,G$26/OIS_fec!G$26)</f>
        <v>0.20641190598599027</v>
      </c>
      <c r="H102" s="305">
        <f>IF(H$26=0,0,H$26/OIS_fec!H$26)</f>
        <v>0.2104804969743142</v>
      </c>
      <c r="I102" s="305">
        <f>IF(I$26=0,0,I$26/OIS_fec!I$26)</f>
        <v>0.21052269764473575</v>
      </c>
      <c r="J102" s="305">
        <f>IF(J$26=0,0,J$26/OIS_fec!J$26)</f>
        <v>0.21230816654728038</v>
      </c>
      <c r="K102" s="305">
        <f>IF(K$26=0,0,K$26/OIS_fec!K$26)</f>
        <v>0.21366034956254434</v>
      </c>
      <c r="L102" s="305">
        <f>IF(L$26=0,0,L$26/OIS_fec!L$26)</f>
        <v>0.21414853772492257</v>
      </c>
      <c r="M102" s="305">
        <f>IF(M$26=0,0,M$26/OIS_fec!M$26)</f>
        <v>0.21503448149602536</v>
      </c>
      <c r="N102" s="305">
        <f>IF(N$26=0,0,N$26/OIS_fec!N$26)</f>
        <v>0.21498639370253397</v>
      </c>
      <c r="O102" s="305">
        <f>IF(O$26=0,0,O$26/OIS_fec!O$26)</f>
        <v>0.21771337966555751</v>
      </c>
      <c r="P102" s="305">
        <f>IF(P$26=0,0,P$26/OIS_fec!P$26)</f>
        <v>0.21548654312215762</v>
      </c>
      <c r="Q102" s="305">
        <f>IF(Q$26=0,0,Q$26/OIS_fec!Q$26)</f>
        <v>0.21390628080275648</v>
      </c>
    </row>
    <row r="103" spans="1:17" x14ac:dyDescent="0.25">
      <c r="A103" s="127" t="s">
        <v>322</v>
      </c>
      <c r="B103" s="305">
        <f>IF(B$34=0,0,B$34/OIS_fec!B$34)</f>
        <v>0.2078129484240738</v>
      </c>
      <c r="C103" s="305">
        <f>IF(C$34=0,0,C$34/OIS_fec!C$34)</f>
        <v>0.22888442582340787</v>
      </c>
      <c r="D103" s="305">
        <f>IF(D$34=0,0,D$34/OIS_fec!D$34)</f>
        <v>0.2296051720720913</v>
      </c>
      <c r="E103" s="305">
        <f>IF(E$34=0,0,E$34/OIS_fec!E$34)</f>
        <v>0.23219086953861481</v>
      </c>
      <c r="F103" s="305">
        <f>IF(F$34=0,0,F$34/OIS_fec!F$34)</f>
        <v>0.23296420475621493</v>
      </c>
      <c r="G103" s="305">
        <f>IF(G$34=0,0,G$34/OIS_fec!G$34)</f>
        <v>0.23866740742900572</v>
      </c>
      <c r="H103" s="305">
        <f>IF(H$34=0,0,H$34/OIS_fec!H$34)</f>
        <v>0.23281766497075132</v>
      </c>
      <c r="I103" s="305">
        <f>IF(I$34=0,0,I$34/OIS_fec!I$34)</f>
        <v>0.23466328410689014</v>
      </c>
      <c r="J103" s="305">
        <f>IF(J$34=0,0,J$34/OIS_fec!J$34)</f>
        <v>0.23034130855435034</v>
      </c>
      <c r="K103" s="305">
        <f>IF(K$34=0,0,K$34/OIS_fec!K$34)</f>
        <v>0.23253325920090628</v>
      </c>
      <c r="L103" s="305">
        <f>IF(L$34=0,0,L$34/OIS_fec!L$34)</f>
        <v>0.23296101490739968</v>
      </c>
      <c r="M103" s="305">
        <f>IF(M$34=0,0,M$34/OIS_fec!M$34)</f>
        <v>0.2433782892336627</v>
      </c>
      <c r="N103" s="305">
        <f>IF(N$34=0,0,N$34/OIS_fec!N$34)</f>
        <v>0.24579923786133409</v>
      </c>
      <c r="O103" s="305">
        <f>IF(O$34=0,0,O$34/OIS_fec!O$34)</f>
        <v>0.24788877970043138</v>
      </c>
      <c r="P103" s="305">
        <f>IF(P$34=0,0,P$34/OIS_fec!P$34)</f>
        <v>0.24209709488417389</v>
      </c>
      <c r="Q103" s="305">
        <f>IF(Q$34=0,0,Q$34/OIS_fec!Q$34)</f>
        <v>0.24262495717113805</v>
      </c>
    </row>
    <row r="104" spans="1:17" x14ac:dyDescent="0.25">
      <c r="A104" s="127" t="s">
        <v>321</v>
      </c>
      <c r="B104" s="305">
        <f>IF(B$53=0,0,B$53/OIS_fec!B$53)</f>
        <v>0.63503842050127557</v>
      </c>
      <c r="C104" s="305">
        <f>IF(C$53=0,0,C$53/OIS_fec!C$53)</f>
        <v>0.63762938552346737</v>
      </c>
      <c r="D104" s="305">
        <f>IF(D$53=0,0,D$53/OIS_fec!D$53)</f>
        <v>0.63710891418973203</v>
      </c>
      <c r="E104" s="305">
        <f>IF(E$53=0,0,E$53/OIS_fec!E$53)</f>
        <v>0.63923725454907743</v>
      </c>
      <c r="F104" s="305">
        <f>IF(F$53=0,0,F$53/OIS_fec!F$53)</f>
        <v>0.64390031259133018</v>
      </c>
      <c r="G104" s="305">
        <f>IF(G$53=0,0,G$53/OIS_fec!G$53)</f>
        <v>0.64471554321915814</v>
      </c>
      <c r="H104" s="305">
        <f>IF(H$53=0,0,H$53/OIS_fec!H$53)</f>
        <v>0.65067359058553387</v>
      </c>
      <c r="I104" s="305">
        <f>IF(I$53=0,0,I$53/OIS_fec!I$53)</f>
        <v>0.65511476721740736</v>
      </c>
      <c r="J104" s="305">
        <f>IF(J$53=0,0,J$53/OIS_fec!J$53)</f>
        <v>0.6532864584585476</v>
      </c>
      <c r="K104" s="305">
        <f>IF(K$53=0,0,K$53/OIS_fec!K$53)</f>
        <v>0.65483035066812878</v>
      </c>
      <c r="L104" s="305">
        <f>IF(L$53=0,0,L$53/OIS_fec!L$53)</f>
        <v>0.6550711872188949</v>
      </c>
      <c r="M104" s="305">
        <f>IF(M$53=0,0,M$53/OIS_fec!M$53)</f>
        <v>0.65692657310016245</v>
      </c>
      <c r="N104" s="305">
        <f>IF(N$53=0,0,N$53/OIS_fec!N$53)</f>
        <v>0.65781200436754694</v>
      </c>
      <c r="O104" s="305">
        <f>IF(O$53=0,0,O$53/OIS_fec!O$53)</f>
        <v>0.65823116106308144</v>
      </c>
      <c r="P104" s="305">
        <f>IF(P$53=0,0,P$53/OIS_fec!P$53)</f>
        <v>0.657659163617061</v>
      </c>
      <c r="Q104" s="305">
        <f>IF(Q$53=0,0,Q$53/OIS_fec!Q$53)</f>
        <v>0.65786213720866382</v>
      </c>
    </row>
    <row r="105" spans="1:17" x14ac:dyDescent="0.25">
      <c r="A105" s="127" t="s">
        <v>320</v>
      </c>
      <c r="B105" s="305">
        <f>IF(B$67=0,0,B$67/OIS_fec!B$67)</f>
        <v>0.29404651188749598</v>
      </c>
      <c r="C105" s="305">
        <f>IF(C$67=0,0,C$67/OIS_fec!C$67)</f>
        <v>0.29404651188749598</v>
      </c>
      <c r="D105" s="305">
        <f>IF(D$67=0,0,D$67/OIS_fec!D$67)</f>
        <v>0.29404651188749598</v>
      </c>
      <c r="E105" s="305">
        <f>IF(E$67=0,0,E$67/OIS_fec!E$67)</f>
        <v>0.29404651188749598</v>
      </c>
      <c r="F105" s="305">
        <f>IF(F$67=0,0,F$67/OIS_fec!F$67)</f>
        <v>0.29631992596783618</v>
      </c>
      <c r="G105" s="305">
        <f>IF(G$67=0,0,G$67/OIS_fec!G$67)</f>
        <v>0.29631992596783618</v>
      </c>
      <c r="H105" s="305">
        <f>IF(H$67=0,0,H$67/OIS_fec!H$67)</f>
        <v>0.29977447107008265</v>
      </c>
      <c r="I105" s="305">
        <f>IF(I$67=0,0,I$67/OIS_fec!I$67)</f>
        <v>0.30169538593132428</v>
      </c>
      <c r="J105" s="305">
        <f>IF(J$67=0,0,J$67/OIS_fec!J$67)</f>
        <v>0.30169538593132428</v>
      </c>
      <c r="K105" s="305">
        <f>IF(K$67=0,0,K$67/OIS_fec!K$67)</f>
        <v>0.30169538593132428</v>
      </c>
      <c r="L105" s="305">
        <f>IF(L$67=0,0,L$67/OIS_fec!L$67)</f>
        <v>0.30169538593132428</v>
      </c>
      <c r="M105" s="305">
        <f>IF(M$67=0,0,M$67/OIS_fec!M$67)</f>
        <v>0.30169538593132428</v>
      </c>
      <c r="N105" s="305">
        <f>IF(N$67=0,0,N$67/OIS_fec!N$67)</f>
        <v>0.30169538593132428</v>
      </c>
      <c r="O105" s="305">
        <f>IF(O$67=0,0,O$67/OIS_fec!O$67)</f>
        <v>0.30169538593132428</v>
      </c>
      <c r="P105" s="305">
        <f>IF(P$67=0,0,P$67/OIS_fec!P$67)</f>
        <v>0.30169538593132428</v>
      </c>
      <c r="Q105" s="305">
        <f>IF(Q$67=0,0,Q$67/OIS_fec!Q$67)</f>
        <v>0.30169538593132428</v>
      </c>
    </row>
    <row r="106" spans="1:17" x14ac:dyDescent="0.25">
      <c r="A106" s="72" t="s">
        <v>319</v>
      </c>
      <c r="B106" s="304">
        <f>IF(B$68=0,0,B$68/OIS_fec!B$68)</f>
        <v>0.4260797761760351</v>
      </c>
      <c r="C106" s="304">
        <f>IF(C$68=0,0,C$68/OIS_fec!C$68)</f>
        <v>0.42607977617603515</v>
      </c>
      <c r="D106" s="304">
        <f>IF(D$68=0,0,D$68/OIS_fec!D$68)</f>
        <v>0.4260797761760351</v>
      </c>
      <c r="E106" s="304">
        <f>IF(E$68=0,0,E$68/OIS_fec!E$68)</f>
        <v>0.4260797761760351</v>
      </c>
      <c r="F106" s="304">
        <f>IF(F$68=0,0,F$68/OIS_fec!F$68)</f>
        <v>0.42937400250876379</v>
      </c>
      <c r="G106" s="304">
        <f>IF(G$68=0,0,G$68/OIS_fec!G$68)</f>
        <v>0.42937400250876379</v>
      </c>
      <c r="H106" s="304">
        <f>IF(H$68=0,0,H$68/OIS_fec!H$68)</f>
        <v>0.43437971332133873</v>
      </c>
      <c r="I106" s="304">
        <f>IF(I$68=0,0,I$68/OIS_fec!I$68)</f>
        <v>0.43716316063679006</v>
      </c>
      <c r="J106" s="304">
        <f>IF(J$68=0,0,J$68/OIS_fec!J$68)</f>
        <v>0.43716316063679</v>
      </c>
      <c r="K106" s="304">
        <f>IF(K$68=0,0,K$68/OIS_fec!K$68)</f>
        <v>0.43716316063679</v>
      </c>
      <c r="L106" s="304">
        <f>IF(L$68=0,0,L$68/OIS_fec!L$68)</f>
        <v>0.43716316063679006</v>
      </c>
      <c r="M106" s="304">
        <f>IF(M$68=0,0,M$68/OIS_fec!M$68)</f>
        <v>0.43716316063679</v>
      </c>
      <c r="N106" s="304">
        <f>IF(N$68=0,0,N$68/OIS_fec!N$68)</f>
        <v>0.43716316063679</v>
      </c>
      <c r="O106" s="304">
        <f>IF(O$68=0,0,O$68/OIS_fec!O$68)</f>
        <v>0.43716316063679006</v>
      </c>
      <c r="P106" s="304">
        <f>IF(P$68=0,0,P$68/OIS_fec!P$68)</f>
        <v>0.43716316063679006</v>
      </c>
      <c r="Q106" s="304">
        <f>IF(Q$68=0,0,Q$68/OIS_fec!Q$68)</f>
        <v>0.43716316063679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PT: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2995.8736366805751</v>
      </c>
      <c r="C5" s="96">
        <f t="shared" ref="C5:Q5" si="1">SUM(C6:C10,C15,C26)</f>
        <v>2940.7997493159382</v>
      </c>
      <c r="D5" s="96">
        <f t="shared" si="1"/>
        <v>2997.8921009844539</v>
      </c>
      <c r="E5" s="96">
        <f t="shared" si="1"/>
        <v>2840.0534500529584</v>
      </c>
      <c r="F5" s="96">
        <f t="shared" si="1"/>
        <v>2775.5857060963199</v>
      </c>
      <c r="G5" s="96">
        <f t="shared" si="1"/>
        <v>2801.8325357821277</v>
      </c>
      <c r="H5" s="96">
        <f t="shared" si="1"/>
        <v>2823.4174806900796</v>
      </c>
      <c r="I5" s="96">
        <f t="shared" si="1"/>
        <v>2905.3624708703492</v>
      </c>
      <c r="J5" s="96">
        <f t="shared" si="1"/>
        <v>2782.4584364375005</v>
      </c>
      <c r="K5" s="96">
        <f t="shared" si="1"/>
        <v>2625.0875434933209</v>
      </c>
      <c r="L5" s="96">
        <f t="shared" si="1"/>
        <v>2785.8547390483827</v>
      </c>
      <c r="M5" s="96">
        <f t="shared" si="1"/>
        <v>2798.4279732390437</v>
      </c>
      <c r="N5" s="96">
        <f t="shared" si="1"/>
        <v>2477.6961923520794</v>
      </c>
      <c r="O5" s="96">
        <f t="shared" si="1"/>
        <v>2529.3592870767461</v>
      </c>
      <c r="P5" s="96">
        <f t="shared" si="1"/>
        <v>2445.5051855240754</v>
      </c>
      <c r="Q5" s="96">
        <f t="shared" si="1"/>
        <v>2506.5059595695966</v>
      </c>
    </row>
    <row r="6" spans="1:17" x14ac:dyDescent="0.25">
      <c r="A6" s="76" t="s">
        <v>83</v>
      </c>
      <c r="B6" s="95">
        <v>28.425916831430477</v>
      </c>
      <c r="C6" s="95">
        <v>28.233990965166758</v>
      </c>
      <c r="D6" s="95">
        <v>28.267618276521738</v>
      </c>
      <c r="E6" s="95">
        <v>26.647531092659204</v>
      </c>
      <c r="F6" s="95">
        <v>26.233104200847244</v>
      </c>
      <c r="G6" s="95">
        <v>25.075633790059133</v>
      </c>
      <c r="H6" s="95">
        <v>25.125037071263911</v>
      </c>
      <c r="I6" s="95">
        <v>26.372782476262984</v>
      </c>
      <c r="J6" s="95">
        <v>24.57769948995659</v>
      </c>
      <c r="K6" s="95">
        <v>24.046905564649368</v>
      </c>
      <c r="L6" s="95">
        <v>24.944773316714787</v>
      </c>
      <c r="M6" s="95">
        <v>24.423628325628236</v>
      </c>
      <c r="N6" s="95">
        <v>20.669290071370316</v>
      </c>
      <c r="O6" s="95">
        <v>20.752238427542</v>
      </c>
      <c r="P6" s="95">
        <v>20.422636089139957</v>
      </c>
      <c r="Q6" s="95">
        <v>21.275314376623726</v>
      </c>
    </row>
    <row r="7" spans="1:17" x14ac:dyDescent="0.25">
      <c r="A7" s="76" t="s">
        <v>82</v>
      </c>
      <c r="B7" s="95">
        <v>8.5893965274336352</v>
      </c>
      <c r="C7" s="95">
        <v>9.2702111182702787</v>
      </c>
      <c r="D7" s="95">
        <v>9.2130897670462595</v>
      </c>
      <c r="E7" s="95">
        <v>9.0595637496579791</v>
      </c>
      <c r="F7" s="95">
        <v>8.8763352977506251</v>
      </c>
      <c r="G7" s="95">
        <v>8.3840836098835059</v>
      </c>
      <c r="H7" s="95">
        <v>8.4297399609481225</v>
      </c>
      <c r="I7" s="95">
        <v>9.1301436204360549</v>
      </c>
      <c r="J7" s="95">
        <v>8.5008905840773519</v>
      </c>
      <c r="K7" s="95">
        <v>8.8993121132203452</v>
      </c>
      <c r="L7" s="95">
        <v>9.2851857225838561</v>
      </c>
      <c r="M7" s="95">
        <v>9.2175697110134021</v>
      </c>
      <c r="N7" s="95">
        <v>8.062369873113747</v>
      </c>
      <c r="O7" s="95">
        <v>8.0246508831877605</v>
      </c>
      <c r="P7" s="95">
        <v>7.3080642927772024</v>
      </c>
      <c r="Q7" s="95">
        <v>7.5516982044381615</v>
      </c>
    </row>
    <row r="8" spans="1:17" x14ac:dyDescent="0.25">
      <c r="A8" s="76" t="s">
        <v>81</v>
      </c>
      <c r="B8" s="95">
        <v>82.924459957181384</v>
      </c>
      <c r="C8" s="95">
        <v>80.868661904106034</v>
      </c>
      <c r="D8" s="95">
        <v>81.399046364955254</v>
      </c>
      <c r="E8" s="95">
        <v>79.190794796985088</v>
      </c>
      <c r="F8" s="95">
        <v>77.613392713426208</v>
      </c>
      <c r="G8" s="95">
        <v>79.927528030212528</v>
      </c>
      <c r="H8" s="95">
        <v>81.768263883091421</v>
      </c>
      <c r="I8" s="95">
        <v>85.128004990782927</v>
      </c>
      <c r="J8" s="95">
        <v>81.347697374223188</v>
      </c>
      <c r="K8" s="95">
        <v>78.79495055296664</v>
      </c>
      <c r="L8" s="95">
        <v>81.693103764428443</v>
      </c>
      <c r="M8" s="95">
        <v>82.674971028838542</v>
      </c>
      <c r="N8" s="95">
        <v>75.869199454671076</v>
      </c>
      <c r="O8" s="95">
        <v>77.53452022517051</v>
      </c>
      <c r="P8" s="95">
        <v>75.155555631544146</v>
      </c>
      <c r="Q8" s="95">
        <v>77.866037083990577</v>
      </c>
    </row>
    <row r="9" spans="1:17" x14ac:dyDescent="0.25">
      <c r="A9" s="76" t="s">
        <v>80</v>
      </c>
      <c r="B9" s="95">
        <v>64.547342818996924</v>
      </c>
      <c r="C9" s="95">
        <v>67.382058327478191</v>
      </c>
      <c r="D9" s="95">
        <v>64.757305046277452</v>
      </c>
      <c r="E9" s="95">
        <v>62.404661697158524</v>
      </c>
      <c r="F9" s="95">
        <v>61.182922356708737</v>
      </c>
      <c r="G9" s="95">
        <v>59.22760511410111</v>
      </c>
      <c r="H9" s="95">
        <v>59.214517723127273</v>
      </c>
      <c r="I9" s="95">
        <v>63.709314449060372</v>
      </c>
      <c r="J9" s="95">
        <v>59.666984394063839</v>
      </c>
      <c r="K9" s="95">
        <v>61.682073383896764</v>
      </c>
      <c r="L9" s="95">
        <v>62.337036837350205</v>
      </c>
      <c r="M9" s="95">
        <v>63.326010931689893</v>
      </c>
      <c r="N9" s="95">
        <v>57.367851476291037</v>
      </c>
      <c r="O9" s="95">
        <v>56.574127928370331</v>
      </c>
      <c r="P9" s="95">
        <v>51.804160634878244</v>
      </c>
      <c r="Q9" s="95">
        <v>53.767314606252903</v>
      </c>
    </row>
    <row r="10" spans="1:17" x14ac:dyDescent="0.25">
      <c r="A10" s="94" t="s">
        <v>79</v>
      </c>
      <c r="B10" s="93">
        <f t="shared" ref="B10" si="2">SUM(B11:B14)</f>
        <v>76.00611169109726</v>
      </c>
      <c r="C10" s="93">
        <f t="shared" ref="C10:Q10" si="3">SUM(C11:C14)</f>
        <v>75.488150115581703</v>
      </c>
      <c r="D10" s="93">
        <f t="shared" si="3"/>
        <v>75.180314468569989</v>
      </c>
      <c r="E10" s="93">
        <f t="shared" si="3"/>
        <v>70.615194417870228</v>
      </c>
      <c r="F10" s="93">
        <f t="shared" si="3"/>
        <v>68.305856114908082</v>
      </c>
      <c r="G10" s="93">
        <f t="shared" si="3"/>
        <v>64.679742278187561</v>
      </c>
      <c r="H10" s="93">
        <f t="shared" si="3"/>
        <v>64.297669616108408</v>
      </c>
      <c r="I10" s="93">
        <f t="shared" si="3"/>
        <v>68.235535572306603</v>
      </c>
      <c r="J10" s="93">
        <f t="shared" si="3"/>
        <v>64.112501392919327</v>
      </c>
      <c r="K10" s="93">
        <f t="shared" si="3"/>
        <v>63.415465798191335</v>
      </c>
      <c r="L10" s="93">
        <f t="shared" si="3"/>
        <v>66.217766186525665</v>
      </c>
      <c r="M10" s="93">
        <f t="shared" si="3"/>
        <v>65.066424351595671</v>
      </c>
      <c r="N10" s="93">
        <f t="shared" si="3"/>
        <v>56.556337734835836</v>
      </c>
      <c r="O10" s="93">
        <f t="shared" si="3"/>
        <v>56.968587594811765</v>
      </c>
      <c r="P10" s="93">
        <f t="shared" si="3"/>
        <v>54.862110460803663</v>
      </c>
      <c r="Q10" s="93">
        <f t="shared" si="3"/>
        <v>57.292824373725338</v>
      </c>
    </row>
    <row r="11" spans="1:17" x14ac:dyDescent="0.25">
      <c r="A11" s="92" t="s">
        <v>68</v>
      </c>
      <c r="B11" s="91">
        <v>8.7286713157357063</v>
      </c>
      <c r="C11" s="91">
        <v>9.544882968851125</v>
      </c>
      <c r="D11" s="91">
        <v>7.2200855283958401</v>
      </c>
      <c r="E11" s="91">
        <v>8.4256988682198894</v>
      </c>
      <c r="F11" s="91">
        <v>8.2584364048361039</v>
      </c>
      <c r="G11" s="91">
        <v>6.9922205563449236</v>
      </c>
      <c r="H11" s="91">
        <v>6.721279820065539</v>
      </c>
      <c r="I11" s="91">
        <v>7.0809733055724591</v>
      </c>
      <c r="J11" s="91">
        <v>4.9878847662595396</v>
      </c>
      <c r="K11" s="91">
        <v>5.1979028411186192</v>
      </c>
      <c r="L11" s="91">
        <v>5.1268146295256054</v>
      </c>
      <c r="M11" s="91">
        <v>5.2436116205955692</v>
      </c>
      <c r="N11" s="91">
        <v>4.472612100433933</v>
      </c>
      <c r="O11" s="91">
        <v>4.4886998789929429</v>
      </c>
      <c r="P11" s="91">
        <v>4.5799223313970838</v>
      </c>
      <c r="Q11" s="91">
        <v>5.1918944245226681</v>
      </c>
    </row>
    <row r="12" spans="1:17" x14ac:dyDescent="0.25">
      <c r="A12" s="92" t="s">
        <v>66</v>
      </c>
      <c r="B12" s="91">
        <v>15.334950460705752</v>
      </c>
      <c r="C12" s="91">
        <v>16.462876499631239</v>
      </c>
      <c r="D12" s="91">
        <v>16.904426721462627</v>
      </c>
      <c r="E12" s="91">
        <v>17.525377873202451</v>
      </c>
      <c r="F12" s="91">
        <v>18.281466139516471</v>
      </c>
      <c r="G12" s="91">
        <v>16.850767133429436</v>
      </c>
      <c r="H12" s="91">
        <v>16.310490708901813</v>
      </c>
      <c r="I12" s="91">
        <v>18.44952983089129</v>
      </c>
      <c r="J12" s="91">
        <v>16.973332332612475</v>
      </c>
      <c r="K12" s="91">
        <v>17.765848777069593</v>
      </c>
      <c r="L12" s="91">
        <v>17.905742596388624</v>
      </c>
      <c r="M12" s="91">
        <v>18.603626567343419</v>
      </c>
      <c r="N12" s="91">
        <v>16.132752228440829</v>
      </c>
      <c r="O12" s="91">
        <v>15.46968229761795</v>
      </c>
      <c r="P12" s="91">
        <v>14.983040865161632</v>
      </c>
      <c r="Q12" s="91">
        <v>16.293218495117326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51.942489914655795</v>
      </c>
      <c r="C14" s="89">
        <v>49.480390647099348</v>
      </c>
      <c r="D14" s="89">
        <v>51.05580221871152</v>
      </c>
      <c r="E14" s="89">
        <v>44.664117676447887</v>
      </c>
      <c r="F14" s="89">
        <v>41.765953570555503</v>
      </c>
      <c r="G14" s="89">
        <v>40.8367545884132</v>
      </c>
      <c r="H14" s="89">
        <v>41.265899087141058</v>
      </c>
      <c r="I14" s="89">
        <v>42.705032435842853</v>
      </c>
      <c r="J14" s="89">
        <v>42.151284294047308</v>
      </c>
      <c r="K14" s="89">
        <v>40.451714180003123</v>
      </c>
      <c r="L14" s="89">
        <v>43.185208960611433</v>
      </c>
      <c r="M14" s="89">
        <v>41.21918616365668</v>
      </c>
      <c r="N14" s="89">
        <v>35.950973405961072</v>
      </c>
      <c r="O14" s="89">
        <v>37.010205418200869</v>
      </c>
      <c r="P14" s="89">
        <v>35.299147264244944</v>
      </c>
      <c r="Q14" s="89">
        <v>35.807711454085343</v>
      </c>
    </row>
    <row r="15" spans="1:17" x14ac:dyDescent="0.25">
      <c r="A15" s="86" t="s">
        <v>87</v>
      </c>
      <c r="B15" s="85">
        <f t="shared" ref="B15" si="4">SUM(B16:B25)</f>
        <v>1001.9745508271477</v>
      </c>
      <c r="C15" s="85">
        <f t="shared" ref="C15:Q15" si="5">SUM(C16:C25)</f>
        <v>992.90687421261362</v>
      </c>
      <c r="D15" s="85">
        <f t="shared" si="5"/>
        <v>996.93998561827914</v>
      </c>
      <c r="E15" s="85">
        <f t="shared" si="5"/>
        <v>1018.2700208027306</v>
      </c>
      <c r="F15" s="85">
        <f t="shared" si="5"/>
        <v>947.32918771688594</v>
      </c>
      <c r="G15" s="85">
        <f t="shared" si="5"/>
        <v>962.22384748478305</v>
      </c>
      <c r="H15" s="85">
        <f t="shared" si="5"/>
        <v>988.07069690500145</v>
      </c>
      <c r="I15" s="85">
        <f t="shared" si="5"/>
        <v>1024.1000300696728</v>
      </c>
      <c r="J15" s="85">
        <f t="shared" si="5"/>
        <v>1012.4337102131489</v>
      </c>
      <c r="K15" s="85">
        <f t="shared" si="5"/>
        <v>973.90258924379646</v>
      </c>
      <c r="L15" s="85">
        <f t="shared" si="5"/>
        <v>1062.4261925305113</v>
      </c>
      <c r="M15" s="85">
        <f t="shared" si="5"/>
        <v>1121.2397863523324</v>
      </c>
      <c r="N15" s="85">
        <f t="shared" si="5"/>
        <v>1093.6184798237982</v>
      </c>
      <c r="O15" s="85">
        <f t="shared" si="5"/>
        <v>1145.1041630843276</v>
      </c>
      <c r="P15" s="85">
        <f t="shared" si="5"/>
        <v>1048.2797009077042</v>
      </c>
      <c r="Q15" s="85">
        <f t="shared" si="5"/>
        <v>1113.6134521032407</v>
      </c>
    </row>
    <row r="16" spans="1:17" x14ac:dyDescent="0.25">
      <c r="A16" s="88" t="s">
        <v>33</v>
      </c>
      <c r="B16" s="87">
        <v>25.502787460810801</v>
      </c>
      <c r="C16" s="87">
        <v>13.375728097284149</v>
      </c>
      <c r="D16" s="87">
        <v>14.200281451961963</v>
      </c>
      <c r="E16" s="87">
        <v>13.805745958686238</v>
      </c>
      <c r="F16" s="87">
        <v>14.790529569422594</v>
      </c>
      <c r="G16" s="87">
        <v>7.802529793507861</v>
      </c>
      <c r="H16" s="87">
        <v>11.909938820700477</v>
      </c>
      <c r="I16" s="87">
        <v>16.950608254122749</v>
      </c>
      <c r="J16" s="87">
        <v>14.951917383688141</v>
      </c>
      <c r="K16" s="87">
        <v>3.1761525501408889</v>
      </c>
      <c r="L16" s="87">
        <v>13.505476135000869</v>
      </c>
      <c r="M16" s="87">
        <v>8.8687532357288781</v>
      </c>
      <c r="N16" s="87">
        <v>8.1278305937076052</v>
      </c>
      <c r="O16" s="87">
        <v>7.212165545566732</v>
      </c>
      <c r="P16" s="87">
        <v>5.0824257766376615</v>
      </c>
      <c r="Q16" s="87">
        <v>5.1066615550949628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6.857112540992568</v>
      </c>
      <c r="C18" s="87">
        <v>6.4998908139374159</v>
      </c>
      <c r="D18" s="87">
        <v>6.0942461613655876</v>
      </c>
      <c r="E18" s="87">
        <v>3.7010517818529118</v>
      </c>
      <c r="F18" s="87">
        <v>1.7319048151912213</v>
      </c>
      <c r="G18" s="87">
        <v>3.4045197045867122</v>
      </c>
      <c r="H18" s="87">
        <v>1.2894621416507894</v>
      </c>
      <c r="I18" s="87">
        <v>2.0033310303016574</v>
      </c>
      <c r="J18" s="87">
        <v>1.8741140780443537</v>
      </c>
      <c r="K18" s="87">
        <v>2.6429147545050848</v>
      </c>
      <c r="L18" s="87">
        <v>2.6993508002106483</v>
      </c>
      <c r="M18" s="87">
        <v>1.8825776585434812</v>
      </c>
      <c r="N18" s="87">
        <v>1.8797227640709409</v>
      </c>
      <c r="O18" s="87">
        <v>0.9899428355283697</v>
      </c>
      <c r="P18" s="87">
        <v>1.9182926345764415</v>
      </c>
      <c r="Q18" s="87">
        <v>1.9546684528957736</v>
      </c>
    </row>
    <row r="19" spans="1:17" x14ac:dyDescent="0.25">
      <c r="A19" s="88" t="s">
        <v>68</v>
      </c>
      <c r="B19" s="87">
        <v>19.728037140658273</v>
      </c>
      <c r="C19" s="87">
        <v>26.120949308000476</v>
      </c>
      <c r="D19" s="87">
        <v>22.969139691340189</v>
      </c>
      <c r="E19" s="87">
        <v>18.513028622562075</v>
      </c>
      <c r="F19" s="87">
        <v>18.425504819794696</v>
      </c>
      <c r="G19" s="87">
        <v>23.405303964569907</v>
      </c>
      <c r="H19" s="87">
        <v>22.975160472292245</v>
      </c>
      <c r="I19" s="87">
        <v>16.343392927285866</v>
      </c>
      <c r="J19" s="87">
        <v>11.582809914348942</v>
      </c>
      <c r="K19" s="87">
        <v>12.748930599108176</v>
      </c>
      <c r="L19" s="87">
        <v>15.063667437397612</v>
      </c>
      <c r="M19" s="87">
        <v>12.67625039997167</v>
      </c>
      <c r="N19" s="87">
        <v>13.277176969239585</v>
      </c>
      <c r="O19" s="87">
        <v>12.952056594360966</v>
      </c>
      <c r="P19" s="87">
        <v>16.342823381075952</v>
      </c>
      <c r="Q19" s="87">
        <v>19.345992928809004</v>
      </c>
    </row>
    <row r="20" spans="1:17" x14ac:dyDescent="0.25">
      <c r="A20" s="88" t="s">
        <v>29</v>
      </c>
      <c r="B20" s="87">
        <v>368.10622110698603</v>
      </c>
      <c r="C20" s="87">
        <v>345.61705010189849</v>
      </c>
      <c r="D20" s="87">
        <v>280.89701210331708</v>
      </c>
      <c r="E20" s="87">
        <v>270.74240436756719</v>
      </c>
      <c r="F20" s="87">
        <v>174.30142158208241</v>
      </c>
      <c r="G20" s="87">
        <v>112.28410839640753</v>
      </c>
      <c r="H20" s="87">
        <v>116.23652234487528</v>
      </c>
      <c r="I20" s="87">
        <v>149.07845520742606</v>
      </c>
      <c r="J20" s="87">
        <v>108.20654838721802</v>
      </c>
      <c r="K20" s="87">
        <v>94.02878479025884</v>
      </c>
      <c r="L20" s="87">
        <v>89.208480208658926</v>
      </c>
      <c r="M20" s="87">
        <v>73.305667444977018</v>
      </c>
      <c r="N20" s="87">
        <v>63.024434309396327</v>
      </c>
      <c r="O20" s="87">
        <v>45.76648747602556</v>
      </c>
      <c r="P20" s="87">
        <v>40.367328306864259</v>
      </c>
      <c r="Q20" s="87">
        <v>61.641415426140632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1.9297363754085719</v>
      </c>
      <c r="L21" s="87">
        <v>2.4133822745943281</v>
      </c>
      <c r="M21" s="87">
        <v>1.0785739136556798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25.611883960201546</v>
      </c>
      <c r="C22" s="87">
        <v>31.685758086986034</v>
      </c>
      <c r="D22" s="87">
        <v>42.969362387873652</v>
      </c>
      <c r="E22" s="87">
        <v>67.820709409941941</v>
      </c>
      <c r="F22" s="87">
        <v>72.37658594125547</v>
      </c>
      <c r="G22" s="87">
        <v>98.531814181997575</v>
      </c>
      <c r="H22" s="87">
        <v>104.03374353614265</v>
      </c>
      <c r="I22" s="87">
        <v>81.810955221993069</v>
      </c>
      <c r="J22" s="87">
        <v>104.42215437520416</v>
      </c>
      <c r="K22" s="87">
        <v>98.112890769478938</v>
      </c>
      <c r="L22" s="87">
        <v>140.92427285606567</v>
      </c>
      <c r="M22" s="87">
        <v>201.82639771381739</v>
      </c>
      <c r="N22" s="87">
        <v>218.53785657292477</v>
      </c>
      <c r="O22" s="87">
        <v>225.2437015449031</v>
      </c>
      <c r="P22" s="87">
        <v>254.43536551184241</v>
      </c>
      <c r="Q22" s="87">
        <v>308.32264536743588</v>
      </c>
    </row>
    <row r="23" spans="1:17" x14ac:dyDescent="0.25">
      <c r="A23" s="88" t="s">
        <v>25</v>
      </c>
      <c r="B23" s="87">
        <v>0.31793460389426631</v>
      </c>
      <c r="C23" s="87">
        <v>2.7705881162927909E-2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484.61017983973329</v>
      </c>
      <c r="C24" s="87">
        <v>480.05126542887615</v>
      </c>
      <c r="D24" s="87">
        <v>519.62994975952745</v>
      </c>
      <c r="E24" s="87">
        <v>517.51694705263742</v>
      </c>
      <c r="F24" s="87">
        <v>526.20572968645638</v>
      </c>
      <c r="G24" s="87">
        <v>529.00026305844983</v>
      </c>
      <c r="H24" s="87">
        <v>543.40764480083601</v>
      </c>
      <c r="I24" s="87">
        <v>567.95022587642757</v>
      </c>
      <c r="J24" s="87">
        <v>588.18672361386757</v>
      </c>
      <c r="K24" s="87">
        <v>577.94235669718682</v>
      </c>
      <c r="L24" s="87">
        <v>596.53715364053949</v>
      </c>
      <c r="M24" s="87">
        <v>615.12726431210865</v>
      </c>
      <c r="N24" s="87">
        <v>578.38597359337189</v>
      </c>
      <c r="O24" s="87">
        <v>637.59848982163066</v>
      </c>
      <c r="P24" s="87">
        <v>569.34976369680965</v>
      </c>
      <c r="Q24" s="87">
        <v>565.98767436323624</v>
      </c>
    </row>
    <row r="25" spans="1:17" x14ac:dyDescent="0.25">
      <c r="A25" s="88" t="s">
        <v>22</v>
      </c>
      <c r="B25" s="87">
        <v>71.240394173870882</v>
      </c>
      <c r="C25" s="87">
        <v>89.528526494467997</v>
      </c>
      <c r="D25" s="87">
        <v>110.17999406289316</v>
      </c>
      <c r="E25" s="87">
        <v>126.17013360948286</v>
      </c>
      <c r="F25" s="87">
        <v>139.49751130268319</v>
      </c>
      <c r="G25" s="87">
        <v>187.79530838526367</v>
      </c>
      <c r="H25" s="87">
        <v>188.21822478850405</v>
      </c>
      <c r="I25" s="87">
        <v>189.96306155211587</v>
      </c>
      <c r="J25" s="87">
        <v>183.20944246077769</v>
      </c>
      <c r="K25" s="87">
        <v>183.32082270770906</v>
      </c>
      <c r="L25" s="87">
        <v>202.07440917804391</v>
      </c>
      <c r="M25" s="87">
        <v>206.47430167352971</v>
      </c>
      <c r="N25" s="87">
        <v>210.38548502108716</v>
      </c>
      <c r="O25" s="87">
        <v>215.34131926631221</v>
      </c>
      <c r="P25" s="87">
        <v>160.78370159989774</v>
      </c>
      <c r="Q25" s="87">
        <v>151.2543940096281</v>
      </c>
    </row>
    <row r="26" spans="1:17" x14ac:dyDescent="0.25">
      <c r="A26" s="86" t="s">
        <v>85</v>
      </c>
      <c r="B26" s="85">
        <f t="shared" ref="B26" si="6">SUM(B27:B36)</f>
        <v>1733.4058580272879</v>
      </c>
      <c r="C26" s="85">
        <f t="shared" ref="C26:Q26" si="7">SUM(C27:C36)</f>
        <v>1686.6498026727215</v>
      </c>
      <c r="D26" s="85">
        <f t="shared" si="7"/>
        <v>1742.1347414428042</v>
      </c>
      <c r="E26" s="85">
        <f t="shared" si="7"/>
        <v>1573.8656834958965</v>
      </c>
      <c r="F26" s="85">
        <f t="shared" si="7"/>
        <v>1586.0449076957932</v>
      </c>
      <c r="G26" s="85">
        <f t="shared" si="7"/>
        <v>1602.3140954749006</v>
      </c>
      <c r="H26" s="85">
        <f t="shared" si="7"/>
        <v>1596.511555530539</v>
      </c>
      <c r="I26" s="85">
        <f t="shared" si="7"/>
        <v>1628.6866596918276</v>
      </c>
      <c r="J26" s="85">
        <f t="shared" si="7"/>
        <v>1531.8189529891115</v>
      </c>
      <c r="K26" s="85">
        <f t="shared" si="7"/>
        <v>1414.3462468366001</v>
      </c>
      <c r="L26" s="85">
        <f t="shared" si="7"/>
        <v>1478.9506806902682</v>
      </c>
      <c r="M26" s="85">
        <f t="shared" si="7"/>
        <v>1432.4795825379456</v>
      </c>
      <c r="N26" s="85">
        <f t="shared" si="7"/>
        <v>1165.5526639179993</v>
      </c>
      <c r="O26" s="85">
        <f t="shared" si="7"/>
        <v>1164.4009989333358</v>
      </c>
      <c r="P26" s="85">
        <f t="shared" si="7"/>
        <v>1187.6729575072281</v>
      </c>
      <c r="Q26" s="85">
        <f t="shared" si="7"/>
        <v>1175.1393188213249</v>
      </c>
    </row>
    <row r="27" spans="1:17" x14ac:dyDescent="0.25">
      <c r="A27" s="84" t="s">
        <v>33</v>
      </c>
      <c r="B27" s="83">
        <v>188.47759289536023</v>
      </c>
      <c r="C27" s="83">
        <v>100.5946758383586</v>
      </c>
      <c r="D27" s="83">
        <v>81.722045320224836</v>
      </c>
      <c r="E27" s="83">
        <v>54.517467096856691</v>
      </c>
      <c r="F27" s="83">
        <v>28.481556962115476</v>
      </c>
      <c r="G27" s="83">
        <v>0.36001877053145537</v>
      </c>
      <c r="H27" s="83">
        <v>1.4844576523428992</v>
      </c>
      <c r="I27" s="83">
        <v>65.768202913193079</v>
      </c>
      <c r="J27" s="83">
        <v>20.429011020181079</v>
      </c>
      <c r="K27" s="83">
        <v>6.3906151503928532</v>
      </c>
      <c r="L27" s="83">
        <v>12.07642886322609</v>
      </c>
      <c r="M27" s="83">
        <v>1.5470452682002669</v>
      </c>
      <c r="N27" s="83">
        <v>1.9992229132810626</v>
      </c>
      <c r="O27" s="83">
        <v>2.0504653887494904</v>
      </c>
      <c r="P27" s="83">
        <v>1.8899737664414253</v>
      </c>
      <c r="Q27" s="83">
        <v>1.2138407332708108</v>
      </c>
    </row>
    <row r="28" spans="1:17" x14ac:dyDescent="0.25">
      <c r="A28" s="84" t="s">
        <v>47</v>
      </c>
      <c r="B28" s="83">
        <v>59.811369594627301</v>
      </c>
      <c r="C28" s="83">
        <v>13.558743143764781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113.96171465259849</v>
      </c>
      <c r="C29" s="83">
        <v>114.64246512904289</v>
      </c>
      <c r="D29" s="83">
        <v>94.362215522052566</v>
      </c>
      <c r="E29" s="83">
        <v>44.292868674341399</v>
      </c>
      <c r="F29" s="83">
        <v>34.544371551811288</v>
      </c>
      <c r="G29" s="83">
        <v>36.78541505696068</v>
      </c>
      <c r="H29" s="83">
        <v>34.897443108029371</v>
      </c>
      <c r="I29" s="83">
        <v>33.729564849574658</v>
      </c>
      <c r="J29" s="83">
        <v>33.267262239133011</v>
      </c>
      <c r="K29" s="83">
        <v>26.77735018676486</v>
      </c>
      <c r="L29" s="83">
        <v>25.895815155999337</v>
      </c>
      <c r="M29" s="83">
        <v>29.062761311737301</v>
      </c>
      <c r="N29" s="83">
        <v>24.600928219365237</v>
      </c>
      <c r="O29" s="83">
        <v>22.279136651890585</v>
      </c>
      <c r="P29" s="83">
        <v>21.820097772671904</v>
      </c>
      <c r="Q29" s="83">
        <v>22.269049697025086</v>
      </c>
    </row>
    <row r="30" spans="1:17" x14ac:dyDescent="0.25">
      <c r="A30" s="84" t="s">
        <v>68</v>
      </c>
      <c r="B30" s="83">
        <v>103.4895608224445</v>
      </c>
      <c r="C30" s="83">
        <v>107.90200256792811</v>
      </c>
      <c r="D30" s="83">
        <v>112.55985689338348</v>
      </c>
      <c r="E30" s="83">
        <v>87.981331652163291</v>
      </c>
      <c r="F30" s="83">
        <v>97.796048705356384</v>
      </c>
      <c r="G30" s="83">
        <v>87.091515035411362</v>
      </c>
      <c r="H30" s="83">
        <v>71.710429664166242</v>
      </c>
      <c r="I30" s="83">
        <v>74.782156436846066</v>
      </c>
      <c r="J30" s="83">
        <v>64.767092891888367</v>
      </c>
      <c r="K30" s="83">
        <v>64.781045470921924</v>
      </c>
      <c r="L30" s="83">
        <v>64.33178478781825</v>
      </c>
      <c r="M30" s="83">
        <v>58.578334438347866</v>
      </c>
      <c r="N30" s="83">
        <v>42.801360919205464</v>
      </c>
      <c r="O30" s="83">
        <v>35.968759432378405</v>
      </c>
      <c r="P30" s="83">
        <v>37.9976134574</v>
      </c>
      <c r="Q30" s="83">
        <v>46.153971725251836</v>
      </c>
    </row>
    <row r="31" spans="1:17" x14ac:dyDescent="0.25">
      <c r="A31" s="84" t="s">
        <v>29</v>
      </c>
      <c r="B31" s="83">
        <v>174.74676978616995</v>
      </c>
      <c r="C31" s="83">
        <v>131.54732355739412</v>
      </c>
      <c r="D31" s="83">
        <v>119.38818684460151</v>
      </c>
      <c r="E31" s="83">
        <v>79.025156371651377</v>
      </c>
      <c r="F31" s="83">
        <v>42.535909477669314</v>
      </c>
      <c r="G31" s="83">
        <v>36.686940009119517</v>
      </c>
      <c r="H31" s="83">
        <v>22.361419305202588</v>
      </c>
      <c r="I31" s="83">
        <v>25.945576789014112</v>
      </c>
      <c r="J31" s="83">
        <v>10.903971917063334</v>
      </c>
      <c r="K31" s="83">
        <v>23.757932799391963</v>
      </c>
      <c r="L31" s="83">
        <v>6.4452860183407905</v>
      </c>
      <c r="M31" s="83">
        <v>4.3296186943462969</v>
      </c>
      <c r="N31" s="83">
        <v>4.7061323202024976</v>
      </c>
      <c r="O31" s="83">
        <v>2.8237417609458615</v>
      </c>
      <c r="P31" s="83">
        <v>1.8824295166108007</v>
      </c>
      <c r="Q31" s="83">
        <v>3.0120680666751016</v>
      </c>
    </row>
    <row r="32" spans="1:17" x14ac:dyDescent="0.25">
      <c r="A32" s="84" t="s">
        <v>28</v>
      </c>
      <c r="B32" s="83">
        <v>175.20084747615743</v>
      </c>
      <c r="C32" s="83">
        <v>244.10296638987916</v>
      </c>
      <c r="D32" s="83">
        <v>319.47220280502279</v>
      </c>
      <c r="E32" s="83">
        <v>300.75802980678844</v>
      </c>
      <c r="F32" s="83">
        <v>366.34849187203071</v>
      </c>
      <c r="G32" s="83">
        <v>433.44928794324193</v>
      </c>
      <c r="H32" s="83">
        <v>418.1514031531666</v>
      </c>
      <c r="I32" s="83">
        <v>248.87013357318747</v>
      </c>
      <c r="J32" s="83">
        <v>278.61485639504099</v>
      </c>
      <c r="K32" s="83">
        <v>243.50803567998756</v>
      </c>
      <c r="L32" s="83">
        <v>231.46619306344846</v>
      </c>
      <c r="M32" s="83">
        <v>196.13955093739276</v>
      </c>
      <c r="N32" s="83">
        <v>168.44489813315596</v>
      </c>
      <c r="O32" s="83">
        <v>183.21008940136966</v>
      </c>
      <c r="P32" s="83">
        <v>207.32850754126372</v>
      </c>
      <c r="Q32" s="83">
        <v>189.03178984911739</v>
      </c>
    </row>
    <row r="33" spans="1:17" x14ac:dyDescent="0.25">
      <c r="A33" s="84" t="s">
        <v>66</v>
      </c>
      <c r="B33" s="83">
        <v>238.98999728077848</v>
      </c>
      <c r="C33" s="83">
        <v>304.31894953117944</v>
      </c>
      <c r="D33" s="83">
        <v>325.78796013367401</v>
      </c>
      <c r="E33" s="83">
        <v>297.97124564760185</v>
      </c>
      <c r="F33" s="83">
        <v>304.17094471883922</v>
      </c>
      <c r="G33" s="83">
        <v>291.03403281288473</v>
      </c>
      <c r="H33" s="83">
        <v>295.67193206643066</v>
      </c>
      <c r="I33" s="83">
        <v>350.03663836759102</v>
      </c>
      <c r="J33" s="83">
        <v>333.05331126554881</v>
      </c>
      <c r="K33" s="83">
        <v>318.4078961962756</v>
      </c>
      <c r="L33" s="83">
        <v>328.82390762916663</v>
      </c>
      <c r="M33" s="83">
        <v>334.94024412873705</v>
      </c>
      <c r="N33" s="83">
        <v>316.41771097380041</v>
      </c>
      <c r="O33" s="83">
        <v>295.26567634661114</v>
      </c>
      <c r="P33" s="83">
        <v>276.72243508383013</v>
      </c>
      <c r="Q33" s="83">
        <v>287.91868042478137</v>
      </c>
    </row>
    <row r="34" spans="1:17" x14ac:dyDescent="0.25">
      <c r="A34" s="84" t="s">
        <v>25</v>
      </c>
      <c r="B34" s="83">
        <v>18.511746889625027</v>
      </c>
      <c r="C34" s="83">
        <v>2.0810930607287541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214.98708158604973</v>
      </c>
      <c r="C35" s="83">
        <v>217.78169173894958</v>
      </c>
      <c r="D35" s="83">
        <v>220.6195067272474</v>
      </c>
      <c r="E35" s="83">
        <v>212.81544528016963</v>
      </c>
      <c r="F35" s="83">
        <v>192.03382058885632</v>
      </c>
      <c r="G35" s="83">
        <v>183.40263038193666</v>
      </c>
      <c r="H35" s="83">
        <v>191.14702534941449</v>
      </c>
      <c r="I35" s="83">
        <v>254.78357235198061</v>
      </c>
      <c r="J35" s="83">
        <v>218.43244578807369</v>
      </c>
      <c r="K35" s="83">
        <v>215.76221711390212</v>
      </c>
      <c r="L35" s="83">
        <v>236.59339880305259</v>
      </c>
      <c r="M35" s="83">
        <v>246.51131102837073</v>
      </c>
      <c r="N35" s="83">
        <v>67.447257128103416</v>
      </c>
      <c r="O35" s="83">
        <v>68.973369406789473</v>
      </c>
      <c r="P35" s="83">
        <v>84.734817515220328</v>
      </c>
      <c r="Q35" s="83">
        <v>61.358715853500925</v>
      </c>
    </row>
    <row r="36" spans="1:17" x14ac:dyDescent="0.25">
      <c r="A36" s="82" t="s">
        <v>21</v>
      </c>
      <c r="B36" s="81">
        <v>445.22917704347668</v>
      </c>
      <c r="C36" s="81">
        <v>450.11989171549612</v>
      </c>
      <c r="D36" s="81">
        <v>468.22276719659743</v>
      </c>
      <c r="E36" s="81">
        <v>496.50413896632415</v>
      </c>
      <c r="F36" s="81">
        <v>520.13376381911462</v>
      </c>
      <c r="G36" s="81">
        <v>533.50425546481415</v>
      </c>
      <c r="H36" s="81">
        <v>561.08744523178621</v>
      </c>
      <c r="I36" s="81">
        <v>574.77081441044061</v>
      </c>
      <c r="J36" s="81">
        <v>572.35100147218213</v>
      </c>
      <c r="K36" s="81">
        <v>514.96115423896322</v>
      </c>
      <c r="L36" s="81">
        <v>573.31786636921618</v>
      </c>
      <c r="M36" s="81">
        <v>561.37071673081334</v>
      </c>
      <c r="N36" s="81">
        <v>539.13515331088547</v>
      </c>
      <c r="O36" s="81">
        <v>553.82976054460107</v>
      </c>
      <c r="P36" s="81">
        <v>555.29708285378968</v>
      </c>
      <c r="Q36" s="81">
        <v>564.18120247170236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0.99999999999999978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0.99999999999999989</v>
      </c>
      <c r="M40" s="77">
        <f t="shared" si="8"/>
        <v>1</v>
      </c>
      <c r="N40" s="77">
        <f t="shared" si="8"/>
        <v>1</v>
      </c>
      <c r="O40" s="77">
        <f t="shared" si="8"/>
        <v>0.99999999999999978</v>
      </c>
      <c r="P40" s="77">
        <f t="shared" si="8"/>
        <v>1</v>
      </c>
      <c r="Q40" s="77">
        <f t="shared" si="8"/>
        <v>0.99999999999999989</v>
      </c>
    </row>
    <row r="41" spans="1:17" x14ac:dyDescent="0.25">
      <c r="A41" s="76" t="s">
        <v>83</v>
      </c>
      <c r="B41" s="75">
        <f t="shared" ref="B41:Q41" si="9">IF(B6=0,0,B6/B$5)</f>
        <v>9.4883564124307873E-3</v>
      </c>
      <c r="C41" s="75">
        <f t="shared" si="9"/>
        <v>9.6007866471473583E-3</v>
      </c>
      <c r="D41" s="75">
        <f t="shared" si="9"/>
        <v>9.429164667814148E-3</v>
      </c>
      <c r="E41" s="75">
        <f t="shared" si="9"/>
        <v>9.3827568957064195E-3</v>
      </c>
      <c r="F41" s="75">
        <f t="shared" si="9"/>
        <v>9.4513760260505134E-3</v>
      </c>
      <c r="G41" s="75">
        <f t="shared" si="9"/>
        <v>8.9497261059748902E-3</v>
      </c>
      <c r="H41" s="75">
        <f t="shared" si="9"/>
        <v>8.8988033980447797E-3</v>
      </c>
      <c r="I41" s="75">
        <f t="shared" si="9"/>
        <v>9.0772778751983339E-3</v>
      </c>
      <c r="J41" s="75">
        <f t="shared" si="9"/>
        <v>8.8330877356876027E-3</v>
      </c>
      <c r="K41" s="75">
        <f t="shared" si="9"/>
        <v>9.1604204302646146E-3</v>
      </c>
      <c r="L41" s="75">
        <f t="shared" si="9"/>
        <v>8.9540825539366226E-3</v>
      </c>
      <c r="M41" s="75">
        <f t="shared" si="9"/>
        <v>8.7276244231360642E-3</v>
      </c>
      <c r="N41" s="75">
        <f t="shared" si="9"/>
        <v>8.3421406285283661E-3</v>
      </c>
      <c r="O41" s="75">
        <f t="shared" si="9"/>
        <v>8.2045435512350506E-3</v>
      </c>
      <c r="P41" s="75">
        <f t="shared" si="9"/>
        <v>8.3510908952594814E-3</v>
      </c>
      <c r="Q41" s="75">
        <f t="shared" si="9"/>
        <v>8.4880366214158155E-3</v>
      </c>
    </row>
    <row r="42" spans="1:17" x14ac:dyDescent="0.25">
      <c r="A42" s="76" t="s">
        <v>82</v>
      </c>
      <c r="B42" s="75">
        <f t="shared" ref="B42:Q42" si="10">IF(B7=0,0,B7/B$5)</f>
        <v>2.8670757078228032E-3</v>
      </c>
      <c r="C42" s="75">
        <f t="shared" si="10"/>
        <v>3.1522755401576152E-3</v>
      </c>
      <c r="D42" s="75">
        <f t="shared" si="10"/>
        <v>3.0731892465445457E-3</v>
      </c>
      <c r="E42" s="75">
        <f t="shared" si="10"/>
        <v>3.1899271999578198E-3</v>
      </c>
      <c r="F42" s="75">
        <f t="shared" si="10"/>
        <v>3.1980043989470646E-3</v>
      </c>
      <c r="G42" s="75">
        <f t="shared" si="10"/>
        <v>2.9923571458360201E-3</v>
      </c>
      <c r="H42" s="75">
        <f t="shared" si="10"/>
        <v>2.9856512607861962E-3</v>
      </c>
      <c r="I42" s="75">
        <f t="shared" si="10"/>
        <v>3.1425144752079662E-3</v>
      </c>
      <c r="J42" s="75">
        <f t="shared" si="10"/>
        <v>3.055172531152488E-3</v>
      </c>
      <c r="K42" s="75">
        <f t="shared" si="10"/>
        <v>3.3901010788301689E-3</v>
      </c>
      <c r="L42" s="75">
        <f t="shared" si="10"/>
        <v>3.3329755469431164E-3</v>
      </c>
      <c r="M42" s="75">
        <f t="shared" si="10"/>
        <v>3.2938384690117698E-3</v>
      </c>
      <c r="N42" s="75">
        <f t="shared" si="10"/>
        <v>3.253978392508297E-3</v>
      </c>
      <c r="O42" s="75">
        <f t="shared" si="10"/>
        <v>3.1726022175608284E-3</v>
      </c>
      <c r="P42" s="75">
        <f t="shared" si="10"/>
        <v>2.9883658951273388E-3</v>
      </c>
      <c r="Q42" s="75">
        <f t="shared" si="10"/>
        <v>3.0128387190170086E-3</v>
      </c>
    </row>
    <row r="43" spans="1:17" x14ac:dyDescent="0.25">
      <c r="A43" s="76" t="s">
        <v>81</v>
      </c>
      <c r="B43" s="75">
        <f t="shared" ref="B43:Q43" si="11">IF(B8=0,0,B8/B$5)</f>
        <v>2.7679558624195379E-2</v>
      </c>
      <c r="C43" s="75">
        <f t="shared" si="11"/>
        <v>2.7498867246202995E-2</v>
      </c>
      <c r="D43" s="75">
        <f t="shared" si="11"/>
        <v>2.7152093411976125E-2</v>
      </c>
      <c r="E43" s="75">
        <f t="shared" si="11"/>
        <v>2.7883557894133444E-2</v>
      </c>
      <c r="F43" s="75">
        <f t="shared" si="11"/>
        <v>2.796288817273972E-2</v>
      </c>
      <c r="G43" s="75">
        <f t="shared" si="11"/>
        <v>2.8526875539298023E-2</v>
      </c>
      <c r="H43" s="75">
        <f t="shared" si="11"/>
        <v>2.8960741527712792E-2</v>
      </c>
      <c r="I43" s="75">
        <f t="shared" si="11"/>
        <v>2.9300304469507873E-2</v>
      </c>
      <c r="J43" s="75">
        <f t="shared" si="11"/>
        <v>2.9235907465477218E-2</v>
      </c>
      <c r="K43" s="75">
        <f t="shared" si="11"/>
        <v>3.0016122985411255E-2</v>
      </c>
      <c r="L43" s="75">
        <f t="shared" si="11"/>
        <v>2.9324251052778836E-2</v>
      </c>
      <c r="M43" s="75">
        <f t="shared" si="11"/>
        <v>2.9543362137402558E-2</v>
      </c>
      <c r="N43" s="75">
        <f t="shared" si="11"/>
        <v>3.0620864530872274E-2</v>
      </c>
      <c r="O43" s="75">
        <f t="shared" si="11"/>
        <v>3.0653818388442316E-2</v>
      </c>
      <c r="P43" s="75">
        <f t="shared" si="11"/>
        <v>3.0732118695319062E-2</v>
      </c>
      <c r="Q43" s="75">
        <f t="shared" si="11"/>
        <v>3.1065570295855712E-2</v>
      </c>
    </row>
    <row r="44" spans="1:17" x14ac:dyDescent="0.25">
      <c r="A44" s="76" t="s">
        <v>80</v>
      </c>
      <c r="B44" s="75">
        <f t="shared" ref="B44:Q44" si="12">IF(B9=0,0,B9/B$5)</f>
        <v>2.1545415677316521E-2</v>
      </c>
      <c r="C44" s="75">
        <f t="shared" si="12"/>
        <v>2.2912834627094886E-2</v>
      </c>
      <c r="D44" s="75">
        <f t="shared" si="12"/>
        <v>2.1600945886282003E-2</v>
      </c>
      <c r="E44" s="75">
        <f t="shared" si="12"/>
        <v>2.1973058885914581E-2</v>
      </c>
      <c r="F44" s="75">
        <f t="shared" si="12"/>
        <v>2.2043247384624459E-2</v>
      </c>
      <c r="G44" s="75">
        <f t="shared" si="12"/>
        <v>2.1138881199253331E-2</v>
      </c>
      <c r="H44" s="75">
        <f t="shared" si="12"/>
        <v>2.0972639763020266E-2</v>
      </c>
      <c r="I44" s="75">
        <f t="shared" si="12"/>
        <v>2.1928181109180225E-2</v>
      </c>
      <c r="J44" s="75">
        <f t="shared" si="12"/>
        <v>2.144398047880924E-2</v>
      </c>
      <c r="K44" s="75">
        <f t="shared" si="12"/>
        <v>2.3497149090050413E-2</v>
      </c>
      <c r="L44" s="75">
        <f t="shared" si="12"/>
        <v>2.237626964665209E-2</v>
      </c>
      <c r="M44" s="75">
        <f t="shared" si="12"/>
        <v>2.2629137336128445E-2</v>
      </c>
      <c r="N44" s="75">
        <f t="shared" si="12"/>
        <v>2.3153706920714796E-2</v>
      </c>
      <c r="O44" s="75">
        <f t="shared" si="12"/>
        <v>2.2366979739661539E-2</v>
      </c>
      <c r="P44" s="75">
        <f t="shared" si="12"/>
        <v>2.1183418845941451E-2</v>
      </c>
      <c r="Q44" s="75">
        <f t="shared" si="12"/>
        <v>2.1451101841978275E-2</v>
      </c>
    </row>
    <row r="45" spans="1:17" x14ac:dyDescent="0.25">
      <c r="A45" s="76" t="s">
        <v>79</v>
      </c>
      <c r="B45" s="75">
        <f t="shared" ref="B45:Q45" si="13">IF(B10=0,0,B10/B$5)</f>
        <v>2.5370266208995369E-2</v>
      </c>
      <c r="C45" s="75">
        <f t="shared" si="13"/>
        <v>2.5669258892293181E-2</v>
      </c>
      <c r="D45" s="75">
        <f t="shared" si="13"/>
        <v>2.5077725260319452E-2</v>
      </c>
      <c r="E45" s="75">
        <f t="shared" si="13"/>
        <v>2.4864037124566606E-2</v>
      </c>
      <c r="F45" s="75">
        <f t="shared" si="13"/>
        <v>2.4609528707717626E-2</v>
      </c>
      <c r="G45" s="75">
        <f t="shared" si="13"/>
        <v>2.3084799484681656E-2</v>
      </c>
      <c r="H45" s="75">
        <f t="shared" si="13"/>
        <v>2.2772994095224354E-2</v>
      </c>
      <c r="I45" s="75">
        <f t="shared" si="13"/>
        <v>2.3486066284825909E-2</v>
      </c>
      <c r="J45" s="75">
        <f t="shared" si="13"/>
        <v>2.3041674424795822E-2</v>
      </c>
      <c r="K45" s="75">
        <f t="shared" si="13"/>
        <v>2.4157467035861802E-2</v>
      </c>
      <c r="L45" s="75">
        <f t="shared" si="13"/>
        <v>2.3769281742645677E-2</v>
      </c>
      <c r="M45" s="75">
        <f t="shared" si="13"/>
        <v>2.325106273015291E-2</v>
      </c>
      <c r="N45" s="75">
        <f t="shared" si="13"/>
        <v>2.2826179379622346E-2</v>
      </c>
      <c r="O45" s="75">
        <f t="shared" si="13"/>
        <v>2.2522932145654963E-2</v>
      </c>
      <c r="P45" s="75">
        <f t="shared" si="13"/>
        <v>2.2433855706197013E-2</v>
      </c>
      <c r="Q45" s="75">
        <f t="shared" si="13"/>
        <v>2.2857645382803458E-2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0.33445153979769804</v>
      </c>
      <c r="C46" s="73">
        <f t="shared" si="14"/>
        <v>0.33763158285210493</v>
      </c>
      <c r="D46" s="73">
        <f t="shared" si="14"/>
        <v>0.33254698702828628</v>
      </c>
      <c r="E46" s="73">
        <f t="shared" si="14"/>
        <v>0.35853903410998939</v>
      </c>
      <c r="F46" s="73">
        <f t="shared" si="14"/>
        <v>0.34130784923562768</v>
      </c>
      <c r="G46" s="73">
        <f t="shared" si="14"/>
        <v>0.34342660926241958</v>
      </c>
      <c r="H46" s="73">
        <f t="shared" si="14"/>
        <v>0.34995557818233253</v>
      </c>
      <c r="I46" s="73">
        <f t="shared" si="14"/>
        <v>0.35248614943487128</v>
      </c>
      <c r="J46" s="73">
        <f t="shared" si="14"/>
        <v>0.36386301299415297</v>
      </c>
      <c r="K46" s="73">
        <f t="shared" si="14"/>
        <v>0.37099813743650656</v>
      </c>
      <c r="L46" s="73">
        <f t="shared" si="14"/>
        <v>0.38136453334728587</v>
      </c>
      <c r="M46" s="73">
        <f t="shared" si="14"/>
        <v>0.40066773098131669</v>
      </c>
      <c r="N46" s="73">
        <f t="shared" si="14"/>
        <v>0.44138522035085548</v>
      </c>
      <c r="O46" s="73">
        <f t="shared" si="14"/>
        <v>0.45272499203059352</v>
      </c>
      <c r="P46" s="73">
        <f t="shared" si="14"/>
        <v>0.42865568517821656</v>
      </c>
      <c r="Q46" s="73">
        <f t="shared" si="14"/>
        <v>0.4442891698906889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0.57859778757154112</v>
      </c>
      <c r="C47" s="71">
        <f t="shared" si="15"/>
        <v>0.57353439419499896</v>
      </c>
      <c r="D47" s="71">
        <f t="shared" si="15"/>
        <v>0.58111989449877743</v>
      </c>
      <c r="E47" s="71">
        <f t="shared" si="15"/>
        <v>0.55416762788973173</v>
      </c>
      <c r="F47" s="71">
        <f t="shared" si="15"/>
        <v>0.57142710607429303</v>
      </c>
      <c r="G47" s="71">
        <f t="shared" si="15"/>
        <v>0.57188075126253635</v>
      </c>
      <c r="H47" s="71">
        <f t="shared" si="15"/>
        <v>0.56545359177287913</v>
      </c>
      <c r="I47" s="71">
        <f t="shared" si="15"/>
        <v>0.56057950635120846</v>
      </c>
      <c r="J47" s="71">
        <f t="shared" si="15"/>
        <v>0.55052716436992466</v>
      </c>
      <c r="K47" s="71">
        <f t="shared" si="15"/>
        <v>0.5387806019430752</v>
      </c>
      <c r="L47" s="71">
        <f t="shared" si="15"/>
        <v>0.53087860610975768</v>
      </c>
      <c r="M47" s="71">
        <f t="shared" si="15"/>
        <v>0.51188724392285156</v>
      </c>
      <c r="N47" s="71">
        <f t="shared" si="15"/>
        <v>0.47041790979689851</v>
      </c>
      <c r="O47" s="71">
        <f t="shared" si="15"/>
        <v>0.46035413192685165</v>
      </c>
      <c r="P47" s="71">
        <f t="shared" si="15"/>
        <v>0.48565546478393912</v>
      </c>
      <c r="Q47" s="71">
        <f t="shared" si="15"/>
        <v>0.46883563724824073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1346.0375618875778</v>
      </c>
      <c r="C5" s="96">
        <v>1220.608305172944</v>
      </c>
      <c r="D5" s="96">
        <v>1307.2982142832202</v>
      </c>
      <c r="E5" s="96">
        <v>1025.7941818532161</v>
      </c>
      <c r="F5" s="96">
        <v>1153.574575575444</v>
      </c>
      <c r="G5" s="96">
        <v>1083.4847734264654</v>
      </c>
      <c r="H5" s="96">
        <v>974.26030585284002</v>
      </c>
      <c r="I5" s="96">
        <v>979.27459743963595</v>
      </c>
      <c r="J5" s="96">
        <v>784.68726562340396</v>
      </c>
      <c r="K5" s="96">
        <v>802.54111884094823</v>
      </c>
      <c r="L5" s="96">
        <v>828.79940540011501</v>
      </c>
      <c r="M5" s="96">
        <v>723.7417680131424</v>
      </c>
      <c r="N5" s="96">
        <v>553.37486990891091</v>
      </c>
      <c r="O5" s="96">
        <v>436.90143222561267</v>
      </c>
      <c r="P5" s="96">
        <v>416.51859393231973</v>
      </c>
      <c r="Q5" s="96">
        <v>485.04861585580738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10.711866998552582</v>
      </c>
      <c r="C10" s="158">
        <v>14.073847769658654</v>
      </c>
      <c r="D10" s="158">
        <v>18.145703384691217</v>
      </c>
      <c r="E10" s="158">
        <v>19.462239691575174</v>
      </c>
      <c r="F10" s="158">
        <v>26.682749459438831</v>
      </c>
      <c r="G10" s="158">
        <v>22.973036870718737</v>
      </c>
      <c r="H10" s="158">
        <v>18.926545631311555</v>
      </c>
      <c r="I10" s="158">
        <v>21.339212639376527</v>
      </c>
      <c r="J10" s="158">
        <v>17.822233369919534</v>
      </c>
      <c r="K10" s="158">
        <v>18.8918394193925</v>
      </c>
      <c r="L10" s="158">
        <v>19.574035684120123</v>
      </c>
      <c r="M10" s="158">
        <v>18.193837230846199</v>
      </c>
      <c r="N10" s="158">
        <v>14.562304674791468</v>
      </c>
      <c r="O10" s="158">
        <v>12.106156870177081</v>
      </c>
      <c r="P10" s="158">
        <v>10.392907531154258</v>
      </c>
      <c r="Q10" s="158">
        <v>11.552273819908375</v>
      </c>
    </row>
    <row r="11" spans="1:17" x14ac:dyDescent="0.25">
      <c r="A11" s="92" t="s">
        <v>125</v>
      </c>
      <c r="B11" s="91">
        <v>8.2268090313635582</v>
      </c>
      <c r="C11" s="91">
        <v>8.417212723166795</v>
      </c>
      <c r="D11" s="91">
        <v>8.1474944768003574</v>
      </c>
      <c r="E11" s="91">
        <v>7.5966305336178443</v>
      </c>
      <c r="F11" s="91">
        <v>8.4858927486301958</v>
      </c>
      <c r="G11" s="91">
        <v>7.0083623265047157</v>
      </c>
      <c r="H11" s="91">
        <v>7.0720143373536066</v>
      </c>
      <c r="I11" s="91">
        <v>6.7489724418228239</v>
      </c>
      <c r="J11" s="91">
        <v>6.0613771028650376</v>
      </c>
      <c r="K11" s="91">
        <v>5.928380104611529</v>
      </c>
      <c r="L11" s="91">
        <v>6.1386778431005826</v>
      </c>
      <c r="M11" s="91">
        <v>5.6911985981960767</v>
      </c>
      <c r="N11" s="91">
        <v>4.5773638120818241</v>
      </c>
      <c r="O11" s="91">
        <v>3.795759763535655</v>
      </c>
      <c r="P11" s="91">
        <v>3.1853649739438366</v>
      </c>
      <c r="Q11" s="91">
        <v>3.4898580555900298</v>
      </c>
    </row>
    <row r="12" spans="1:17" x14ac:dyDescent="0.25">
      <c r="A12" s="92" t="s">
        <v>26</v>
      </c>
      <c r="B12" s="91">
        <v>2.4850579671890238</v>
      </c>
      <c r="C12" s="91">
        <v>5.6566350464918589</v>
      </c>
      <c r="D12" s="91">
        <v>9.9982089078908611</v>
      </c>
      <c r="E12" s="91">
        <v>11.86560915795733</v>
      </c>
      <c r="F12" s="91">
        <v>18.196856710808635</v>
      </c>
      <c r="G12" s="91">
        <v>15.96467454421402</v>
      </c>
      <c r="H12" s="91">
        <v>11.854531293957947</v>
      </c>
      <c r="I12" s="91">
        <v>14.590240197553703</v>
      </c>
      <c r="J12" s="91">
        <v>11.760856267054496</v>
      </c>
      <c r="K12" s="91">
        <v>12.963459314780971</v>
      </c>
      <c r="L12" s="91">
        <v>13.43535784101954</v>
      </c>
      <c r="M12" s="91">
        <v>12.502638632650124</v>
      </c>
      <c r="N12" s="91">
        <v>9.9849408627096441</v>
      </c>
      <c r="O12" s="91">
        <v>8.3103971066414264</v>
      </c>
      <c r="P12" s="91">
        <v>7.2075425572104201</v>
      </c>
      <c r="Q12" s="91">
        <v>8.0624157643183452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143.44432506660246</v>
      </c>
      <c r="C15" s="204">
        <v>9.6269139156174361</v>
      </c>
      <c r="D15" s="204">
        <v>19.526713846460069</v>
      </c>
      <c r="E15" s="204">
        <v>23.1959440445989</v>
      </c>
      <c r="F15" s="204">
        <v>24.557414352274499</v>
      </c>
      <c r="G15" s="204">
        <v>19.949198762810312</v>
      </c>
      <c r="H15" s="204">
        <v>93.646557728498493</v>
      </c>
      <c r="I15" s="204">
        <v>43.712740370783074</v>
      </c>
      <c r="J15" s="204">
        <v>3.6094286404082752</v>
      </c>
      <c r="K15" s="204">
        <v>44.27206545476097</v>
      </c>
      <c r="L15" s="204">
        <v>58.766274988076027</v>
      </c>
      <c r="M15" s="204">
        <v>20.327675424048117</v>
      </c>
      <c r="N15" s="204">
        <v>8.7768753863392366</v>
      </c>
      <c r="O15" s="204">
        <v>1.5990480781900489</v>
      </c>
      <c r="P15" s="204">
        <v>13.71178822463523</v>
      </c>
      <c r="Q15" s="204">
        <v>10.644468623940782</v>
      </c>
    </row>
    <row r="16" spans="1:17" x14ac:dyDescent="0.25">
      <c r="A16" s="88" t="s">
        <v>33</v>
      </c>
      <c r="B16" s="87">
        <v>132.76928093670276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6.5186099848744816E-15</v>
      </c>
      <c r="L18" s="87">
        <v>6.9883347303525708E-15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5.78430983189096</v>
      </c>
      <c r="C19" s="87">
        <v>1.6775198586475384</v>
      </c>
      <c r="D19" s="87">
        <v>0</v>
      </c>
      <c r="E19" s="87">
        <v>0</v>
      </c>
      <c r="F19" s="87">
        <v>0</v>
      </c>
      <c r="G19" s="87">
        <v>0</v>
      </c>
      <c r="H19" s="87">
        <v>34.388360142218026</v>
      </c>
      <c r="I19" s="87">
        <v>5.4165725240890232</v>
      </c>
      <c r="J19" s="87">
        <v>0.30564348701987687</v>
      </c>
      <c r="K19" s="87">
        <v>18.162371222043017</v>
      </c>
      <c r="L19" s="87">
        <v>30.655360166457438</v>
      </c>
      <c r="M19" s="87">
        <v>0.91577674328619285</v>
      </c>
      <c r="N19" s="87">
        <v>0.93037394719083322</v>
      </c>
      <c r="O19" s="87">
        <v>0.24986554552288753</v>
      </c>
      <c r="P19" s="87">
        <v>2.0564424409471052</v>
      </c>
      <c r="Q19" s="87">
        <v>1.9036097579490268</v>
      </c>
    </row>
    <row r="20" spans="1:17" x14ac:dyDescent="0.25">
      <c r="A20" s="88" t="s">
        <v>29</v>
      </c>
      <c r="B20" s="87">
        <v>0</v>
      </c>
      <c r="C20" s="87">
        <v>4.3386319029304143</v>
      </c>
      <c r="D20" s="87">
        <v>13.041441228756412</v>
      </c>
      <c r="E20" s="87">
        <v>3.875131531368702</v>
      </c>
      <c r="F20" s="87">
        <v>5.9918063916222346</v>
      </c>
      <c r="G20" s="87">
        <v>0</v>
      </c>
      <c r="H20" s="87">
        <v>26.065929732174819</v>
      </c>
      <c r="I20" s="87">
        <v>13.905682403363626</v>
      </c>
      <c r="J20" s="87">
        <v>2.4728923296404104</v>
      </c>
      <c r="K20" s="87">
        <v>6.520109449353412</v>
      </c>
      <c r="L20" s="87">
        <v>4.6104472474661362</v>
      </c>
      <c r="M20" s="87">
        <v>4.2756328665469105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9.1188296753399811</v>
      </c>
      <c r="L21" s="87">
        <v>9.1476936688827379</v>
      </c>
      <c r="M21" s="87">
        <v>6.0983718198171317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3.3553201084618807</v>
      </c>
      <c r="C22" s="87">
        <v>3.5247839729638919</v>
      </c>
      <c r="D22" s="87">
        <v>6.485272617703659</v>
      </c>
      <c r="E22" s="87">
        <v>19.320812513230198</v>
      </c>
      <c r="F22" s="87">
        <v>18.565607960652265</v>
      </c>
      <c r="G22" s="87">
        <v>19.949198762810312</v>
      </c>
      <c r="H22" s="87">
        <v>33.192267854105651</v>
      </c>
      <c r="I22" s="87">
        <v>24.390485443330427</v>
      </c>
      <c r="J22" s="87">
        <v>0.83089282374798779</v>
      </c>
      <c r="K22" s="87">
        <v>10.470755108024553</v>
      </c>
      <c r="L22" s="87">
        <v>14.352773905269707</v>
      </c>
      <c r="M22" s="87">
        <v>9.0378939943978818</v>
      </c>
      <c r="N22" s="87">
        <v>7.8465014391484038</v>
      </c>
      <c r="O22" s="87">
        <v>1.3491825326671614</v>
      </c>
      <c r="P22" s="87">
        <v>11.655345783688125</v>
      </c>
      <c r="Q22" s="87">
        <v>8.7408588659917541</v>
      </c>
    </row>
    <row r="23" spans="1:17" x14ac:dyDescent="0.25">
      <c r="A23" s="88" t="s">
        <v>25</v>
      </c>
      <c r="B23" s="87">
        <v>1.5354141895468427</v>
      </c>
      <c r="C23" s="87">
        <v>8.5978181075592797E-2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656.83717156403964</v>
      </c>
      <c r="C26" s="204">
        <v>658.52209984186106</v>
      </c>
      <c r="D26" s="204">
        <v>701.33168439544568</v>
      </c>
      <c r="E26" s="204">
        <v>511.18549963216731</v>
      </c>
      <c r="F26" s="204">
        <v>586.16757704006659</v>
      </c>
      <c r="G26" s="204">
        <v>564.79822886274451</v>
      </c>
      <c r="H26" s="204">
        <v>439.24270981567827</v>
      </c>
      <c r="I26" s="204">
        <v>490.88445142806296</v>
      </c>
      <c r="J26" s="204">
        <v>377.08698223326041</v>
      </c>
      <c r="K26" s="204">
        <v>367.19491328524219</v>
      </c>
      <c r="L26" s="204">
        <v>376.70872939592323</v>
      </c>
      <c r="M26" s="204">
        <v>351.32588902023099</v>
      </c>
      <c r="N26" s="204">
        <v>271.01971714827721</v>
      </c>
      <c r="O26" s="204">
        <v>214.59166988911363</v>
      </c>
      <c r="P26" s="204">
        <v>191.92609404619887</v>
      </c>
      <c r="Q26" s="204">
        <v>236.80695548922256</v>
      </c>
    </row>
    <row r="27" spans="1:17" x14ac:dyDescent="0.25">
      <c r="A27" s="152" t="s">
        <v>332</v>
      </c>
      <c r="B27" s="151">
        <v>656.83717156403964</v>
      </c>
      <c r="C27" s="151">
        <v>658.52209984186106</v>
      </c>
      <c r="D27" s="151">
        <v>701.33168439544568</v>
      </c>
      <c r="E27" s="151">
        <v>511.18549963216731</v>
      </c>
      <c r="F27" s="151">
        <v>586.16757704006659</v>
      </c>
      <c r="G27" s="151">
        <v>564.79822886274451</v>
      </c>
      <c r="H27" s="151">
        <v>439.24270981567827</v>
      </c>
      <c r="I27" s="151">
        <v>490.88445142806296</v>
      </c>
      <c r="J27" s="151">
        <v>377.08698223326041</v>
      </c>
      <c r="K27" s="151">
        <v>367.19491328524219</v>
      </c>
      <c r="L27" s="151">
        <v>376.70872939592323</v>
      </c>
      <c r="M27" s="151">
        <v>351.32588902023099</v>
      </c>
      <c r="N27" s="151">
        <v>271.01971714827721</v>
      </c>
      <c r="O27" s="151">
        <v>214.59166988911363</v>
      </c>
      <c r="P27" s="151">
        <v>191.92609404619887</v>
      </c>
      <c r="Q27" s="151">
        <v>236.80695548922256</v>
      </c>
    </row>
    <row r="28" spans="1:17" x14ac:dyDescent="0.25">
      <c r="A28" s="154" t="s">
        <v>33</v>
      </c>
      <c r="B28" s="83">
        <v>10.121510588870436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40.63836351180732</v>
      </c>
      <c r="C29" s="83">
        <v>40.684915994832011</v>
      </c>
      <c r="D29" s="83">
        <v>43.54743584404801</v>
      </c>
      <c r="E29" s="83">
        <v>38.593402298720676</v>
      </c>
      <c r="F29" s="83">
        <v>36.661607916220198</v>
      </c>
      <c r="G29" s="83">
        <v>31.141482505182992</v>
      </c>
      <c r="H29" s="83">
        <v>34.323396955186183</v>
      </c>
      <c r="I29" s="83">
        <v>34.093877523895372</v>
      </c>
      <c r="J29" s="83">
        <v>46.125925068956803</v>
      </c>
      <c r="K29" s="83">
        <v>43.18371063687983</v>
      </c>
      <c r="L29" s="83">
        <v>40.250441851165228</v>
      </c>
      <c r="M29" s="83">
        <v>31.544038947121546</v>
      </c>
      <c r="N29" s="83">
        <v>31.544505682810104</v>
      </c>
      <c r="O29" s="83">
        <v>27.382614837009726</v>
      </c>
      <c r="P29" s="83">
        <v>28.64202255736004</v>
      </c>
      <c r="Q29" s="83">
        <v>28.64190948608783</v>
      </c>
    </row>
    <row r="30" spans="1:17" x14ac:dyDescent="0.25">
      <c r="A30" s="154" t="s">
        <v>125</v>
      </c>
      <c r="B30" s="83">
        <v>431.56304289718759</v>
      </c>
      <c r="C30" s="83">
        <v>491.83868745180763</v>
      </c>
      <c r="D30" s="83">
        <v>496.74532672822392</v>
      </c>
      <c r="E30" s="83">
        <v>342.27389335587281</v>
      </c>
      <c r="F30" s="83">
        <v>403.46264193131492</v>
      </c>
      <c r="G30" s="83">
        <v>349.32141758657832</v>
      </c>
      <c r="H30" s="83">
        <v>275.33036447051722</v>
      </c>
      <c r="I30" s="83">
        <v>292.74514252974768</v>
      </c>
      <c r="J30" s="83">
        <v>224.4706644542068</v>
      </c>
      <c r="K30" s="83">
        <v>186.47625817661904</v>
      </c>
      <c r="L30" s="83">
        <v>218.55733080567998</v>
      </c>
      <c r="M30" s="83">
        <v>195.54907798419538</v>
      </c>
      <c r="N30" s="83">
        <v>113.10446116662685</v>
      </c>
      <c r="O30" s="83">
        <v>85.273581807375891</v>
      </c>
      <c r="P30" s="83">
        <v>95.297136647515089</v>
      </c>
      <c r="Q30" s="83">
        <v>120.26089974253253</v>
      </c>
    </row>
    <row r="31" spans="1:17" x14ac:dyDescent="0.25">
      <c r="A31" s="154" t="s">
        <v>29</v>
      </c>
      <c r="B31" s="83">
        <v>164.08715522562082</v>
      </c>
      <c r="C31" s="83">
        <v>120.56492578104002</v>
      </c>
      <c r="D31" s="83">
        <v>151.64448429477602</v>
      </c>
      <c r="E31" s="83">
        <v>123.73288751152802</v>
      </c>
      <c r="F31" s="83">
        <v>129.97039446072003</v>
      </c>
      <c r="G31" s="83">
        <v>164.09270215572886</v>
      </c>
      <c r="H31" s="83">
        <v>111.444531205464</v>
      </c>
      <c r="I31" s="83">
        <v>145.50247733248801</v>
      </c>
      <c r="J31" s="83">
        <v>86.834732238864021</v>
      </c>
      <c r="K31" s="83">
        <v>92.942777889216018</v>
      </c>
      <c r="L31" s="83">
        <v>77.401816719156145</v>
      </c>
      <c r="M31" s="83">
        <v>71.207204564735534</v>
      </c>
      <c r="N31" s="83">
        <v>77.399547279063327</v>
      </c>
      <c r="O31" s="83">
        <v>46.44075411819076</v>
      </c>
      <c r="P31" s="83">
        <v>30.959433874173943</v>
      </c>
      <c r="Q31" s="83">
        <v>49.538068390806544</v>
      </c>
    </row>
    <row r="32" spans="1:17" x14ac:dyDescent="0.25">
      <c r="A32" s="154" t="s">
        <v>26</v>
      </c>
      <c r="B32" s="83">
        <v>10.427099340553431</v>
      </c>
      <c r="C32" s="83">
        <v>5.4335706141814484</v>
      </c>
      <c r="D32" s="83">
        <v>9.3944375283977024</v>
      </c>
      <c r="E32" s="83">
        <v>6.5853164660458221</v>
      </c>
      <c r="F32" s="83">
        <v>16.072932731811377</v>
      </c>
      <c r="G32" s="83">
        <v>20.242626615254412</v>
      </c>
      <c r="H32" s="83">
        <v>18.144417184510861</v>
      </c>
      <c r="I32" s="83">
        <v>18.5429540419319</v>
      </c>
      <c r="J32" s="83">
        <v>19.655660471232778</v>
      </c>
      <c r="K32" s="83">
        <v>44.592166582527319</v>
      </c>
      <c r="L32" s="83">
        <v>40.499140019921896</v>
      </c>
      <c r="M32" s="83">
        <v>53.025567524178513</v>
      </c>
      <c r="N32" s="83">
        <v>48.971203019776922</v>
      </c>
      <c r="O32" s="83">
        <v>55.494719126537262</v>
      </c>
      <c r="P32" s="83">
        <v>37.027500967149784</v>
      </c>
      <c r="Q32" s="83">
        <v>38.366077869795667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38.285268350473459</v>
      </c>
      <c r="C34" s="204">
        <v>19.667501602644045</v>
      </c>
      <c r="D34" s="204">
        <v>21.420654404696329</v>
      </c>
      <c r="E34" s="204">
        <v>24.90034402712827</v>
      </c>
      <c r="F34" s="204">
        <v>25.128770602983455</v>
      </c>
      <c r="G34" s="204">
        <v>21.496892433736363</v>
      </c>
      <c r="H34" s="204">
        <v>31.438360477604121</v>
      </c>
      <c r="I34" s="204">
        <v>25.119915654940868</v>
      </c>
      <c r="J34" s="204">
        <v>25.175653412117228</v>
      </c>
      <c r="K34" s="204">
        <v>27.511198245105799</v>
      </c>
      <c r="L34" s="204">
        <v>30.373272361827354</v>
      </c>
      <c r="M34" s="204">
        <v>18.055314512335642</v>
      </c>
      <c r="N34" s="204">
        <v>14.698378612014553</v>
      </c>
      <c r="O34" s="204">
        <v>10.846599248736304</v>
      </c>
      <c r="P34" s="204">
        <v>7.0352789050942217</v>
      </c>
      <c r="Q34" s="204">
        <v>6.7200928634778148</v>
      </c>
    </row>
    <row r="35" spans="1:17" x14ac:dyDescent="0.25">
      <c r="A35" s="152" t="s">
        <v>330</v>
      </c>
      <c r="B35" s="151">
        <v>17.527670282338512</v>
      </c>
      <c r="C35" s="151">
        <v>9.3351044844263651</v>
      </c>
      <c r="D35" s="151">
        <v>9.4310560640723011</v>
      </c>
      <c r="E35" s="151">
        <v>12.268880401071472</v>
      </c>
      <c r="F35" s="151">
        <v>12.243922132158378</v>
      </c>
      <c r="G35" s="151">
        <v>10.600034698988884</v>
      </c>
      <c r="H35" s="151">
        <v>14.732198941108237</v>
      </c>
      <c r="I35" s="151">
        <v>11.849579680080872</v>
      </c>
      <c r="J35" s="151">
        <v>11.70370051701523</v>
      </c>
      <c r="K35" s="151">
        <v>13.230918021816059</v>
      </c>
      <c r="L35" s="151">
        <v>14.651799668723079</v>
      </c>
      <c r="M35" s="151">
        <v>12.168152717127073</v>
      </c>
      <c r="N35" s="151">
        <v>10.620657277661019</v>
      </c>
      <c r="O35" s="151">
        <v>9.7457337558778292</v>
      </c>
      <c r="P35" s="151">
        <v>4.9617164036913204</v>
      </c>
      <c r="Q35" s="151">
        <v>4.9575351636291316</v>
      </c>
    </row>
    <row r="36" spans="1:17" x14ac:dyDescent="0.25">
      <c r="A36" s="154" t="s">
        <v>33</v>
      </c>
      <c r="B36" s="83">
        <v>13.208571318475911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0</v>
      </c>
      <c r="E37" s="83">
        <v>4.9320267615633311</v>
      </c>
      <c r="F37" s="83">
        <v>5.0843362293078078</v>
      </c>
      <c r="G37" s="83">
        <v>1.6795230922040167</v>
      </c>
      <c r="H37" s="83">
        <v>1.6471798531698216</v>
      </c>
      <c r="I37" s="83">
        <v>6.5804181503206332</v>
      </c>
      <c r="J37" s="83">
        <v>3.3309002179472009</v>
      </c>
      <c r="K37" s="83">
        <v>3.2886460446801675</v>
      </c>
      <c r="L37" s="83">
        <v>3.2865212961533214</v>
      </c>
      <c r="M37" s="83">
        <v>3.2861748475753143</v>
      </c>
      <c r="N37" s="83">
        <v>3.2866730471909897</v>
      </c>
      <c r="O37" s="83">
        <v>1.6433709372177174</v>
      </c>
      <c r="P37" s="83">
        <v>3.2878299342321062</v>
      </c>
      <c r="Q37" s="83">
        <v>3.2866732802237477</v>
      </c>
    </row>
    <row r="38" spans="1:17" x14ac:dyDescent="0.25">
      <c r="A38" s="154" t="s">
        <v>125</v>
      </c>
      <c r="B38" s="83">
        <v>2.9745582471840519</v>
      </c>
      <c r="C38" s="83">
        <v>2.9757887106396312</v>
      </c>
      <c r="D38" s="83">
        <v>0</v>
      </c>
      <c r="E38" s="83">
        <v>1.2200295680077911</v>
      </c>
      <c r="F38" s="83">
        <v>1.2200183914573486</v>
      </c>
      <c r="G38" s="83">
        <v>0</v>
      </c>
      <c r="H38" s="83">
        <v>7.090481245759424</v>
      </c>
      <c r="I38" s="83">
        <v>0.75891722765275749</v>
      </c>
      <c r="J38" s="83">
        <v>2.1056604568208681</v>
      </c>
      <c r="K38" s="83">
        <v>6.7077200282101899</v>
      </c>
      <c r="L38" s="83">
        <v>8.275899582856459</v>
      </c>
      <c r="M38" s="83">
        <v>0.43739100046279394</v>
      </c>
      <c r="N38" s="83">
        <v>0.46652609944503354</v>
      </c>
      <c r="O38" s="83">
        <v>1.0307984643974004</v>
      </c>
      <c r="P38" s="83">
        <v>0.15069138252375625</v>
      </c>
      <c r="Q38" s="83">
        <v>0.21244037119998421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1.3445407166785479</v>
      </c>
      <c r="C40" s="83">
        <v>6.3593157737867338</v>
      </c>
      <c r="D40" s="83">
        <v>9.4310560640723011</v>
      </c>
      <c r="E40" s="83">
        <v>6.1168240715003499</v>
      </c>
      <c r="F40" s="83">
        <v>5.9395675113932223</v>
      </c>
      <c r="G40" s="83">
        <v>8.9205116067848671</v>
      </c>
      <c r="H40" s="83">
        <v>5.9945378421789899</v>
      </c>
      <c r="I40" s="83">
        <v>4.5102443021074814</v>
      </c>
      <c r="J40" s="83">
        <v>6.2671398422471611</v>
      </c>
      <c r="K40" s="83">
        <v>3.2345519489257013</v>
      </c>
      <c r="L40" s="83">
        <v>3.0893787897132996</v>
      </c>
      <c r="M40" s="83">
        <v>8.4445868690889654</v>
      </c>
      <c r="N40" s="83">
        <v>6.8674581310249954</v>
      </c>
      <c r="O40" s="83">
        <v>7.0715643542627102</v>
      </c>
      <c r="P40" s="83">
        <v>1.5231950869354576</v>
      </c>
      <c r="Q40" s="83">
        <v>1.4584215122053998</v>
      </c>
    </row>
    <row r="41" spans="1:17" x14ac:dyDescent="0.25">
      <c r="A41" s="152" t="s">
        <v>329</v>
      </c>
      <c r="B41" s="151">
        <v>20.757598068134943</v>
      </c>
      <c r="C41" s="151">
        <v>10.332397118217681</v>
      </c>
      <c r="D41" s="151">
        <v>11.989598340624028</v>
      </c>
      <c r="E41" s="151">
        <v>12.631463626056796</v>
      </c>
      <c r="F41" s="151">
        <v>12.884848470825077</v>
      </c>
      <c r="G41" s="151">
        <v>10.896857734747481</v>
      </c>
      <c r="H41" s="151">
        <v>16.706161536495884</v>
      </c>
      <c r="I41" s="151">
        <v>13.270335974859995</v>
      </c>
      <c r="J41" s="151">
        <v>13.471952895101996</v>
      </c>
      <c r="K41" s="151">
        <v>14.28028022328974</v>
      </c>
      <c r="L41" s="151">
        <v>15.721472693104275</v>
      </c>
      <c r="M41" s="151">
        <v>5.8871617952085682</v>
      </c>
      <c r="N41" s="151">
        <v>4.0777213343535337</v>
      </c>
      <c r="O41" s="151">
        <v>1.100865492858474</v>
      </c>
      <c r="P41" s="151">
        <v>2.0735625014029013</v>
      </c>
      <c r="Q41" s="151">
        <v>1.7625576998486834</v>
      </c>
    </row>
    <row r="42" spans="1:17" x14ac:dyDescent="0.25">
      <c r="A42" s="150" t="s">
        <v>33</v>
      </c>
      <c r="B42" s="87">
        <v>19.212829564360565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2.6480514577504797E-15</v>
      </c>
      <c r="L44" s="87">
        <v>2.2142292405891866E-15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0.83703819259636059</v>
      </c>
      <c r="C45" s="87">
        <v>1.800452513149027</v>
      </c>
      <c r="D45" s="87">
        <v>0</v>
      </c>
      <c r="E45" s="87">
        <v>0</v>
      </c>
      <c r="F45" s="87">
        <v>0</v>
      </c>
      <c r="G45" s="87">
        <v>0</v>
      </c>
      <c r="H45" s="87">
        <v>6.1347423060299002</v>
      </c>
      <c r="I45" s="87">
        <v>1.6443658443088613</v>
      </c>
      <c r="J45" s="87">
        <v>1.1407940341939387</v>
      </c>
      <c r="K45" s="87">
        <v>7.3780903754533291</v>
      </c>
      <c r="L45" s="87">
        <v>9.7130428750854243</v>
      </c>
      <c r="M45" s="87">
        <v>0.37888894677965307</v>
      </c>
      <c r="N45" s="87">
        <v>0.43225014898714809</v>
      </c>
      <c r="O45" s="87">
        <v>0.1720200666084743</v>
      </c>
      <c r="P45" s="87">
        <v>0.31098510726559919</v>
      </c>
      <c r="Q45" s="87">
        <v>0.31520803479412957</v>
      </c>
    </row>
    <row r="46" spans="1:17" x14ac:dyDescent="0.25">
      <c r="A46" s="150" t="s">
        <v>29</v>
      </c>
      <c r="B46" s="87">
        <v>0</v>
      </c>
      <c r="C46" s="87">
        <v>4.6565771922112758</v>
      </c>
      <c r="D46" s="87">
        <v>8.007575844308791</v>
      </c>
      <c r="E46" s="87">
        <v>2.1102216357547667</v>
      </c>
      <c r="F46" s="87">
        <v>3.1437966682930978</v>
      </c>
      <c r="G46" s="87">
        <v>0</v>
      </c>
      <c r="H46" s="87">
        <v>4.6500548794026182</v>
      </c>
      <c r="I46" s="87">
        <v>4.2214941430593305</v>
      </c>
      <c r="J46" s="87">
        <v>9.2299065305267565</v>
      </c>
      <c r="K46" s="87">
        <v>2.6486605844060844</v>
      </c>
      <c r="L46" s="87">
        <v>1.4608039685326308</v>
      </c>
      <c r="M46" s="87">
        <v>1.7689792250120058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0.48554298797839729</v>
      </c>
      <c r="C48" s="87">
        <v>3.7830885456978938</v>
      </c>
      <c r="D48" s="87">
        <v>3.9820224963152366</v>
      </c>
      <c r="E48" s="87">
        <v>10.521241990302029</v>
      </c>
      <c r="F48" s="87">
        <v>9.7410518025319792</v>
      </c>
      <c r="G48" s="87">
        <v>10.896857734747481</v>
      </c>
      <c r="H48" s="87">
        <v>5.9213643510633664</v>
      </c>
      <c r="I48" s="87">
        <v>7.4044759874918027</v>
      </c>
      <c r="J48" s="87">
        <v>3.101252330381302</v>
      </c>
      <c r="K48" s="87">
        <v>4.2535292634303232</v>
      </c>
      <c r="L48" s="87">
        <v>4.5476258494862174</v>
      </c>
      <c r="M48" s="87">
        <v>3.7392936234169096</v>
      </c>
      <c r="N48" s="87">
        <v>3.6454711853663855</v>
      </c>
      <c r="O48" s="87">
        <v>0.92884542624999966</v>
      </c>
      <c r="P48" s="87">
        <v>1.762577394137302</v>
      </c>
      <c r="Q48" s="87">
        <v>1.4473496650545539</v>
      </c>
    </row>
    <row r="49" spans="1:17" x14ac:dyDescent="0.25">
      <c r="A49" s="150" t="s">
        <v>25</v>
      </c>
      <c r="B49" s="87">
        <v>0.22218732319961976</v>
      </c>
      <c r="C49" s="87">
        <v>9.2278867159484371E-2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2.3225699438731993</v>
      </c>
      <c r="C53" s="204">
        <v>1.3500513034628416</v>
      </c>
      <c r="D53" s="204">
        <v>1.5342573376190172</v>
      </c>
      <c r="E53" s="204">
        <v>1.70199368153681</v>
      </c>
      <c r="F53" s="204">
        <v>1.7205581739551929</v>
      </c>
      <c r="G53" s="204">
        <v>1.5002983852222025</v>
      </c>
      <c r="H53" s="204">
        <v>2.1197676729432695</v>
      </c>
      <c r="I53" s="204">
        <v>1.72733595011791</v>
      </c>
      <c r="J53" s="204">
        <v>1.739019552473956</v>
      </c>
      <c r="K53" s="204">
        <v>1.8402233551997802</v>
      </c>
      <c r="L53" s="204">
        <v>2.0242985516571279</v>
      </c>
      <c r="M53" s="204">
        <v>1.1604829174879248</v>
      </c>
      <c r="N53" s="204">
        <v>0.92145514458252331</v>
      </c>
      <c r="O53" s="204">
        <v>0.62932964396856195</v>
      </c>
      <c r="P53" s="204">
        <v>0.43406253266938399</v>
      </c>
      <c r="Q53" s="204">
        <v>0.40752329675479582</v>
      </c>
    </row>
    <row r="54" spans="1:17" x14ac:dyDescent="0.25">
      <c r="A54" s="152" t="s">
        <v>327</v>
      </c>
      <c r="B54" s="151">
        <v>0.60469975892410111</v>
      </c>
      <c r="C54" s="151">
        <v>0.49495636954137834</v>
      </c>
      <c r="D54" s="151">
        <v>0.54201471632599429</v>
      </c>
      <c r="E54" s="151">
        <v>0.65663117455279951</v>
      </c>
      <c r="F54" s="151">
        <v>0.65422588671449666</v>
      </c>
      <c r="G54" s="151">
        <v>0.59848946924310098</v>
      </c>
      <c r="H54" s="151">
        <v>0.73718878716429992</v>
      </c>
      <c r="I54" s="151">
        <v>0.62910124875018636</v>
      </c>
      <c r="J54" s="151">
        <v>0.6240993128793082</v>
      </c>
      <c r="K54" s="151">
        <v>0.65840706085856071</v>
      </c>
      <c r="L54" s="151">
        <v>0.72321115636573996</v>
      </c>
      <c r="M54" s="151">
        <v>0.67326952753962932</v>
      </c>
      <c r="N54" s="151">
        <v>0.58398855139464478</v>
      </c>
      <c r="O54" s="151">
        <v>0.53822353421475722</v>
      </c>
      <c r="P54" s="151">
        <v>0.26245736013948878</v>
      </c>
      <c r="Q54" s="151">
        <v>0.26165645262938758</v>
      </c>
    </row>
    <row r="55" spans="1:17" x14ac:dyDescent="0.25">
      <c r="A55" s="152" t="s">
        <v>326</v>
      </c>
      <c r="B55" s="151">
        <v>1.717870184949098</v>
      </c>
      <c r="C55" s="151">
        <v>0.85509493392146319</v>
      </c>
      <c r="D55" s="151">
        <v>0.99224262129302288</v>
      </c>
      <c r="E55" s="151">
        <v>1.0453625069840105</v>
      </c>
      <c r="F55" s="151">
        <v>1.0663322872406962</v>
      </c>
      <c r="G55" s="151">
        <v>0.90180891597910162</v>
      </c>
      <c r="H55" s="151">
        <v>1.3825788857789698</v>
      </c>
      <c r="I55" s="151">
        <v>1.0982347013677236</v>
      </c>
      <c r="J55" s="151">
        <v>1.1149202395946478</v>
      </c>
      <c r="K55" s="151">
        <v>1.1818162943412196</v>
      </c>
      <c r="L55" s="151">
        <v>1.3010873952913882</v>
      </c>
      <c r="M55" s="151">
        <v>0.48721338994829533</v>
      </c>
      <c r="N55" s="151">
        <v>0.33746659318787853</v>
      </c>
      <c r="O55" s="151">
        <v>9.1106109753804732E-2</v>
      </c>
      <c r="P55" s="151">
        <v>0.17160517252989524</v>
      </c>
      <c r="Q55" s="151">
        <v>0.14586684412540826</v>
      </c>
    </row>
    <row r="56" spans="1:17" x14ac:dyDescent="0.25">
      <c r="A56" s="150" t="s">
        <v>33</v>
      </c>
      <c r="B56" s="87">
        <v>1.5900272742919082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2.1914908615866035E-16</v>
      </c>
      <c r="L58" s="87">
        <v>1.8324655784186369E-16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6.9272126283836721E-2</v>
      </c>
      <c r="C59" s="87">
        <v>0.14900296660543672</v>
      </c>
      <c r="D59" s="87">
        <v>0</v>
      </c>
      <c r="E59" s="87">
        <v>0</v>
      </c>
      <c r="F59" s="87">
        <v>0</v>
      </c>
      <c r="G59" s="87">
        <v>0</v>
      </c>
      <c r="H59" s="87">
        <v>0.50770281153350894</v>
      </c>
      <c r="I59" s="87">
        <v>0.13608544918418164</v>
      </c>
      <c r="J59" s="87">
        <v>9.4410540760877681E-2</v>
      </c>
      <c r="K59" s="87">
        <v>0.61060058279613738</v>
      </c>
      <c r="L59" s="87">
        <v>0.80383803104155238</v>
      </c>
      <c r="M59" s="87">
        <v>3.1356326630040253E-2</v>
      </c>
      <c r="N59" s="87">
        <v>3.5772426123074318E-2</v>
      </c>
      <c r="O59" s="87">
        <v>1.423614344345994E-2</v>
      </c>
      <c r="P59" s="87">
        <v>2.5736698532325443E-2</v>
      </c>
      <c r="Q59" s="87">
        <v>2.6086182189858996E-2</v>
      </c>
    </row>
    <row r="60" spans="1:17" x14ac:dyDescent="0.25">
      <c r="A60" s="150" t="s">
        <v>29</v>
      </c>
      <c r="B60" s="87">
        <v>0</v>
      </c>
      <c r="C60" s="87">
        <v>0.38537190556231243</v>
      </c>
      <c r="D60" s="87">
        <v>0.66269593194279641</v>
      </c>
      <c r="E60" s="87">
        <v>0.1746390319245324</v>
      </c>
      <c r="F60" s="87">
        <v>0.26017627599667015</v>
      </c>
      <c r="G60" s="87">
        <v>0</v>
      </c>
      <c r="H60" s="87">
        <v>0.38483212795056149</v>
      </c>
      <c r="I60" s="87">
        <v>0.34936503252904805</v>
      </c>
      <c r="J60" s="87">
        <v>0.76385433356083476</v>
      </c>
      <c r="K60" s="87">
        <v>0.21919949664050348</v>
      </c>
      <c r="L60" s="87">
        <v>0.12089412153373495</v>
      </c>
      <c r="M60" s="87">
        <v>0.14639828069064875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4.0182867970625973E-2</v>
      </c>
      <c r="C62" s="87">
        <v>0.31308318998879114</v>
      </c>
      <c r="D62" s="87">
        <v>0.32954668935022646</v>
      </c>
      <c r="E62" s="87">
        <v>0.870723475059478</v>
      </c>
      <c r="F62" s="87">
        <v>0.80615601124402592</v>
      </c>
      <c r="G62" s="87">
        <v>0.90180891597910162</v>
      </c>
      <c r="H62" s="87">
        <v>0.49004394629489928</v>
      </c>
      <c r="I62" s="87">
        <v>0.61278421965449392</v>
      </c>
      <c r="J62" s="87">
        <v>0.25665536527293531</v>
      </c>
      <c r="K62" s="87">
        <v>0.35201621490457841</v>
      </c>
      <c r="L62" s="87">
        <v>0.37635524271610066</v>
      </c>
      <c r="M62" s="87">
        <v>0.30945878262760629</v>
      </c>
      <c r="N62" s="87">
        <v>0.30169416706480423</v>
      </c>
      <c r="O62" s="87">
        <v>7.6869966310344789E-2</v>
      </c>
      <c r="P62" s="87">
        <v>0.1458684739975698</v>
      </c>
      <c r="Q62" s="87">
        <v>0.11978066193554927</v>
      </c>
    </row>
    <row r="63" spans="1:17" x14ac:dyDescent="0.25">
      <c r="A63" s="150" t="s">
        <v>25</v>
      </c>
      <c r="B63" s="87">
        <v>1.8387916402727151E-2</v>
      </c>
      <c r="C63" s="87">
        <v>7.6368717649228429E-3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494.4363599640364</v>
      </c>
      <c r="C67" s="204">
        <v>517.36789073969999</v>
      </c>
      <c r="D67" s="204">
        <v>545.33920091430775</v>
      </c>
      <c r="E67" s="204">
        <v>445.34816077620957</v>
      </c>
      <c r="F67" s="204">
        <v>489.31750594672553</v>
      </c>
      <c r="G67" s="204">
        <v>452.76711811123334</v>
      </c>
      <c r="H67" s="204">
        <v>388.88636452680436</v>
      </c>
      <c r="I67" s="204">
        <v>396.49094139635469</v>
      </c>
      <c r="J67" s="204">
        <v>359.2539484152245</v>
      </c>
      <c r="K67" s="204">
        <v>342.83087908124696</v>
      </c>
      <c r="L67" s="204">
        <v>341.35279441851117</v>
      </c>
      <c r="M67" s="204">
        <v>314.67856890819354</v>
      </c>
      <c r="N67" s="204">
        <v>243.39613894290599</v>
      </c>
      <c r="O67" s="204">
        <v>197.12862849542708</v>
      </c>
      <c r="P67" s="204">
        <v>193.01846269256777</v>
      </c>
      <c r="Q67" s="204">
        <v>218.91730176250303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0.99999999999999978</v>
      </c>
      <c r="C72" s="77">
        <f t="shared" si="0"/>
        <v>1</v>
      </c>
      <c r="D72" s="77">
        <f t="shared" si="0"/>
        <v>1</v>
      </c>
      <c r="E72" s="77">
        <f t="shared" si="0"/>
        <v>0.99999999999999989</v>
      </c>
      <c r="F72" s="77">
        <f t="shared" si="0"/>
        <v>1</v>
      </c>
      <c r="G72" s="77">
        <f t="shared" si="0"/>
        <v>1</v>
      </c>
      <c r="H72" s="77">
        <f t="shared" si="0"/>
        <v>1.0000000000000002</v>
      </c>
      <c r="I72" s="77">
        <f t="shared" si="0"/>
        <v>1</v>
      </c>
      <c r="J72" s="77">
        <f t="shared" si="0"/>
        <v>0.99999999999999989</v>
      </c>
      <c r="K72" s="77">
        <f t="shared" si="0"/>
        <v>0.99999999999999978</v>
      </c>
      <c r="L72" s="77">
        <f t="shared" si="0"/>
        <v>1</v>
      </c>
      <c r="M72" s="77">
        <f t="shared" si="0"/>
        <v>1</v>
      </c>
      <c r="N72" s="77">
        <f t="shared" si="0"/>
        <v>1.0000000000000002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7.958074352346526E-3</v>
      </c>
      <c r="C77" s="201">
        <f t="shared" si="5"/>
        <v>1.1530191716715033E-2</v>
      </c>
      <c r="D77" s="201">
        <f t="shared" si="5"/>
        <v>1.3880309164684617E-2</v>
      </c>
      <c r="E77" s="201">
        <f t="shared" si="5"/>
        <v>1.8972850534611518E-2</v>
      </c>
      <c r="F77" s="201">
        <f t="shared" si="5"/>
        <v>2.3130493705730754E-2</v>
      </c>
      <c r="G77" s="201">
        <f t="shared" si="5"/>
        <v>2.1202916214565413E-2</v>
      </c>
      <c r="H77" s="201">
        <f t="shared" si="5"/>
        <v>1.9426579855107397E-2</v>
      </c>
      <c r="I77" s="201">
        <f t="shared" si="5"/>
        <v>2.1790836497923054E-2</v>
      </c>
      <c r="J77" s="201">
        <f t="shared" si="5"/>
        <v>2.2712530393570809E-2</v>
      </c>
      <c r="K77" s="201">
        <f t="shared" si="5"/>
        <v>2.3540026767322041E-2</v>
      </c>
      <c r="L77" s="201">
        <f t="shared" si="5"/>
        <v>2.3617337991055233E-2</v>
      </c>
      <c r="M77" s="201">
        <f t="shared" si="5"/>
        <v>2.5138575711600795E-2</v>
      </c>
      <c r="N77" s="201">
        <f t="shared" si="5"/>
        <v>2.6315442689308459E-2</v>
      </c>
      <c r="O77" s="201">
        <f t="shared" si="5"/>
        <v>2.7709126080240339E-2</v>
      </c>
      <c r="P77" s="201">
        <f t="shared" si="5"/>
        <v>2.4951845325884792E-2</v>
      </c>
      <c r="Q77" s="201">
        <f t="shared" si="5"/>
        <v>2.3816733915477398E-2</v>
      </c>
    </row>
    <row r="78" spans="1:17" x14ac:dyDescent="0.25">
      <c r="A78" s="127" t="s">
        <v>324</v>
      </c>
      <c r="B78" s="200">
        <f t="shared" ref="B78:Q78" si="6">IF(B$15=0,0,B$15/B$5)</f>
        <v>0.10656784708552067</v>
      </c>
      <c r="C78" s="200">
        <f t="shared" si="6"/>
        <v>7.8869805119451738E-3</v>
      </c>
      <c r="D78" s="200">
        <f t="shared" si="6"/>
        <v>1.4936694346489558E-2</v>
      </c>
      <c r="E78" s="200">
        <f t="shared" si="6"/>
        <v>2.2612668754557311E-2</v>
      </c>
      <c r="F78" s="200">
        <f t="shared" si="6"/>
        <v>2.1288102973337799E-2</v>
      </c>
      <c r="G78" s="200">
        <f t="shared" si="6"/>
        <v>1.8412071172649699E-2</v>
      </c>
      <c r="H78" s="200">
        <f t="shared" si="6"/>
        <v>9.6120674491118607E-2</v>
      </c>
      <c r="I78" s="200">
        <f t="shared" si="6"/>
        <v>4.4637878369430076E-2</v>
      </c>
      <c r="J78" s="200">
        <f t="shared" si="6"/>
        <v>4.5998307842306102E-3</v>
      </c>
      <c r="K78" s="200">
        <f t="shared" si="6"/>
        <v>5.5164856248985587E-2</v>
      </c>
      <c r="L78" s="200">
        <f t="shared" si="6"/>
        <v>7.0905305439626559E-2</v>
      </c>
      <c r="M78" s="200">
        <f t="shared" si="6"/>
        <v>2.8086917630652741E-2</v>
      </c>
      <c r="N78" s="200">
        <f t="shared" si="6"/>
        <v>1.58606323915359E-2</v>
      </c>
      <c r="O78" s="200">
        <f t="shared" si="6"/>
        <v>3.6599744478848775E-3</v>
      </c>
      <c r="P78" s="200">
        <f t="shared" si="6"/>
        <v>3.2919990666402908E-2</v>
      </c>
      <c r="Q78" s="200">
        <f t="shared" si="6"/>
        <v>2.1945158229469335E-2</v>
      </c>
    </row>
    <row r="79" spans="1:17" x14ac:dyDescent="0.25">
      <c r="A79" s="127" t="s">
        <v>323</v>
      </c>
      <c r="B79" s="200">
        <f t="shared" ref="B79:Q79" si="7">IF(B$26=0,0,B$26/B$5)</f>
        <v>0.48797833742688618</v>
      </c>
      <c r="C79" s="200">
        <f t="shared" si="7"/>
        <v>0.53950321085891451</v>
      </c>
      <c r="D79" s="200">
        <f t="shared" si="7"/>
        <v>0.5364741393607575</v>
      </c>
      <c r="E79" s="200">
        <f t="shared" si="7"/>
        <v>0.49833144764834936</v>
      </c>
      <c r="F79" s="200">
        <f t="shared" si="7"/>
        <v>0.50813149791175427</v>
      </c>
      <c r="G79" s="200">
        <f t="shared" si="7"/>
        <v>0.521279341173018</v>
      </c>
      <c r="H79" s="200">
        <f t="shared" si="7"/>
        <v>0.45084738357597109</v>
      </c>
      <c r="I79" s="200">
        <f t="shared" si="7"/>
        <v>0.50127354749271114</v>
      </c>
      <c r="J79" s="200">
        <f t="shared" si="7"/>
        <v>0.48055703049249726</v>
      </c>
      <c r="K79" s="200">
        <f t="shared" si="7"/>
        <v>0.45754031122486921</v>
      </c>
      <c r="L79" s="200">
        <f t="shared" si="7"/>
        <v>0.45452340692023252</v>
      </c>
      <c r="M79" s="200">
        <f t="shared" si="7"/>
        <v>0.48542989301931688</v>
      </c>
      <c r="N79" s="200">
        <f t="shared" si="7"/>
        <v>0.4897579053289659</v>
      </c>
      <c r="O79" s="200">
        <f t="shared" si="7"/>
        <v>0.49116723833100207</v>
      </c>
      <c r="P79" s="200">
        <f t="shared" si="7"/>
        <v>0.46078637746814494</v>
      </c>
      <c r="Q79" s="200">
        <f t="shared" si="7"/>
        <v>0.48821282598942461</v>
      </c>
    </row>
    <row r="80" spans="1:17" x14ac:dyDescent="0.25">
      <c r="A80" s="142" t="s">
        <v>332</v>
      </c>
      <c r="B80" s="199">
        <f t="shared" ref="B80:Q80" si="8">IF(B$27=0,0,B$27/B$5)</f>
        <v>0.48797833742688618</v>
      </c>
      <c r="C80" s="199">
        <f t="shared" si="8"/>
        <v>0.53950321085891451</v>
      </c>
      <c r="D80" s="199">
        <f t="shared" si="8"/>
        <v>0.5364741393607575</v>
      </c>
      <c r="E80" s="199">
        <f t="shared" si="8"/>
        <v>0.49833144764834936</v>
      </c>
      <c r="F80" s="199">
        <f t="shared" si="8"/>
        <v>0.50813149791175427</v>
      </c>
      <c r="G80" s="199">
        <f t="shared" si="8"/>
        <v>0.521279341173018</v>
      </c>
      <c r="H80" s="199">
        <f t="shared" si="8"/>
        <v>0.45084738357597109</v>
      </c>
      <c r="I80" s="199">
        <f t="shared" si="8"/>
        <v>0.50127354749271114</v>
      </c>
      <c r="J80" s="199">
        <f t="shared" si="8"/>
        <v>0.48055703049249726</v>
      </c>
      <c r="K80" s="199">
        <f t="shared" si="8"/>
        <v>0.45754031122486921</v>
      </c>
      <c r="L80" s="199">
        <f t="shared" si="8"/>
        <v>0.45452340692023252</v>
      </c>
      <c r="M80" s="199">
        <f t="shared" si="8"/>
        <v>0.48542989301931688</v>
      </c>
      <c r="N80" s="199">
        <f t="shared" si="8"/>
        <v>0.4897579053289659</v>
      </c>
      <c r="O80" s="199">
        <f t="shared" si="8"/>
        <v>0.49116723833100207</v>
      </c>
      <c r="P80" s="199">
        <f t="shared" si="8"/>
        <v>0.46078637746814494</v>
      </c>
      <c r="Q80" s="199">
        <f t="shared" si="8"/>
        <v>0.48821282598942461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2.84429420355738E-2</v>
      </c>
      <c r="C82" s="200">
        <f t="shared" si="10"/>
        <v>1.6112868902573477E-2</v>
      </c>
      <c r="D82" s="200">
        <f t="shared" si="10"/>
        <v>1.6385438433755593E-2</v>
      </c>
      <c r="E82" s="200">
        <f t="shared" si="10"/>
        <v>2.4274210623950812E-2</v>
      </c>
      <c r="F82" s="200">
        <f t="shared" si="10"/>
        <v>2.1783394966422807E-2</v>
      </c>
      <c r="G82" s="200">
        <f t="shared" si="10"/>
        <v>1.9840511801336658E-2</v>
      </c>
      <c r="H82" s="200">
        <f t="shared" si="10"/>
        <v>3.2268953470380654E-2</v>
      </c>
      <c r="I82" s="200">
        <f t="shared" si="10"/>
        <v>2.5651554447157301E-2</v>
      </c>
      <c r="J82" s="200">
        <f t="shared" si="10"/>
        <v>3.2083677810313557E-2</v>
      </c>
      <c r="K82" s="200">
        <f t="shared" si="10"/>
        <v>3.4280110513014238E-2</v>
      </c>
      <c r="L82" s="200">
        <f t="shared" si="10"/>
        <v>3.6647314372968469E-2</v>
      </c>
      <c r="M82" s="200">
        <f t="shared" si="10"/>
        <v>2.4947177723212151E-2</v>
      </c>
      <c r="N82" s="200">
        <f t="shared" si="10"/>
        <v>2.6561340984699939E-2</v>
      </c>
      <c r="O82" s="200">
        <f t="shared" si="10"/>
        <v>2.4826192932082675E-2</v>
      </c>
      <c r="P82" s="200">
        <f t="shared" si="10"/>
        <v>1.6890671887357295E-2</v>
      </c>
      <c r="Q82" s="200">
        <f t="shared" si="10"/>
        <v>1.3854472817371212E-2</v>
      </c>
    </row>
    <row r="83" spans="1:17" x14ac:dyDescent="0.25">
      <c r="A83" s="142" t="s">
        <v>330</v>
      </c>
      <c r="B83" s="199">
        <f t="shared" ref="B83:Q83" si="11">IF(B$35=0,0,B$35/B$5)</f>
        <v>1.302167991341867E-2</v>
      </c>
      <c r="C83" s="199">
        <f t="shared" si="11"/>
        <v>7.647911655904803E-3</v>
      </c>
      <c r="D83" s="199">
        <f t="shared" si="11"/>
        <v>7.2141581477209189E-3</v>
      </c>
      <c r="E83" s="199">
        <f t="shared" si="11"/>
        <v>1.1960372380847704E-2</v>
      </c>
      <c r="F83" s="199">
        <f t="shared" si="11"/>
        <v>1.0613897351240317E-2</v>
      </c>
      <c r="G83" s="199">
        <f t="shared" si="11"/>
        <v>9.7832798014011908E-3</v>
      </c>
      <c r="H83" s="199">
        <f t="shared" si="11"/>
        <v>1.512141965818066E-2</v>
      </c>
      <c r="I83" s="199">
        <f t="shared" si="11"/>
        <v>1.2100364607702693E-2</v>
      </c>
      <c r="J83" s="199">
        <f t="shared" si="11"/>
        <v>1.4915114631963714E-2</v>
      </c>
      <c r="K83" s="199">
        <f t="shared" si="11"/>
        <v>1.6486280529681159E-2</v>
      </c>
      <c r="L83" s="199">
        <f t="shared" si="11"/>
        <v>1.7678342398966502E-2</v>
      </c>
      <c r="M83" s="199">
        <f t="shared" si="11"/>
        <v>1.6812837471757072E-2</v>
      </c>
      <c r="N83" s="199">
        <f t="shared" si="11"/>
        <v>1.9192518228030933E-2</v>
      </c>
      <c r="O83" s="199">
        <f t="shared" si="11"/>
        <v>2.2306481592958487E-2</v>
      </c>
      <c r="P83" s="199">
        <f t="shared" si="11"/>
        <v>1.1912352715993158E-2</v>
      </c>
      <c r="Q83" s="199">
        <f t="shared" si="11"/>
        <v>1.0220697475617333E-2</v>
      </c>
    </row>
    <row r="84" spans="1:17" x14ac:dyDescent="0.25">
      <c r="A84" s="142" t="s">
        <v>329</v>
      </c>
      <c r="B84" s="199">
        <f t="shared" ref="B84:Q84" si="12">IF(B$41=0,0,B$41/B$5)</f>
        <v>1.5421262122155128E-2</v>
      </c>
      <c r="C84" s="199">
        <f t="shared" si="12"/>
        <v>8.4649572466686737E-3</v>
      </c>
      <c r="D84" s="199">
        <f t="shared" si="12"/>
        <v>9.171280286034672E-3</v>
      </c>
      <c r="E84" s="199">
        <f t="shared" si="12"/>
        <v>1.2313838243103108E-2</v>
      </c>
      <c r="F84" s="199">
        <f t="shared" si="12"/>
        <v>1.1169497615182492E-2</v>
      </c>
      <c r="G84" s="199">
        <f t="shared" si="12"/>
        <v>1.0057231999935471E-2</v>
      </c>
      <c r="H84" s="199">
        <f t="shared" si="12"/>
        <v>1.7147533812199998E-2</v>
      </c>
      <c r="I84" s="199">
        <f t="shared" si="12"/>
        <v>1.3551189839454606E-2</v>
      </c>
      <c r="J84" s="199">
        <f t="shared" si="12"/>
        <v>1.7168563178349843E-2</v>
      </c>
      <c r="K84" s="199">
        <f t="shared" si="12"/>
        <v>1.7793829983333079E-2</v>
      </c>
      <c r="L84" s="199">
        <f t="shared" si="12"/>
        <v>1.8968971974001967E-2</v>
      </c>
      <c r="M84" s="199">
        <f t="shared" si="12"/>
        <v>8.1343402514550793E-3</v>
      </c>
      <c r="N84" s="199">
        <f t="shared" si="12"/>
        <v>7.3688227566690067E-3</v>
      </c>
      <c r="O84" s="199">
        <f t="shared" si="12"/>
        <v>2.5197113391241875E-3</v>
      </c>
      <c r="P84" s="199">
        <f t="shared" si="12"/>
        <v>4.9783191713641366E-3</v>
      </c>
      <c r="Q84" s="199">
        <f t="shared" si="12"/>
        <v>3.6337753417538809E-3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1.7254867246172601E-3</v>
      </c>
      <c r="C86" s="200">
        <f t="shared" si="14"/>
        <v>1.1060479416216632E-3</v>
      </c>
      <c r="D86" s="200">
        <f t="shared" si="14"/>
        <v>1.1736092965293589E-3</v>
      </c>
      <c r="E86" s="200">
        <f t="shared" si="14"/>
        <v>1.6591960762167329E-3</v>
      </c>
      <c r="F86" s="200">
        <f t="shared" si="14"/>
        <v>1.491501468898894E-3</v>
      </c>
      <c r="G86" s="200">
        <f t="shared" si="14"/>
        <v>1.3846972491155416E-3</v>
      </c>
      <c r="H86" s="200">
        <f t="shared" si="14"/>
        <v>2.1757713623441577E-3</v>
      </c>
      <c r="I86" s="200">
        <f t="shared" si="14"/>
        <v>1.7638933498674621E-3</v>
      </c>
      <c r="J86" s="200">
        <f t="shared" si="14"/>
        <v>2.2161944365088832E-3</v>
      </c>
      <c r="K86" s="200">
        <f t="shared" si="14"/>
        <v>2.2929957256987419E-3</v>
      </c>
      <c r="L86" s="200">
        <f t="shared" si="14"/>
        <v>2.4424469159456843E-3</v>
      </c>
      <c r="M86" s="200">
        <f t="shared" si="14"/>
        <v>1.603448866401271E-3</v>
      </c>
      <c r="N86" s="200">
        <f t="shared" si="14"/>
        <v>1.6651553850542595E-3</v>
      </c>
      <c r="O86" s="200">
        <f t="shared" si="14"/>
        <v>1.440438500653806E-3</v>
      </c>
      <c r="P86" s="200">
        <f t="shared" si="14"/>
        <v>1.0421204214953125E-3</v>
      </c>
      <c r="Q86" s="200">
        <f t="shared" si="14"/>
        <v>8.4017000241464899E-4</v>
      </c>
    </row>
    <row r="87" spans="1:17" x14ac:dyDescent="0.25">
      <c r="A87" s="142" t="s">
        <v>327</v>
      </c>
      <c r="B87" s="199">
        <f t="shared" ref="B87:Q87" si="15">IF(B$54=0,0,B$54/B$5)</f>
        <v>4.4924434209407758E-4</v>
      </c>
      <c r="C87" s="199">
        <f t="shared" si="15"/>
        <v>4.0549975569046255E-4</v>
      </c>
      <c r="D87" s="199">
        <f t="shared" si="15"/>
        <v>4.1460679009890338E-4</v>
      </c>
      <c r="E87" s="199">
        <f t="shared" si="15"/>
        <v>6.401198078219933E-4</v>
      </c>
      <c r="F87" s="199">
        <f t="shared" si="15"/>
        <v>5.6712925246999791E-4</v>
      </c>
      <c r="G87" s="199">
        <f t="shared" si="15"/>
        <v>5.5237460084502023E-4</v>
      </c>
      <c r="H87" s="199">
        <f t="shared" si="15"/>
        <v>7.566651158172616E-4</v>
      </c>
      <c r="I87" s="199">
        <f t="shared" si="15"/>
        <v>6.4241557005052937E-4</v>
      </c>
      <c r="J87" s="199">
        <f t="shared" si="15"/>
        <v>7.9534782864544801E-4</v>
      </c>
      <c r="K87" s="199">
        <f t="shared" si="15"/>
        <v>8.2040289949186676E-4</v>
      </c>
      <c r="L87" s="199">
        <f t="shared" si="15"/>
        <v>8.7260095947655665E-4</v>
      </c>
      <c r="M87" s="199">
        <f t="shared" si="15"/>
        <v>9.3026208697050551E-4</v>
      </c>
      <c r="N87" s="199">
        <f t="shared" si="15"/>
        <v>1.0553217776057902E-3</v>
      </c>
      <c r="O87" s="199">
        <f t="shared" si="15"/>
        <v>1.2319106656918043E-3</v>
      </c>
      <c r="P87" s="199">
        <f t="shared" si="15"/>
        <v>6.3012159352034971E-4</v>
      </c>
      <c r="Q87" s="199">
        <f t="shared" si="15"/>
        <v>5.3944376723501751E-4</v>
      </c>
    </row>
    <row r="88" spans="1:17" x14ac:dyDescent="0.25">
      <c r="A88" s="142" t="s">
        <v>326</v>
      </c>
      <c r="B88" s="199">
        <f t="shared" ref="B88:Q88" si="16">IF(B$55=0,0,B$55/B$5)</f>
        <v>1.2762423825231825E-3</v>
      </c>
      <c r="C88" s="199">
        <f t="shared" si="16"/>
        <v>7.0054818593120051E-4</v>
      </c>
      <c r="D88" s="199">
        <f t="shared" si="16"/>
        <v>7.5900250643045556E-4</v>
      </c>
      <c r="E88" s="199">
        <f t="shared" si="16"/>
        <v>1.0190762683947396E-3</v>
      </c>
      <c r="F88" s="199">
        <f t="shared" si="16"/>
        <v>9.2437221642889598E-4</v>
      </c>
      <c r="G88" s="199">
        <f t="shared" si="16"/>
        <v>8.323226482705215E-4</v>
      </c>
      <c r="H88" s="199">
        <f t="shared" si="16"/>
        <v>1.4191062465268964E-3</v>
      </c>
      <c r="I88" s="199">
        <f t="shared" si="16"/>
        <v>1.1214777798169329E-3</v>
      </c>
      <c r="J88" s="199">
        <f t="shared" si="16"/>
        <v>1.4208466078634351E-3</v>
      </c>
      <c r="K88" s="199">
        <f t="shared" si="16"/>
        <v>1.472592826206875E-3</v>
      </c>
      <c r="L88" s="199">
        <f t="shared" si="16"/>
        <v>1.5698459564691281E-3</v>
      </c>
      <c r="M88" s="199">
        <f t="shared" si="16"/>
        <v>6.7318677943076514E-4</v>
      </c>
      <c r="N88" s="199">
        <f t="shared" si="16"/>
        <v>6.0983360744846929E-4</v>
      </c>
      <c r="O88" s="199">
        <f t="shared" si="16"/>
        <v>2.0852783496200171E-4</v>
      </c>
      <c r="P88" s="199">
        <f t="shared" si="16"/>
        <v>4.1199882797496296E-4</v>
      </c>
      <c r="Q88" s="199">
        <f t="shared" si="16"/>
        <v>3.0072623517963149E-4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0.3673273123750555</v>
      </c>
      <c r="C90" s="200">
        <f t="shared" si="18"/>
        <v>0.42386070006823018</v>
      </c>
      <c r="D90" s="200">
        <f t="shared" si="18"/>
        <v>0.41714980939778329</v>
      </c>
      <c r="E90" s="200">
        <f t="shared" si="18"/>
        <v>0.43414962636231424</v>
      </c>
      <c r="F90" s="200">
        <f t="shared" si="18"/>
        <v>0.42417500897385552</v>
      </c>
      <c r="G90" s="200">
        <f t="shared" si="18"/>
        <v>0.41788046238931481</v>
      </c>
      <c r="H90" s="200">
        <f t="shared" si="18"/>
        <v>0.39916063724507816</v>
      </c>
      <c r="I90" s="200">
        <f t="shared" si="18"/>
        <v>0.40488228984291103</v>
      </c>
      <c r="J90" s="200">
        <f t="shared" si="18"/>
        <v>0.45783073608287883</v>
      </c>
      <c r="K90" s="200">
        <f t="shared" si="18"/>
        <v>0.42718169952011015</v>
      </c>
      <c r="L90" s="200">
        <f t="shared" si="18"/>
        <v>0.41186418836017158</v>
      </c>
      <c r="M90" s="200">
        <f t="shared" si="18"/>
        <v>0.43479398704881617</v>
      </c>
      <c r="N90" s="200">
        <f t="shared" si="18"/>
        <v>0.43983952322043568</v>
      </c>
      <c r="O90" s="200">
        <f t="shared" si="18"/>
        <v>0.45119702970813635</v>
      </c>
      <c r="P90" s="200">
        <f t="shared" si="18"/>
        <v>0.46340899423071474</v>
      </c>
      <c r="Q90" s="200">
        <f t="shared" si="18"/>
        <v>0.45133063904584275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2.2447712510121383</v>
      </c>
      <c r="C95" s="230">
        <f>IF(C$5=0,0,C$5/OIS_fec!C$5)</f>
        <v>2.0529421780860964</v>
      </c>
      <c r="D95" s="230">
        <f>IF(D$5=0,0,D$5/OIS_fec!D$5)</f>
        <v>2.0699714225166428</v>
      </c>
      <c r="E95" s="230">
        <f>IF(E$5=0,0,E$5/OIS_fec!E$5)</f>
        <v>1.8097470832406801</v>
      </c>
      <c r="F95" s="230">
        <f>IF(F$5=0,0,F$5/OIS_fec!F$5)</f>
        <v>1.8245111738437718</v>
      </c>
      <c r="G95" s="230">
        <f>IF(G$5=0,0,G$5/OIS_fec!G$5)</f>
        <v>1.8075886999913324</v>
      </c>
      <c r="H95" s="230">
        <f>IF(H$5=0,0,H$5/OIS_fec!H$5)</f>
        <v>1.6868201480788902</v>
      </c>
      <c r="I95" s="230">
        <f>IF(I$5=0,0,I$5/OIS_fec!I$5)</f>
        <v>1.7094886929299957</v>
      </c>
      <c r="J95" s="230">
        <f>IF(J$5=0,0,J$5/OIS_fec!J$5)</f>
        <v>1.5052569090023264</v>
      </c>
      <c r="K95" s="230">
        <f>IF(K$5=0,0,K$5/OIS_fec!K$5)</f>
        <v>1.5133166243596727</v>
      </c>
      <c r="L95" s="230">
        <f>IF(L$5=0,0,L$5/OIS_fec!L$5)</f>
        <v>1.5158051837607178</v>
      </c>
      <c r="M95" s="230">
        <f>IF(M$5=0,0,M$5/OIS_fec!M$5)</f>
        <v>1.3916293845823973</v>
      </c>
      <c r="N95" s="230">
        <f>IF(N$5=0,0,N$5/OIS_fec!N$5)</f>
        <v>1.2834354231787644</v>
      </c>
      <c r="O95" s="230">
        <f>IF(O$5=0,0,O$5/OIS_fec!O$5)</f>
        <v>1.136788139215493</v>
      </c>
      <c r="P95" s="230">
        <f>IF(P$5=0,0,P$5/OIS_fec!P$5)</f>
        <v>1.4062401939925042</v>
      </c>
      <c r="Q95" s="230">
        <f>IF(Q$5=0,0,Q$5/OIS_fec!Q$5)</f>
        <v>1.5545685530766808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0.80791221560422988</v>
      </c>
      <c r="C100" s="273">
        <f>IF(C$10=0,0,C$10/OIS_fec!C$10)</f>
        <v>1.0374686097394916</v>
      </c>
      <c r="D100" s="273">
        <f>IF(D$10=0,0,D$10/OIS_fec!D$10)</f>
        <v>1.2603902306212649</v>
      </c>
      <c r="E100" s="273">
        <f>IF(E$10=0,0,E$10/OIS_fec!E$10)</f>
        <v>1.589652624069199</v>
      </c>
      <c r="F100" s="273">
        <f>IF(F$10=0,0,F$10/OIS_fec!F$10)</f>
        <v>1.9510278060494108</v>
      </c>
      <c r="G100" s="273">
        <f>IF(G$10=0,0,G$10/OIS_fec!G$10)</f>
        <v>1.809908488239828</v>
      </c>
      <c r="H100" s="273">
        <f>IF(H$10=0,0,H$10/OIS_fec!H$10)</f>
        <v>1.660575564036866</v>
      </c>
      <c r="I100" s="273">
        <f>IF(I$10=0,0,I$10/OIS_fec!I$10)</f>
        <v>1.9245818704132998</v>
      </c>
      <c r="J100" s="273">
        <f>IF(J$10=0,0,J$10/OIS_fec!J$10)</f>
        <v>1.7834179739299298</v>
      </c>
      <c r="K100" s="273">
        <f>IF(K$10=0,0,K$10/OIS_fec!K$10)</f>
        <v>1.8953244043177739</v>
      </c>
      <c r="L100" s="273">
        <f>IF(L$10=0,0,L$10/OIS_fec!L$10)</f>
        <v>1.8860837410278599</v>
      </c>
      <c r="M100" s="273">
        <f>IF(M$10=0,0,M$10/OIS_fec!M$10)</f>
        <v>1.8838161152866313</v>
      </c>
      <c r="N100" s="273">
        <f>IF(N$10=0,0,N$10/OIS_fec!N$10)</f>
        <v>1.8748505313423853</v>
      </c>
      <c r="O100" s="273">
        <f>IF(O$10=0,0,O$10/OIS_fec!O$10)</f>
        <v>1.8552062827626301</v>
      </c>
      <c r="P100" s="273">
        <f>IF(P$10=0,0,P$10/OIS_fec!P$10)</f>
        <v>1.9172013049744054</v>
      </c>
      <c r="Q100" s="273">
        <f>IF(Q$10=0,0,Q$10/OIS_fec!Q$10)</f>
        <v>1.9168988596615957</v>
      </c>
    </row>
    <row r="101" spans="1:17" x14ac:dyDescent="0.25">
      <c r="A101" s="127" t="s">
        <v>324</v>
      </c>
      <c r="B101" s="296">
        <f>IF(B$15=0,0,B$15/OIS_fec!B$15)</f>
        <v>4.1132561127155265</v>
      </c>
      <c r="C101" s="296">
        <f>IF(C$15=0,0,C$15/OIS_fec!C$15)</f>
        <v>2.4091024156057874</v>
      </c>
      <c r="D101" s="296">
        <f>IF(D$15=0,0,D$15/OIS_fec!D$15)</f>
        <v>2.6873974071094451</v>
      </c>
      <c r="E101" s="296">
        <f>IF(E$15=0,0,E$15/OIS_fec!E$15)</f>
        <v>2.3370635179932115</v>
      </c>
      <c r="F101" s="296">
        <f>IF(F$15=0,0,F$15/OIS_fec!F$15)</f>
        <v>0.78320982563589947</v>
      </c>
      <c r="G101" s="296">
        <f>IF(G$15=0,0,G$15/OIS_fec!G$15)</f>
        <v>0.59932736591873192</v>
      </c>
      <c r="H101" s="296">
        <f>IF(H$15=0,0,H$15/OIS_fec!H$15)</f>
        <v>1.5658037827854214</v>
      </c>
      <c r="I101" s="296">
        <f>IF(I$15=0,0,I$15/OIS_fec!I$15)</f>
        <v>1.0019532963984237</v>
      </c>
      <c r="J101" s="296">
        <f>IF(J$15=0,0,J$15/OIS_fec!J$15)</f>
        <v>0.14642568664931038</v>
      </c>
      <c r="K101" s="296">
        <f>IF(K$15=0,0,K$15/OIS_fec!K$15)</f>
        <v>1.0648016682068731</v>
      </c>
      <c r="L101" s="296">
        <f>IF(L$15=0,0,L$15/OIS_fec!L$15)</f>
        <v>1.3266400413342612</v>
      </c>
      <c r="M101" s="296">
        <f>IF(M$15=0,0,M$15/OIS_fec!M$15)</f>
        <v>0.48116363478788171</v>
      </c>
      <c r="N101" s="296">
        <f>IF(N$15=0,0,N$15/OIS_fec!N$15)</f>
        <v>0.25586690732313855</v>
      </c>
      <c r="O101" s="296">
        <f>IF(O$15=0,0,O$15/OIS_fec!O$15)</f>
        <v>4.7041517680926154E-2</v>
      </c>
      <c r="P101" s="296">
        <f>IF(P$15=0,0,P$15/OIS_fec!P$15)</f>
        <v>0.44881685191973203</v>
      </c>
      <c r="Q101" s="296">
        <f>IF(Q$15=0,0,Q$15/OIS_fec!Q$15)</f>
        <v>0.56371982127740117</v>
      </c>
    </row>
    <row r="102" spans="1:17" x14ac:dyDescent="0.25">
      <c r="A102" s="127" t="s">
        <v>323</v>
      </c>
      <c r="B102" s="296">
        <f>IF(B$26=0,0,B$26/OIS_fec!B$26)</f>
        <v>3.0321076864888425</v>
      </c>
      <c r="C102" s="296">
        <f>IF(C$26=0,0,C$26/OIS_fec!C$26)</f>
        <v>3.0292809594367749</v>
      </c>
      <c r="D102" s="296">
        <f>IF(D$26=0,0,D$26/OIS_fec!D$26)</f>
        <v>3.0268726900875804</v>
      </c>
      <c r="E102" s="296">
        <f>IF(E$26=0,0,E$26/OIS_fec!E$26)</f>
        <v>2.9869840555143732</v>
      </c>
      <c r="F102" s="296">
        <f>IF(F$26=0,0,F$26/OIS_fec!F$26)</f>
        <v>2.989515847194439</v>
      </c>
      <c r="G102" s="296">
        <f>IF(G$26=0,0,G$26/OIS_fec!G$26)</f>
        <v>2.9979371574477169</v>
      </c>
      <c r="H102" s="296">
        <f>IF(H$26=0,0,H$26/OIS_fec!H$26)</f>
        <v>2.9338976679312068</v>
      </c>
      <c r="I102" s="296">
        <f>IF(I$26=0,0,I$26/OIS_fec!I$26)</f>
        <v>2.9413945923640474</v>
      </c>
      <c r="J102" s="296">
        <f>IF(J$26=0,0,J$26/OIS_fec!J$26)</f>
        <v>2.8653981903171855</v>
      </c>
      <c r="K102" s="296">
        <f>IF(K$26=0,0,K$26/OIS_fec!K$26)</f>
        <v>2.782826534630213</v>
      </c>
      <c r="L102" s="296">
        <f>IF(L$26=0,0,L$26/OIS_fec!L$26)</f>
        <v>2.7697116346880493</v>
      </c>
      <c r="M102" s="296">
        <f>IF(M$26=0,0,M$26/OIS_fec!M$26)</f>
        <v>2.7402515880243663</v>
      </c>
      <c r="N102" s="296">
        <f>IF(N$26=0,0,N$26/OIS_fec!N$26)</f>
        <v>2.7183525624797515</v>
      </c>
      <c r="O102" s="296">
        <f>IF(O$26=0,0,O$26/OIS_fec!O$26)</f>
        <v>2.6195303042040226</v>
      </c>
      <c r="P102" s="296">
        <f>IF(P$26=0,0,P$26/OIS_fec!P$26)</f>
        <v>2.7153849144080664</v>
      </c>
      <c r="Q102" s="296">
        <f>IF(Q$26=0,0,Q$26/OIS_fec!Q$26)</f>
        <v>2.7510992730137662</v>
      </c>
    </row>
    <row r="103" spans="1:17" x14ac:dyDescent="0.25">
      <c r="A103" s="127" t="s">
        <v>322</v>
      </c>
      <c r="B103" s="296">
        <f>IF(B$34=0,0,B$34/OIS_fec!B$34)</f>
        <v>3.8459199660844794</v>
      </c>
      <c r="C103" s="296">
        <f>IF(C$34=0,0,C$34/OIS_fec!C$34)</f>
        <v>2.4137407304631391</v>
      </c>
      <c r="D103" s="296">
        <f>IF(D$34=0,0,D$34/OIS_fec!D$34)</f>
        <v>2.4006563635547229</v>
      </c>
      <c r="E103" s="296">
        <f>IF(E$34=0,0,E$34/OIS_fec!E$34)</f>
        <v>2.3035210856815107</v>
      </c>
      <c r="F103" s="296">
        <f>IF(F$34=0,0,F$34/OIS_fec!F$34)</f>
        <v>2.3331994183399245</v>
      </c>
      <c r="G103" s="296">
        <f>IF(G$34=0,0,G$34/OIS_fec!G$34)</f>
        <v>2.1818631749972215</v>
      </c>
      <c r="H103" s="296">
        <f>IF(H$34=0,0,H$34/OIS_fec!H$34)</f>
        <v>2.5905352769046091</v>
      </c>
      <c r="I103" s="296">
        <f>IF(I$34=0,0,I$34/OIS_fec!I$34)</f>
        <v>2.4255262094541132</v>
      </c>
      <c r="J103" s="296">
        <f>IF(J$34=0,0,J$34/OIS_fec!J$34)</f>
        <v>2.4503910013013961</v>
      </c>
      <c r="K103" s="296">
        <f>IF(K$34=0,0,K$34/OIS_fec!K$34)</f>
        <v>2.5381855597476286</v>
      </c>
      <c r="L103" s="296">
        <f>IF(L$34=0,0,L$34/OIS_fec!L$34)</f>
        <v>2.5511430402127191</v>
      </c>
      <c r="M103" s="296">
        <f>IF(M$34=0,0,M$34/OIS_fec!M$34)</f>
        <v>1.6290125931379056</v>
      </c>
      <c r="N103" s="296">
        <f>IF(N$34=0,0,N$34/OIS_fec!N$34)</f>
        <v>1.5288801394699729</v>
      </c>
      <c r="O103" s="296">
        <f>IF(O$34=0,0,O$34/OIS_fec!O$34)</f>
        <v>1.2241630116413333</v>
      </c>
      <c r="P103" s="296">
        <f>IF(P$34=0,0,P$34/OIS_fec!P$34)</f>
        <v>1.6282868110842248</v>
      </c>
      <c r="Q103" s="296">
        <f>IF(Q$34=0,0,Q$34/OIS_fec!Q$34)</f>
        <v>1.5600990325922701</v>
      </c>
    </row>
    <row r="104" spans="1:17" x14ac:dyDescent="0.25">
      <c r="A104" s="127" t="s">
        <v>321</v>
      </c>
      <c r="B104" s="296">
        <f>IF(B$53=0,0,B$53/OIS_fec!B$53)</f>
        <v>0.45107014897043951</v>
      </c>
      <c r="C104" s="296">
        <f>IF(C$53=0,0,C$53/OIS_fec!C$53)</f>
        <v>0.32033060653860818</v>
      </c>
      <c r="D104" s="296">
        <f>IF(D$53=0,0,D$53/OIS_fec!D$53)</f>
        <v>0.33243153256875563</v>
      </c>
      <c r="E104" s="296">
        <f>IF(E$53=0,0,E$53/OIS_fec!E$53)</f>
        <v>0.30440482143945691</v>
      </c>
      <c r="F104" s="296">
        <f>IF(F$53=0,0,F$53/OIS_fec!F$53)</f>
        <v>0.30885648016608092</v>
      </c>
      <c r="G104" s="296">
        <f>IF(G$53=0,0,G$53/OIS_fec!G$53)</f>
        <v>0.29439891817268821</v>
      </c>
      <c r="H104" s="296">
        <f>IF(H$53=0,0,H$53/OIS_fec!H$53)</f>
        <v>0.33769499578047618</v>
      </c>
      <c r="I104" s="296">
        <f>IF(I$53=0,0,I$53/OIS_fec!I$53)</f>
        <v>0.32245665586821043</v>
      </c>
      <c r="J104" s="296">
        <f>IF(J$53=0,0,J$53/OIS_fec!J$53)</f>
        <v>0.3272395913324021</v>
      </c>
      <c r="K104" s="296">
        <f>IF(K$53=0,0,K$53/OIS_fec!K$53)</f>
        <v>0.32823972466938028</v>
      </c>
      <c r="L104" s="296">
        <f>IF(L$53=0,0,L$53/OIS_fec!L$53)</f>
        <v>0.32871878910668251</v>
      </c>
      <c r="M104" s="296">
        <f>IF(M$53=0,0,M$53/OIS_fec!M$53)</f>
        <v>0.20242533863409015</v>
      </c>
      <c r="N104" s="296">
        <f>IF(N$53=0,0,N$53/OIS_fec!N$53)</f>
        <v>0.18530406519614229</v>
      </c>
      <c r="O104" s="296">
        <f>IF(O$53=0,0,O$53/OIS_fec!O$53)</f>
        <v>0.13731898563259451</v>
      </c>
      <c r="P104" s="296">
        <f>IF(P$53=0,0,P$53/OIS_fec!P$53)</f>
        <v>0.19422656294851678</v>
      </c>
      <c r="Q104" s="296">
        <f>IF(Q$53=0,0,Q$53/OIS_fec!Q$53)</f>
        <v>0.18290942009603164</v>
      </c>
    </row>
    <row r="105" spans="1:17" x14ac:dyDescent="0.25">
      <c r="A105" s="127" t="s">
        <v>320</v>
      </c>
      <c r="B105" s="296">
        <f>IF(B$67=0,0,B$67/OIS_fec!B$67)</f>
        <v>3.1024188000000006</v>
      </c>
      <c r="C105" s="296">
        <f>IF(C$67=0,0,C$67/OIS_fec!C$67)</f>
        <v>3.1024188000000001</v>
      </c>
      <c r="D105" s="296">
        <f>IF(D$67=0,0,D$67/OIS_fec!D$67)</f>
        <v>3.1024187999999997</v>
      </c>
      <c r="E105" s="296">
        <f>IF(E$67=0,0,E$67/OIS_fec!E$67)</f>
        <v>3.1024188000000001</v>
      </c>
      <c r="F105" s="296">
        <f>IF(F$67=0,0,F$67/OIS_fec!F$67)</f>
        <v>3.1024188000000001</v>
      </c>
      <c r="G105" s="296">
        <f>IF(G$67=0,0,G$67/OIS_fec!G$67)</f>
        <v>3.1024188000000001</v>
      </c>
      <c r="H105" s="296">
        <f>IF(H$67=0,0,H$67/OIS_fec!H$67)</f>
        <v>3.1024188000000001</v>
      </c>
      <c r="I105" s="296">
        <f>IF(I$67=0,0,I$67/OIS_fec!I$67)</f>
        <v>3.0434464066127527</v>
      </c>
      <c r="J105" s="296">
        <f>IF(J$67=0,0,J$67/OIS_fec!J$67)</f>
        <v>3.0327200434548116</v>
      </c>
      <c r="K105" s="296">
        <f>IF(K$67=0,0,K$67/OIS_fec!K$67)</f>
        <v>2.9738246342513919</v>
      </c>
      <c r="L105" s="296">
        <f>IF(L$67=0,0,L$67/OIS_fec!L$67)</f>
        <v>2.9575046909393703</v>
      </c>
      <c r="M105" s="296">
        <f>IF(M$67=0,0,M$67/OIS_fec!M$67)</f>
        <v>2.9463745054291142</v>
      </c>
      <c r="N105" s="296">
        <f>IF(N$67=0,0,N$67/OIS_fec!N$67)</f>
        <v>2.9466053508978329</v>
      </c>
      <c r="O105" s="296">
        <f>IF(O$67=0,0,O$67/OIS_fec!O$67)</f>
        <v>2.9084033177020685</v>
      </c>
      <c r="P105" s="296">
        <f>IF(P$67=0,0,P$67/OIS_fec!P$67)</f>
        <v>2.9380545658461332</v>
      </c>
      <c r="Q105" s="296">
        <f>IF(Q$67=0,0,Q$67/OIS_fec!Q$67)</f>
        <v>2.8954061474948749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PT: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18043.407756718658</v>
      </c>
      <c r="C5" s="96">
        <f t="shared" ref="C5:Q5" si="1">SUM(C6:C10,C15,C26,C37)</f>
        <v>16684.030441013707</v>
      </c>
      <c r="D5" s="96">
        <f t="shared" si="1"/>
        <v>16877.946976556024</v>
      </c>
      <c r="E5" s="96">
        <f t="shared" si="1"/>
        <v>15238.719270378457</v>
      </c>
      <c r="F5" s="96">
        <f t="shared" si="1"/>
        <v>15279.412119674187</v>
      </c>
      <c r="G5" s="96">
        <f t="shared" si="1"/>
        <v>14926.073632409552</v>
      </c>
      <c r="H5" s="96">
        <f t="shared" si="1"/>
        <v>14254.794570144084</v>
      </c>
      <c r="I5" s="96">
        <f t="shared" si="1"/>
        <v>14629.096399770902</v>
      </c>
      <c r="J5" s="96">
        <f t="shared" si="1"/>
        <v>13451.967457132432</v>
      </c>
      <c r="K5" s="96">
        <f t="shared" si="1"/>
        <v>11218.532792333301</v>
      </c>
      <c r="L5" s="96">
        <f t="shared" si="1"/>
        <v>11617.203827912206</v>
      </c>
      <c r="M5" s="96">
        <f t="shared" si="1"/>
        <v>10822.96586943424</v>
      </c>
      <c r="N5" s="96">
        <f t="shared" si="1"/>
        <v>9687.5768946672615</v>
      </c>
      <c r="O5" s="96">
        <f t="shared" si="1"/>
        <v>9809.1695760872644</v>
      </c>
      <c r="P5" s="96">
        <f t="shared" si="1"/>
        <v>10350.343680602155</v>
      </c>
      <c r="Q5" s="96">
        <f t="shared" si="1"/>
        <v>10354.205018328918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111.97957444523254</v>
      </c>
      <c r="C10" s="93">
        <f t="shared" ref="C10:Q10" si="3">SUM(C11:C14)</f>
        <v>121.74780146873782</v>
      </c>
      <c r="D10" s="93">
        <f t="shared" si="3"/>
        <v>111.07689612341026</v>
      </c>
      <c r="E10" s="93">
        <f t="shared" si="3"/>
        <v>118.5306615380693</v>
      </c>
      <c r="F10" s="93">
        <f t="shared" si="3"/>
        <v>120.7780344314786</v>
      </c>
      <c r="G10" s="93">
        <f t="shared" si="3"/>
        <v>106.82487117152402</v>
      </c>
      <c r="H10" s="93">
        <f t="shared" si="3"/>
        <v>102.32760482692646</v>
      </c>
      <c r="I10" s="93">
        <f t="shared" si="3"/>
        <v>111.53896432310714</v>
      </c>
      <c r="J10" s="93">
        <f t="shared" si="3"/>
        <v>93.216786070111468</v>
      </c>
      <c r="K10" s="93">
        <f t="shared" si="3"/>
        <v>95.776179639574295</v>
      </c>
      <c r="L10" s="93">
        <f t="shared" si="3"/>
        <v>95.135730576904308</v>
      </c>
      <c r="M10" s="93">
        <f t="shared" si="3"/>
        <v>96.785452687654271</v>
      </c>
      <c r="N10" s="93">
        <f t="shared" si="3"/>
        <v>83.277443996320741</v>
      </c>
      <c r="O10" s="93">
        <f t="shared" si="3"/>
        <v>79.834295931881869</v>
      </c>
      <c r="P10" s="93">
        <f t="shared" si="3"/>
        <v>76.135635426521333</v>
      </c>
      <c r="Q10" s="93">
        <f t="shared" si="3"/>
        <v>82.015065186808911</v>
      </c>
    </row>
    <row r="11" spans="1:17" x14ac:dyDescent="0.25">
      <c r="A11" s="92" t="s">
        <v>68</v>
      </c>
      <c r="B11" s="91">
        <v>50.947297166910552</v>
      </c>
      <c r="C11" s="91">
        <v>55.879431634385099</v>
      </c>
      <c r="D11" s="91">
        <v>42.904513787124586</v>
      </c>
      <c r="E11" s="91">
        <v>49.010526731765566</v>
      </c>
      <c r="F11" s="91">
        <v>48.095256492769551</v>
      </c>
      <c r="G11" s="91">
        <v>40.307477405299785</v>
      </c>
      <c r="H11" s="91">
        <v>38.465248593856202</v>
      </c>
      <c r="I11" s="91">
        <v>39.852918253786235</v>
      </c>
      <c r="J11" s="91">
        <v>27.636914909845185</v>
      </c>
      <c r="K11" s="91">
        <v>28.367032021693007</v>
      </c>
      <c r="L11" s="91">
        <v>27.798413617414276</v>
      </c>
      <c r="M11" s="91">
        <v>28.06331372477991</v>
      </c>
      <c r="N11" s="91">
        <v>24.013007679140241</v>
      </c>
      <c r="O11" s="91">
        <v>23.906939700923914</v>
      </c>
      <c r="P11" s="91">
        <v>23.802769622509697</v>
      </c>
      <c r="Q11" s="91">
        <v>26.254456869607413</v>
      </c>
    </row>
    <row r="12" spans="1:17" x14ac:dyDescent="0.25">
      <c r="A12" s="92" t="s">
        <v>66</v>
      </c>
      <c r="B12" s="91">
        <v>61.032277278321992</v>
      </c>
      <c r="C12" s="91">
        <v>65.86836983435272</v>
      </c>
      <c r="D12" s="91">
        <v>68.172382336285679</v>
      </c>
      <c r="E12" s="91">
        <v>69.52013480630373</v>
      </c>
      <c r="F12" s="91">
        <v>72.682777938709052</v>
      </c>
      <c r="G12" s="91">
        <v>66.517393766224245</v>
      </c>
      <c r="H12" s="91">
        <v>63.862356233070258</v>
      </c>
      <c r="I12" s="91">
        <v>71.686046069320895</v>
      </c>
      <c r="J12" s="91">
        <v>65.579871160266279</v>
      </c>
      <c r="K12" s="91">
        <v>67.409147617881288</v>
      </c>
      <c r="L12" s="91">
        <v>67.337316959490039</v>
      </c>
      <c r="M12" s="91">
        <v>68.722138962874354</v>
      </c>
      <c r="N12" s="91">
        <v>59.264436317180504</v>
      </c>
      <c r="O12" s="91">
        <v>55.927356230957955</v>
      </c>
      <c r="P12" s="91">
        <v>52.332865804011632</v>
      </c>
      <c r="Q12" s="91">
        <v>55.760608317201502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3054.1126041888697</v>
      </c>
      <c r="C15" s="85">
        <f t="shared" ref="C15:Q15" si="5">SUM(C16:C25)</f>
        <v>2812.1500821864297</v>
      </c>
      <c r="D15" s="85">
        <f t="shared" si="5"/>
        <v>2517.9549324458576</v>
      </c>
      <c r="E15" s="85">
        <f t="shared" si="5"/>
        <v>2423.6003001800682</v>
      </c>
      <c r="F15" s="85">
        <f t="shared" si="5"/>
        <v>1875.2785407273677</v>
      </c>
      <c r="G15" s="85">
        <f t="shared" si="5"/>
        <v>1477.6915267524816</v>
      </c>
      <c r="H15" s="85">
        <f t="shared" si="5"/>
        <v>1592.0141304904464</v>
      </c>
      <c r="I15" s="85">
        <f t="shared" si="5"/>
        <v>1672.1178377317594</v>
      </c>
      <c r="J15" s="85">
        <f t="shared" si="5"/>
        <v>1393.9838077988024</v>
      </c>
      <c r="K15" s="85">
        <f t="shared" si="5"/>
        <v>1230.3482246394733</v>
      </c>
      <c r="L15" s="85">
        <f t="shared" si="5"/>
        <v>1436.0225319460046</v>
      </c>
      <c r="M15" s="85">
        <f t="shared" si="5"/>
        <v>1417.6694510091686</v>
      </c>
      <c r="N15" s="85">
        <f t="shared" si="5"/>
        <v>1403.879071453234</v>
      </c>
      <c r="O15" s="85">
        <f t="shared" si="5"/>
        <v>1313.0966391406394</v>
      </c>
      <c r="P15" s="85">
        <f t="shared" si="5"/>
        <v>1341.4846240813354</v>
      </c>
      <c r="Q15" s="85">
        <f t="shared" si="5"/>
        <v>1601.3563515576775</v>
      </c>
    </row>
    <row r="16" spans="1:17" x14ac:dyDescent="0.25">
      <c r="A16" s="88" t="s">
        <v>33</v>
      </c>
      <c r="B16" s="87">
        <v>281.06828857122986</v>
      </c>
      <c r="C16" s="87">
        <v>109.35900642066768</v>
      </c>
      <c r="D16" s="87">
        <v>115.96098674241358</v>
      </c>
      <c r="E16" s="87">
        <v>109.69474202183417</v>
      </c>
      <c r="F16" s="87">
        <v>117.27966995894701</v>
      </c>
      <c r="G16" s="87">
        <v>67.312091212502537</v>
      </c>
      <c r="H16" s="87">
        <v>98.807971874220982</v>
      </c>
      <c r="I16" s="87">
        <v>131.44521665163109</v>
      </c>
      <c r="J16" s="87">
        <v>115.0173782444372</v>
      </c>
      <c r="K16" s="87">
        <v>23.376317832367242</v>
      </c>
      <c r="L16" s="87">
        <v>101.00675724167188</v>
      </c>
      <c r="M16" s="87">
        <v>67.289176234596539</v>
      </c>
      <c r="N16" s="87">
        <v>61.78660731903129</v>
      </c>
      <c r="O16" s="87">
        <v>55.374246390601428</v>
      </c>
      <c r="P16" s="87">
        <v>40.61081736903769</v>
      </c>
      <c r="Q16" s="87">
        <v>39.66442856860327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27.389711617961062</v>
      </c>
      <c r="C18" s="87">
        <v>25.063407010208515</v>
      </c>
      <c r="D18" s="87">
        <v>32.485273050489866</v>
      </c>
      <c r="E18" s="87">
        <v>16.767304026619115</v>
      </c>
      <c r="F18" s="87">
        <v>6.0755102787600022</v>
      </c>
      <c r="G18" s="87">
        <v>14.837001932974619</v>
      </c>
      <c r="H18" s="87">
        <v>5.3309954071758332</v>
      </c>
      <c r="I18" s="87">
        <v>7.4802752730655344</v>
      </c>
      <c r="J18" s="87">
        <v>6.8000430314072924</v>
      </c>
      <c r="K18" s="87">
        <v>9.3321185744237809</v>
      </c>
      <c r="L18" s="87">
        <v>9.7326935412500877</v>
      </c>
      <c r="M18" s="87">
        <v>6.1425604405385297</v>
      </c>
      <c r="N18" s="87">
        <v>6.1279516162610266</v>
      </c>
      <c r="O18" s="87">
        <v>3.2298875822505022</v>
      </c>
      <c r="P18" s="87">
        <v>6.1444514716296732</v>
      </c>
      <c r="Q18" s="87">
        <v>6.1343852561713126</v>
      </c>
    </row>
    <row r="19" spans="1:17" x14ac:dyDescent="0.25">
      <c r="A19" s="88" t="s">
        <v>68</v>
      </c>
      <c r="B19" s="87">
        <v>139.43834303713876</v>
      </c>
      <c r="C19" s="87">
        <v>190.63079195861991</v>
      </c>
      <c r="D19" s="87">
        <v>178.90230626018035</v>
      </c>
      <c r="E19" s="87">
        <v>128.88786679223622</v>
      </c>
      <c r="F19" s="87">
        <v>127.31142507211385</v>
      </c>
      <c r="G19" s="87">
        <v>157.46087774962041</v>
      </c>
      <c r="H19" s="87">
        <v>167.36026392322145</v>
      </c>
      <c r="I19" s="87">
        <v>111.15762823856349</v>
      </c>
      <c r="J19" s="87">
        <v>75.429343861180485</v>
      </c>
      <c r="K19" s="87">
        <v>88.467709872813359</v>
      </c>
      <c r="L19" s="87">
        <v>113.26792431184101</v>
      </c>
      <c r="M19" s="87">
        <v>79.25092173319193</v>
      </c>
      <c r="N19" s="87">
        <v>83.667265366274194</v>
      </c>
      <c r="O19" s="87">
        <v>82.28192647715214</v>
      </c>
      <c r="P19" s="87">
        <v>98.382041647137683</v>
      </c>
      <c r="Q19" s="87">
        <v>115.72926442394333</v>
      </c>
    </row>
    <row r="20" spans="1:17" x14ac:dyDescent="0.25">
      <c r="A20" s="88" t="s">
        <v>29</v>
      </c>
      <c r="B20" s="87">
        <v>2492.8906622587824</v>
      </c>
      <c r="C20" s="87">
        <v>2344.726475420503</v>
      </c>
      <c r="D20" s="87">
        <v>1996.2915961153021</v>
      </c>
      <c r="E20" s="87">
        <v>1863.6782190819802</v>
      </c>
      <c r="F20" s="87">
        <v>1290.1115903505581</v>
      </c>
      <c r="G20" s="87">
        <v>793.62020170528342</v>
      </c>
      <c r="H20" s="87">
        <v>856.93672448445568</v>
      </c>
      <c r="I20" s="87">
        <v>1067.8475709794834</v>
      </c>
      <c r="J20" s="87">
        <v>766.53377401921432</v>
      </c>
      <c r="K20" s="87">
        <v>721.75318428352853</v>
      </c>
      <c r="L20" s="87">
        <v>648.97699276658466</v>
      </c>
      <c r="M20" s="87">
        <v>510.83638633572463</v>
      </c>
      <c r="N20" s="87">
        <v>396.28803404289221</v>
      </c>
      <c r="O20" s="87">
        <v>287.93011653249533</v>
      </c>
      <c r="P20" s="87">
        <v>244.57874027869335</v>
      </c>
      <c r="Q20" s="87">
        <v>331.28562602983237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15.377407574759918</v>
      </c>
      <c r="L21" s="87">
        <v>18.295259557049754</v>
      </c>
      <c r="M21" s="87">
        <v>9.1475577297256194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111.54960927460839</v>
      </c>
      <c r="C22" s="87">
        <v>142.18450745643048</v>
      </c>
      <c r="D22" s="87">
        <v>194.31477027747198</v>
      </c>
      <c r="E22" s="87">
        <v>304.57216825739829</v>
      </c>
      <c r="F22" s="87">
        <v>334.50034506698887</v>
      </c>
      <c r="G22" s="87">
        <v>443.88938233754379</v>
      </c>
      <c r="H22" s="87">
        <v>463.57817480137248</v>
      </c>
      <c r="I22" s="87">
        <v>354.18714658901604</v>
      </c>
      <c r="J22" s="87">
        <v>430.20326864256316</v>
      </c>
      <c r="K22" s="87">
        <v>372.04148650158038</v>
      </c>
      <c r="L22" s="87">
        <v>542.02590452760717</v>
      </c>
      <c r="M22" s="87">
        <v>740.85561356103551</v>
      </c>
      <c r="N22" s="87">
        <v>847.8582131087752</v>
      </c>
      <c r="O22" s="87">
        <v>872.83998528083771</v>
      </c>
      <c r="P22" s="87">
        <v>946.04851082592097</v>
      </c>
      <c r="Q22" s="87">
        <v>1103.3943046136533</v>
      </c>
    </row>
    <row r="23" spans="1:17" x14ac:dyDescent="0.25">
      <c r="A23" s="88" t="s">
        <v>25</v>
      </c>
      <c r="B23" s="87">
        <v>1.7759894291491896</v>
      </c>
      <c r="C23" s="87">
        <v>0.18589391999999999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0.57197181455693913</v>
      </c>
      <c r="H24" s="87">
        <v>0</v>
      </c>
      <c r="I24" s="87">
        <v>0</v>
      </c>
      <c r="J24" s="87">
        <v>0</v>
      </c>
      <c r="K24" s="87">
        <v>0</v>
      </c>
      <c r="L24" s="87">
        <v>2.7169999999999863</v>
      </c>
      <c r="M24" s="87">
        <v>4.1472349743559116</v>
      </c>
      <c r="N24" s="87">
        <v>8.1510000000000193</v>
      </c>
      <c r="O24" s="87">
        <v>11.440476877302167</v>
      </c>
      <c r="P24" s="87">
        <v>5.7200624889159544</v>
      </c>
      <c r="Q24" s="87">
        <v>5.1483426654739812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8380.477921936319</v>
      </c>
      <c r="C26" s="85">
        <f t="shared" ref="C26:Q26" si="7">SUM(C27:C36)</f>
        <v>7762.3211245130333</v>
      </c>
      <c r="D26" s="85">
        <f t="shared" si="7"/>
        <v>8071.429166312153</v>
      </c>
      <c r="E26" s="85">
        <f t="shared" si="7"/>
        <v>6622.0835602240295</v>
      </c>
      <c r="F26" s="85">
        <f t="shared" si="7"/>
        <v>6646.1006312479094</v>
      </c>
      <c r="G26" s="85">
        <f t="shared" si="7"/>
        <v>6845.4370178529798</v>
      </c>
      <c r="H26" s="85">
        <f t="shared" si="7"/>
        <v>6445.4670141379847</v>
      </c>
      <c r="I26" s="85">
        <f t="shared" si="7"/>
        <v>6142.9546716297409</v>
      </c>
      <c r="J26" s="85">
        <f t="shared" si="7"/>
        <v>5584.3327772660869</v>
      </c>
      <c r="K26" s="85">
        <f t="shared" si="7"/>
        <v>5147.34187570228</v>
      </c>
      <c r="L26" s="85">
        <f t="shared" si="7"/>
        <v>5070.0754315904478</v>
      </c>
      <c r="M26" s="85">
        <f t="shared" si="7"/>
        <v>4809.8168714371204</v>
      </c>
      <c r="N26" s="85">
        <f t="shared" si="7"/>
        <v>4109.0868391294134</v>
      </c>
      <c r="O26" s="85">
        <f t="shared" si="7"/>
        <v>3997.5603557074292</v>
      </c>
      <c r="P26" s="85">
        <f t="shared" si="7"/>
        <v>4163.207909537281</v>
      </c>
      <c r="Q26" s="85">
        <f t="shared" si="7"/>
        <v>3952.9399285434774</v>
      </c>
    </row>
    <row r="27" spans="1:17" x14ac:dyDescent="0.25">
      <c r="A27" s="84" t="s">
        <v>33</v>
      </c>
      <c r="B27" s="83">
        <v>1106.7442292158516</v>
      </c>
      <c r="C27" s="83">
        <v>590.39123220561976</v>
      </c>
      <c r="D27" s="83">
        <v>592.90552154035436</v>
      </c>
      <c r="E27" s="83">
        <v>440.05810370019651</v>
      </c>
      <c r="F27" s="83">
        <v>229.89952788727982</v>
      </c>
      <c r="G27" s="83">
        <v>2.9012551580200916</v>
      </c>
      <c r="H27" s="83">
        <v>11.962682985569337</v>
      </c>
      <c r="I27" s="83">
        <v>536.74833627719454</v>
      </c>
      <c r="J27" s="83">
        <v>170.15857102559681</v>
      </c>
      <c r="K27" s="83">
        <v>69.393398092700707</v>
      </c>
      <c r="L27" s="83">
        <v>100.6557657443029</v>
      </c>
      <c r="M27" s="83">
        <v>15.817083433576045</v>
      </c>
      <c r="N27" s="83">
        <v>20.440174745804558</v>
      </c>
      <c r="O27" s="83">
        <v>20.757381040668168</v>
      </c>
      <c r="P27" s="83">
        <v>18.929109435079887</v>
      </c>
      <c r="Q27" s="83">
        <v>12.157271431393117</v>
      </c>
    </row>
    <row r="28" spans="1:17" x14ac:dyDescent="0.25">
      <c r="A28" s="84" t="s">
        <v>47</v>
      </c>
      <c r="B28" s="83">
        <v>547.09698862526193</v>
      </c>
      <c r="C28" s="83">
        <v>124.02236554308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884.02251559089166</v>
      </c>
      <c r="C29" s="83">
        <v>886.29306719995543</v>
      </c>
      <c r="D29" s="83">
        <v>756.83761456028628</v>
      </c>
      <c r="E29" s="83">
        <v>369.21221260614499</v>
      </c>
      <c r="F29" s="83">
        <v>292.45242927049208</v>
      </c>
      <c r="G29" s="83">
        <v>301.60977467675832</v>
      </c>
      <c r="H29" s="83">
        <v>281.34313404955634</v>
      </c>
      <c r="I29" s="83">
        <v>271.22776832301059</v>
      </c>
      <c r="J29" s="83">
        <v>271.93534392744886</v>
      </c>
      <c r="K29" s="83">
        <v>219.96414363188794</v>
      </c>
      <c r="L29" s="83">
        <v>205.06052403745542</v>
      </c>
      <c r="M29" s="83">
        <v>226.06433106280076</v>
      </c>
      <c r="N29" s="83">
        <v>194.15217683638406</v>
      </c>
      <c r="O29" s="83">
        <v>173.83190882479471</v>
      </c>
      <c r="P29" s="83">
        <v>168.01138785394195</v>
      </c>
      <c r="Q29" s="83">
        <v>168.02061403702717</v>
      </c>
    </row>
    <row r="30" spans="1:17" x14ac:dyDescent="0.25">
      <c r="A30" s="84" t="s">
        <v>68</v>
      </c>
      <c r="B30" s="83">
        <v>1193.4264219086506</v>
      </c>
      <c r="C30" s="83">
        <v>1259.3547196132017</v>
      </c>
      <c r="D30" s="83">
        <v>1300.1199967944522</v>
      </c>
      <c r="E30" s="83">
        <v>1000.409822165901</v>
      </c>
      <c r="F30" s="83">
        <v>1115.2357444625122</v>
      </c>
      <c r="G30" s="83">
        <v>990.18390670575343</v>
      </c>
      <c r="H30" s="83">
        <v>808.67868241119959</v>
      </c>
      <c r="I30" s="83">
        <v>824.3927784529435</v>
      </c>
      <c r="J30" s="83">
        <v>705.10772686393761</v>
      </c>
      <c r="K30" s="83">
        <v>681.72348281498523</v>
      </c>
      <c r="L30" s="83">
        <v>682.85044405886811</v>
      </c>
      <c r="M30" s="83">
        <v>618.71400323027456</v>
      </c>
      <c r="N30" s="83">
        <v>443.1035457095843</v>
      </c>
      <c r="O30" s="83">
        <v>363.5327513384924</v>
      </c>
      <c r="P30" s="83">
        <v>382.65960333082558</v>
      </c>
      <c r="Q30" s="83">
        <v>458.74009113061607</v>
      </c>
    </row>
    <row r="31" spans="1:17" x14ac:dyDescent="0.25">
      <c r="A31" s="84" t="s">
        <v>29</v>
      </c>
      <c r="B31" s="83">
        <v>1426.6347858093109</v>
      </c>
      <c r="C31" s="83">
        <v>1063.4970192019614</v>
      </c>
      <c r="D31" s="83">
        <v>975.88961982222634</v>
      </c>
      <c r="E31" s="83">
        <v>659.17559087806023</v>
      </c>
      <c r="F31" s="83">
        <v>391.19358051571453</v>
      </c>
      <c r="G31" s="83">
        <v>380.2002425240712</v>
      </c>
      <c r="H31" s="83">
        <v>236.28591097588787</v>
      </c>
      <c r="I31" s="83">
        <v>275.78889525845295</v>
      </c>
      <c r="J31" s="83">
        <v>128.35026291840984</v>
      </c>
      <c r="K31" s="83">
        <v>253.55956761736755</v>
      </c>
      <c r="L31" s="83">
        <v>94.064227849413157</v>
      </c>
      <c r="M31" s="83">
        <v>71.207204564735534</v>
      </c>
      <c r="N31" s="83">
        <v>77.399547279063327</v>
      </c>
      <c r="O31" s="83">
        <v>46.44075411819076</v>
      </c>
      <c r="P31" s="83">
        <v>30.959433874173943</v>
      </c>
      <c r="Q31" s="83">
        <v>49.538068390806544</v>
      </c>
    </row>
    <row r="32" spans="1:17" x14ac:dyDescent="0.25">
      <c r="A32" s="84" t="s">
        <v>28</v>
      </c>
      <c r="B32" s="83">
        <v>1606.6060421823113</v>
      </c>
      <c r="C32" s="83">
        <v>2057.3935199999996</v>
      </c>
      <c r="D32" s="83">
        <v>2554.5611537198997</v>
      </c>
      <c r="E32" s="83">
        <v>2370.8813873120998</v>
      </c>
      <c r="F32" s="83">
        <v>2801.5620634404004</v>
      </c>
      <c r="G32" s="83">
        <v>3232.734382678866</v>
      </c>
      <c r="H32" s="83">
        <v>3119.1734943719994</v>
      </c>
      <c r="I32" s="83">
        <v>2009.2250799620995</v>
      </c>
      <c r="J32" s="83">
        <v>2183.9621241789</v>
      </c>
      <c r="K32" s="83">
        <v>1887.5696458085999</v>
      </c>
      <c r="L32" s="83">
        <v>1800.239999999998</v>
      </c>
      <c r="M32" s="83">
        <v>1531.9174221860339</v>
      </c>
      <c r="N32" s="83">
        <v>1279.1999631716799</v>
      </c>
      <c r="O32" s="83">
        <v>1366.5573833188544</v>
      </c>
      <c r="P32" s="83">
        <v>1569.3547933765662</v>
      </c>
      <c r="Q32" s="83">
        <v>1422.7245972671956</v>
      </c>
    </row>
    <row r="33" spans="1:17" x14ac:dyDescent="0.25">
      <c r="A33" s="84" t="s">
        <v>66</v>
      </c>
      <c r="B33" s="83">
        <v>1374.8169386040418</v>
      </c>
      <c r="C33" s="83">
        <v>1743.5607220292161</v>
      </c>
      <c r="D33" s="83">
        <v>1891.1152598749343</v>
      </c>
      <c r="E33" s="83">
        <v>1782.3464435616265</v>
      </c>
      <c r="F33" s="83">
        <v>1815.7572856715101</v>
      </c>
      <c r="G33" s="83">
        <v>1735.3194279240681</v>
      </c>
      <c r="H33" s="83">
        <v>1743.1521325933729</v>
      </c>
      <c r="I33" s="83">
        <v>2004.0471476737198</v>
      </c>
      <c r="J33" s="83">
        <v>1893.1170495517945</v>
      </c>
      <c r="K33" s="83">
        <v>1803.4311363615382</v>
      </c>
      <c r="L33" s="83">
        <v>1863.0234699004106</v>
      </c>
      <c r="M33" s="83">
        <v>1892.358061934056</v>
      </c>
      <c r="N33" s="83">
        <v>1727.2814313868967</v>
      </c>
      <c r="O33" s="83">
        <v>1616.1736539437309</v>
      </c>
      <c r="P33" s="83">
        <v>1483.7846441556094</v>
      </c>
      <c r="Q33" s="83">
        <v>1512.4306289519134</v>
      </c>
    </row>
    <row r="34" spans="1:17" x14ac:dyDescent="0.25">
      <c r="A34" s="84" t="s">
        <v>25</v>
      </c>
      <c r="B34" s="83">
        <v>241.13000000000022</v>
      </c>
      <c r="C34" s="83">
        <v>37.808478720000004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202.48802818544291</v>
      </c>
      <c r="H35" s="83">
        <v>244.87097675040002</v>
      </c>
      <c r="I35" s="83">
        <v>221.52466568232001</v>
      </c>
      <c r="J35" s="83">
        <v>231.70169880000003</v>
      </c>
      <c r="K35" s="83">
        <v>231.70050137520008</v>
      </c>
      <c r="L35" s="83">
        <v>324.18099999999987</v>
      </c>
      <c r="M35" s="83">
        <v>453.73876502564417</v>
      </c>
      <c r="N35" s="83">
        <v>367.51000000000022</v>
      </c>
      <c r="O35" s="83">
        <v>410.26652312269812</v>
      </c>
      <c r="P35" s="83">
        <v>509.50893751108413</v>
      </c>
      <c r="Q35" s="83">
        <v>329.32865733452604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6496.8376561482364</v>
      </c>
      <c r="C37" s="105">
        <f t="shared" ref="C37:Q37" si="9">SUM(C38:C42)</f>
        <v>5987.8114328455076</v>
      </c>
      <c r="D37" s="105">
        <f t="shared" si="9"/>
        <v>6177.485981674602</v>
      </c>
      <c r="E37" s="105">
        <f t="shared" si="9"/>
        <v>6074.5047484362885</v>
      </c>
      <c r="F37" s="105">
        <f t="shared" si="9"/>
        <v>6637.2549132674321</v>
      </c>
      <c r="G37" s="105">
        <f t="shared" si="9"/>
        <v>6496.1202166325666</v>
      </c>
      <c r="H37" s="105">
        <f t="shared" si="9"/>
        <v>6114.9858206887266</v>
      </c>
      <c r="I37" s="105">
        <f t="shared" si="9"/>
        <v>6702.4849260862948</v>
      </c>
      <c r="J37" s="105">
        <f t="shared" si="9"/>
        <v>6380.43408599743</v>
      </c>
      <c r="K37" s="105">
        <f t="shared" si="9"/>
        <v>4745.066512351973</v>
      </c>
      <c r="L37" s="105">
        <f t="shared" si="9"/>
        <v>5015.970133798849</v>
      </c>
      <c r="M37" s="105">
        <f t="shared" si="9"/>
        <v>4498.6940943002955</v>
      </c>
      <c r="N37" s="105">
        <f t="shared" si="9"/>
        <v>4091.3335400882943</v>
      </c>
      <c r="O37" s="105">
        <f t="shared" si="9"/>
        <v>4418.6782853073146</v>
      </c>
      <c r="P37" s="105">
        <f t="shared" si="9"/>
        <v>4769.5155115570169</v>
      </c>
      <c r="Q37" s="105">
        <f t="shared" si="9"/>
        <v>4717.8936730409523</v>
      </c>
    </row>
    <row r="38" spans="1:17" x14ac:dyDescent="0.25">
      <c r="A38" s="104" t="s">
        <v>97</v>
      </c>
      <c r="B38" s="103">
        <f>ISI!B$52</f>
        <v>162.11085614823631</v>
      </c>
      <c r="C38" s="103">
        <f>ISI!C$52</f>
        <v>83.102052845507643</v>
      </c>
      <c r="D38" s="103">
        <f>ISI!D$52</f>
        <v>6.6985816746013311</v>
      </c>
      <c r="E38" s="103">
        <f>ISI!E$52</f>
        <v>8.6783984362886404</v>
      </c>
      <c r="F38" s="103">
        <f>ISI!F$52</f>
        <v>40.439573267432515</v>
      </c>
      <c r="G38" s="103">
        <f>ISI!G$52</f>
        <v>11.050966632565947</v>
      </c>
      <c r="H38" s="103">
        <f>ISI!H$52</f>
        <v>13.24961068872682</v>
      </c>
      <c r="I38" s="103">
        <f>ISI!I$52</f>
        <v>12.781346086294676</v>
      </c>
      <c r="J38" s="103">
        <f>ISI!J$52</f>
        <v>65.529605997430579</v>
      </c>
      <c r="K38" s="103">
        <f>ISI!K$52</f>
        <v>40.90439235197281</v>
      </c>
      <c r="L38" s="103">
        <f>ISI!L$52</f>
        <v>17.989183798849222</v>
      </c>
      <c r="M38" s="103">
        <f>ISI!M$52</f>
        <v>29.487204300296199</v>
      </c>
      <c r="N38" s="103">
        <f>ISI!N$52</f>
        <v>27.584360088294172</v>
      </c>
      <c r="O38" s="103">
        <f>ISI!O$52</f>
        <v>33.229985307315125</v>
      </c>
      <c r="P38" s="103">
        <f>ISI!P$52</f>
        <v>41.198321557017536</v>
      </c>
      <c r="Q38" s="103">
        <f>ISI!Q$52</f>
        <v>81.162603040952234</v>
      </c>
    </row>
    <row r="39" spans="1:17" x14ac:dyDescent="0.25">
      <c r="A39" s="102" t="s">
        <v>96</v>
      </c>
      <c r="B39" s="101">
        <f>NFM!B$71</f>
        <v>0</v>
      </c>
      <c r="C39" s="101">
        <f>NFM!C$71</f>
        <v>0</v>
      </c>
      <c r="D39" s="101">
        <f>NFM!D$71</f>
        <v>0</v>
      </c>
      <c r="E39" s="101">
        <f>NFM!E$71</f>
        <v>0</v>
      </c>
      <c r="F39" s="101">
        <f>NFM!F$71</f>
        <v>0</v>
      </c>
      <c r="G39" s="101">
        <f>NFM!G$71</f>
        <v>0</v>
      </c>
      <c r="H39" s="101">
        <f>NFM!H$71</f>
        <v>0</v>
      </c>
      <c r="I39" s="101">
        <f>NFM!I$71</f>
        <v>0</v>
      </c>
      <c r="J39" s="101">
        <f>NFM!J$71</f>
        <v>0</v>
      </c>
      <c r="K39" s="101">
        <f>NFM!K$71</f>
        <v>0</v>
      </c>
      <c r="L39" s="101">
        <f>NFM!L$71</f>
        <v>0</v>
      </c>
      <c r="M39" s="101">
        <f>NFM!M$71</f>
        <v>0</v>
      </c>
      <c r="N39" s="101">
        <f>NFM!N$71</f>
        <v>0</v>
      </c>
      <c r="O39" s="101">
        <f>NFM!O$71</f>
        <v>0</v>
      </c>
      <c r="P39" s="101">
        <f>NFM!P$71</f>
        <v>0</v>
      </c>
      <c r="Q39" s="101">
        <f>NFM!Q$71</f>
        <v>0</v>
      </c>
    </row>
    <row r="40" spans="1:17" x14ac:dyDescent="0.25">
      <c r="A40" s="102" t="s">
        <v>95</v>
      </c>
      <c r="B40" s="101">
        <f>CHI!B$77</f>
        <v>1398.1727599999999</v>
      </c>
      <c r="C40" s="101">
        <f>CHI!C$77</f>
        <v>1110.3435999999999</v>
      </c>
      <c r="D40" s="101">
        <f>CHI!D$77</f>
        <v>1125.5889400000001</v>
      </c>
      <c r="E40" s="101">
        <f>CHI!E$77</f>
        <v>1362.6437900000001</v>
      </c>
      <c r="F40" s="101">
        <f>CHI!F$77</f>
        <v>1474.3482100000001</v>
      </c>
      <c r="G40" s="101">
        <f>CHI!G$77</f>
        <v>1332.2828300000001</v>
      </c>
      <c r="H40" s="101">
        <f>CHI!H$77</f>
        <v>1052.90201</v>
      </c>
      <c r="I40" s="101">
        <f>CHI!I$77</f>
        <v>1414.01415</v>
      </c>
      <c r="J40" s="101">
        <f>CHI!J$77</f>
        <v>1162.2415900000001</v>
      </c>
      <c r="K40" s="101">
        <f>CHI!K$77</f>
        <v>478.19961000000001</v>
      </c>
      <c r="L40" s="101">
        <f>CHI!L$77</f>
        <v>684.59406000000001</v>
      </c>
      <c r="M40" s="101">
        <f>CHI!M$77</f>
        <v>653.51862000000006</v>
      </c>
      <c r="N40" s="101">
        <f>CHI!N$77</f>
        <v>416.59093000000001</v>
      </c>
      <c r="O40" s="101">
        <f>CHI!O$77</f>
        <v>556.63432</v>
      </c>
      <c r="P40" s="101">
        <f>CHI!P$77</f>
        <v>613.06578000000002</v>
      </c>
      <c r="Q40" s="101">
        <f>CHI!Q$77</f>
        <v>650.22482000000002</v>
      </c>
    </row>
    <row r="41" spans="1:17" x14ac:dyDescent="0.25">
      <c r="A41" s="102" t="s">
        <v>94</v>
      </c>
      <c r="B41" s="101">
        <f>NMM!B$57</f>
        <v>4682.9728699999996</v>
      </c>
      <c r="C41" s="101">
        <f>NMM!C$57</f>
        <v>4534.9732800000002</v>
      </c>
      <c r="D41" s="101">
        <f>NMM!D$57</f>
        <v>4794.7811300000003</v>
      </c>
      <c r="E41" s="101">
        <f>NMM!E$57</f>
        <v>4459.0524800000003</v>
      </c>
      <c r="F41" s="101">
        <f>NMM!F$57</f>
        <v>4882.5151699999997</v>
      </c>
      <c r="G41" s="101">
        <f>NMM!G$57</f>
        <v>4922.97001</v>
      </c>
      <c r="H41" s="101">
        <f>NMM!H$57</f>
        <v>4823.8253800000002</v>
      </c>
      <c r="I41" s="101">
        <f>NMM!I$57</f>
        <v>5049.5128199999999</v>
      </c>
      <c r="J41" s="101">
        <f>NMM!J$57</f>
        <v>4937.4466199999997</v>
      </c>
      <c r="K41" s="101">
        <f>NMM!K$57</f>
        <v>4030.6120500000002</v>
      </c>
      <c r="L41" s="101">
        <f>NMM!L$57</f>
        <v>4112.0832700000001</v>
      </c>
      <c r="M41" s="101">
        <f>NMM!M$57</f>
        <v>3622.57186</v>
      </c>
      <c r="N41" s="101">
        <f>NMM!N$57</f>
        <v>3466.5653600000001</v>
      </c>
      <c r="O41" s="101">
        <f>NMM!O$57</f>
        <v>3650.6889299999998</v>
      </c>
      <c r="P41" s="101">
        <f>NMM!P$57</f>
        <v>3931.5183699999998</v>
      </c>
      <c r="Q41" s="101">
        <f>NMM!Q$57</f>
        <v>3794.8121299999998</v>
      </c>
    </row>
    <row r="42" spans="1:17" x14ac:dyDescent="0.25">
      <c r="A42" s="100" t="s">
        <v>93</v>
      </c>
      <c r="B42" s="99">
        <v>253.58116999999999</v>
      </c>
      <c r="C42" s="99">
        <v>259.39249999999998</v>
      </c>
      <c r="D42" s="99">
        <v>250.41732999999999</v>
      </c>
      <c r="E42" s="99">
        <v>244.13007999999999</v>
      </c>
      <c r="F42" s="99">
        <v>239.95196000000001</v>
      </c>
      <c r="G42" s="99">
        <v>229.81640999999999</v>
      </c>
      <c r="H42" s="99">
        <v>225.00881999999999</v>
      </c>
      <c r="I42" s="99">
        <v>226.17661000000001</v>
      </c>
      <c r="J42" s="99">
        <v>215.21627000000001</v>
      </c>
      <c r="K42" s="99">
        <v>195.35046</v>
      </c>
      <c r="L42" s="99">
        <v>201.30362</v>
      </c>
      <c r="M42" s="99">
        <v>193.11641</v>
      </c>
      <c r="N42" s="99">
        <v>180.59289000000001</v>
      </c>
      <c r="O42" s="99">
        <v>178.12504999999999</v>
      </c>
      <c r="P42" s="99">
        <v>183.73303999999999</v>
      </c>
      <c r="Q42" s="99">
        <v>191.69412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0.63993289162746603</v>
      </c>
      <c r="C46" s="77">
        <f t="shared" si="10"/>
        <v>0.64110522010761262</v>
      </c>
      <c r="D46" s="77">
        <f t="shared" si="10"/>
        <v>0.63399067491707872</v>
      </c>
      <c r="E46" s="77">
        <f t="shared" si="10"/>
        <v>0.60137695034226935</v>
      </c>
      <c r="F46" s="77">
        <f t="shared" si="10"/>
        <v>0.56560796572002126</v>
      </c>
      <c r="G46" s="77">
        <f t="shared" si="10"/>
        <v>0.56478037181008578</v>
      </c>
      <c r="H46" s="77">
        <f t="shared" si="10"/>
        <v>0.57102252223990368</v>
      </c>
      <c r="I46" s="77">
        <f t="shared" si="10"/>
        <v>0.54183876140215614</v>
      </c>
      <c r="J46" s="77">
        <f t="shared" si="10"/>
        <v>0.5256876656645173</v>
      </c>
      <c r="K46" s="77">
        <f t="shared" si="10"/>
        <v>0.5770332359687238</v>
      </c>
      <c r="L46" s="77">
        <f t="shared" si="10"/>
        <v>0.56822913602090963</v>
      </c>
      <c r="M46" s="77">
        <f t="shared" si="10"/>
        <v>0.58433814274465035</v>
      </c>
      <c r="N46" s="77">
        <f t="shared" si="10"/>
        <v>0.57767214809510747</v>
      </c>
      <c r="O46" s="77">
        <f t="shared" si="10"/>
        <v>0.54953594684720897</v>
      </c>
      <c r="P46" s="77">
        <f t="shared" si="10"/>
        <v>0.53919254676579587</v>
      </c>
      <c r="Q46" s="77">
        <f t="shared" si="10"/>
        <v>0.54434998489122222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6.2061211471284156E-3</v>
      </c>
      <c r="C51" s="75">
        <f t="shared" si="15"/>
        <v>7.2972656037266579E-3</v>
      </c>
      <c r="D51" s="75">
        <f t="shared" si="15"/>
        <v>6.581185275537328E-3</v>
      </c>
      <c r="E51" s="75">
        <f t="shared" si="15"/>
        <v>7.7782561273684759E-3</v>
      </c>
      <c r="F51" s="75">
        <f t="shared" si="15"/>
        <v>7.9046257464291773E-3</v>
      </c>
      <c r="G51" s="75">
        <f t="shared" si="15"/>
        <v>7.156930469616009E-3</v>
      </c>
      <c r="H51" s="75">
        <f t="shared" si="15"/>
        <v>7.1784692738572492E-3</v>
      </c>
      <c r="I51" s="75">
        <f t="shared" si="15"/>
        <v>7.6244602725328873E-3</v>
      </c>
      <c r="J51" s="75">
        <f t="shared" si="15"/>
        <v>6.9296024070208814E-3</v>
      </c>
      <c r="K51" s="75">
        <f t="shared" si="15"/>
        <v>8.5373177948035537E-3</v>
      </c>
      <c r="L51" s="75">
        <f t="shared" si="15"/>
        <v>8.1892107589887821E-3</v>
      </c>
      <c r="M51" s="75">
        <f t="shared" si="15"/>
        <v>8.9425998247847794E-3</v>
      </c>
      <c r="N51" s="75">
        <f t="shared" si="15"/>
        <v>8.5963130823934544E-3</v>
      </c>
      <c r="O51" s="75">
        <f t="shared" si="15"/>
        <v>8.1387415430661369E-3</v>
      </c>
      <c r="P51" s="75">
        <f t="shared" si="15"/>
        <v>7.3558557837271705E-3</v>
      </c>
      <c r="Q51" s="75">
        <f t="shared" si="15"/>
        <v>7.9209427514354419E-3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0.16926473343438342</v>
      </c>
      <c r="C52" s="73">
        <f t="shared" si="16"/>
        <v>0.1685534015374025</v>
      </c>
      <c r="D52" s="73">
        <f t="shared" si="16"/>
        <v>0.14918609093531179</v>
      </c>
      <c r="E52" s="73">
        <f t="shared" si="16"/>
        <v>0.15904225658196522</v>
      </c>
      <c r="F52" s="73">
        <f t="shared" si="16"/>
        <v>0.1227323751751357</v>
      </c>
      <c r="G52" s="73">
        <f t="shared" si="16"/>
        <v>9.9000685856454149E-2</v>
      </c>
      <c r="H52" s="73">
        <f t="shared" si="16"/>
        <v>0.11168271297468124</v>
      </c>
      <c r="I52" s="73">
        <f t="shared" si="16"/>
        <v>0.11430082843380165</v>
      </c>
      <c r="J52" s="73">
        <f t="shared" si="16"/>
        <v>0.10362676034126826</v>
      </c>
      <c r="K52" s="73">
        <f t="shared" si="16"/>
        <v>0.10967104588581211</v>
      </c>
      <c r="L52" s="73">
        <f t="shared" si="16"/>
        <v>0.12361171872492491</v>
      </c>
      <c r="M52" s="73">
        <f t="shared" si="16"/>
        <v>0.13098714974357356</v>
      </c>
      <c r="N52" s="73">
        <f t="shared" si="16"/>
        <v>0.14491539904328707</v>
      </c>
      <c r="O52" s="73">
        <f t="shared" si="16"/>
        <v>0.13386420011962058</v>
      </c>
      <c r="P52" s="73">
        <f t="shared" si="16"/>
        <v>0.12960773723827607</v>
      </c>
      <c r="Q52" s="73">
        <f t="shared" si="16"/>
        <v>0.15465758585260495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0.46446203704595423</v>
      </c>
      <c r="C53" s="71">
        <f t="shared" si="17"/>
        <v>0.46525455296648344</v>
      </c>
      <c r="D53" s="71">
        <f t="shared" si="17"/>
        <v>0.47822339870622954</v>
      </c>
      <c r="E53" s="71">
        <f t="shared" si="17"/>
        <v>0.43455643763293561</v>
      </c>
      <c r="F53" s="71">
        <f t="shared" si="17"/>
        <v>0.43497096479845643</v>
      </c>
      <c r="G53" s="71">
        <f t="shared" si="17"/>
        <v>0.45862275548401565</v>
      </c>
      <c r="H53" s="71">
        <f t="shared" si="17"/>
        <v>0.45216133999136515</v>
      </c>
      <c r="I53" s="71">
        <f t="shared" si="17"/>
        <v>0.41991347269582163</v>
      </c>
      <c r="J53" s="71">
        <f t="shared" si="17"/>
        <v>0.41513130291622813</v>
      </c>
      <c r="K53" s="71">
        <f t="shared" si="17"/>
        <v>0.45882487228810814</v>
      </c>
      <c r="L53" s="71">
        <f t="shared" si="17"/>
        <v>0.43642820653699593</v>
      </c>
      <c r="M53" s="71">
        <f t="shared" si="17"/>
        <v>0.44440839317629199</v>
      </c>
      <c r="N53" s="71">
        <f t="shared" si="17"/>
        <v>0.42416043596942699</v>
      </c>
      <c r="O53" s="71">
        <f t="shared" si="17"/>
        <v>0.40753300518452223</v>
      </c>
      <c r="P53" s="71">
        <f t="shared" si="17"/>
        <v>0.40222895374379269</v>
      </c>
      <c r="Q53" s="71">
        <f t="shared" si="17"/>
        <v>0.38177145628718184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284.495435330573</v>
      </c>
      <c r="C3" s="46">
        <f t="shared" ref="C3:Q3" si="0">SUM(C4:C5)</f>
        <v>277.0508502401612</v>
      </c>
      <c r="D3" s="46">
        <f t="shared" si="0"/>
        <v>282.03908441663458</v>
      </c>
      <c r="E3" s="46">
        <f t="shared" si="0"/>
        <v>249.9752733421715</v>
      </c>
      <c r="F3" s="46">
        <f t="shared" si="0"/>
        <v>251.40654917460384</v>
      </c>
      <c r="G3" s="46">
        <f t="shared" si="0"/>
        <v>238.89897695891563</v>
      </c>
      <c r="H3" s="46">
        <f t="shared" si="0"/>
        <v>254.12859716535513</v>
      </c>
      <c r="I3" s="46">
        <f t="shared" si="0"/>
        <v>250.19402242012032</v>
      </c>
      <c r="J3" s="46">
        <f t="shared" si="0"/>
        <v>269.14964001944037</v>
      </c>
      <c r="K3" s="46">
        <f t="shared" si="0"/>
        <v>200.68221383590014</v>
      </c>
      <c r="L3" s="46">
        <f t="shared" si="0"/>
        <v>246.5151774892324</v>
      </c>
      <c r="M3" s="46">
        <f t="shared" si="0"/>
        <v>274.643530077572</v>
      </c>
      <c r="N3" s="46">
        <f t="shared" si="0"/>
        <v>230.29085816181473</v>
      </c>
      <c r="O3" s="46">
        <f t="shared" si="0"/>
        <v>242.01174393855322</v>
      </c>
      <c r="P3" s="46">
        <f t="shared" si="0"/>
        <v>256.11865715951092</v>
      </c>
      <c r="Q3" s="46">
        <f t="shared" si="0"/>
        <v>208.35244700579258</v>
      </c>
    </row>
    <row r="4" spans="1:17" x14ac:dyDescent="0.25">
      <c r="A4" s="110" t="s">
        <v>46</v>
      </c>
      <c r="B4" s="120">
        <v>117.67250604351904</v>
      </c>
      <c r="C4" s="120">
        <v>26.791978329205872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08" t="s">
        <v>45</v>
      </c>
      <c r="B5" s="118">
        <v>166.82292928705397</v>
      </c>
      <c r="C5" s="118">
        <v>250.25887191095532</v>
      </c>
      <c r="D5" s="118">
        <v>282.03908441663458</v>
      </c>
      <c r="E5" s="118">
        <v>249.9752733421715</v>
      </c>
      <c r="F5" s="118">
        <v>251.40654917460384</v>
      </c>
      <c r="G5" s="118">
        <v>238.89897695891563</v>
      </c>
      <c r="H5" s="118">
        <v>254.12859716535513</v>
      </c>
      <c r="I5" s="118">
        <v>250.19402242012032</v>
      </c>
      <c r="J5" s="118">
        <v>269.14964001944037</v>
      </c>
      <c r="K5" s="118">
        <v>200.68221383590014</v>
      </c>
      <c r="L5" s="118">
        <v>246.5151774892324</v>
      </c>
      <c r="M5" s="118">
        <v>274.643530077572</v>
      </c>
      <c r="N5" s="118">
        <v>230.29085816181473</v>
      </c>
      <c r="O5" s="118">
        <v>242.01174393855322</v>
      </c>
      <c r="P5" s="118">
        <v>256.11865715951092</v>
      </c>
      <c r="Q5" s="118">
        <v>208.35244700579258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1088</v>
      </c>
      <c r="C7" s="46">
        <f t="shared" ref="C7:Q7" si="1">SUM(C8:C9)</f>
        <v>728</v>
      </c>
      <c r="D7" s="46">
        <f t="shared" si="1"/>
        <v>920</v>
      </c>
      <c r="E7" s="46">
        <f t="shared" si="1"/>
        <v>1000</v>
      </c>
      <c r="F7" s="46">
        <f t="shared" si="1"/>
        <v>1445</v>
      </c>
      <c r="G7" s="46">
        <f t="shared" si="1"/>
        <v>1408</v>
      </c>
      <c r="H7" s="46">
        <f t="shared" si="1"/>
        <v>1719</v>
      </c>
      <c r="I7" s="46">
        <f t="shared" si="1"/>
        <v>1853</v>
      </c>
      <c r="J7" s="46">
        <f t="shared" si="1"/>
        <v>2017</v>
      </c>
      <c r="K7" s="46">
        <f t="shared" si="1"/>
        <v>1614</v>
      </c>
      <c r="L7" s="46">
        <f t="shared" si="1"/>
        <v>1543</v>
      </c>
      <c r="M7" s="46">
        <f t="shared" si="1"/>
        <v>1942</v>
      </c>
      <c r="N7" s="46">
        <f t="shared" si="1"/>
        <v>1960</v>
      </c>
      <c r="O7" s="46">
        <f t="shared" si="1"/>
        <v>2050</v>
      </c>
      <c r="P7" s="46">
        <f t="shared" si="1"/>
        <v>2070</v>
      </c>
      <c r="Q7" s="46">
        <f t="shared" si="1"/>
        <v>2030</v>
      </c>
    </row>
    <row r="8" spans="1:17" x14ac:dyDescent="0.25">
      <c r="A8" s="110" t="s">
        <v>46</v>
      </c>
      <c r="B8" s="120">
        <v>410</v>
      </c>
      <c r="C8" s="120">
        <v>62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</row>
    <row r="9" spans="1:17" x14ac:dyDescent="0.25">
      <c r="A9" s="108" t="s">
        <v>45</v>
      </c>
      <c r="B9" s="118">
        <v>678</v>
      </c>
      <c r="C9" s="118">
        <v>666</v>
      </c>
      <c r="D9" s="118">
        <v>920</v>
      </c>
      <c r="E9" s="118">
        <v>1000</v>
      </c>
      <c r="F9" s="118">
        <v>1445</v>
      </c>
      <c r="G9" s="118">
        <v>1408</v>
      </c>
      <c r="H9" s="118">
        <v>1719</v>
      </c>
      <c r="I9" s="118">
        <v>1853</v>
      </c>
      <c r="J9" s="118">
        <v>2017</v>
      </c>
      <c r="K9" s="118">
        <v>1614</v>
      </c>
      <c r="L9" s="118">
        <v>1543</v>
      </c>
      <c r="M9" s="118">
        <v>1942</v>
      </c>
      <c r="N9" s="118">
        <v>1960</v>
      </c>
      <c r="O9" s="118">
        <v>2050</v>
      </c>
      <c r="P9" s="118">
        <v>2070</v>
      </c>
      <c r="Q9" s="118">
        <v>2030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1145.2631578947369</v>
      </c>
      <c r="C11" s="46">
        <f t="shared" si="2"/>
        <v>1145.2631578947369</v>
      </c>
      <c r="D11" s="46">
        <f t="shared" si="2"/>
        <v>1425.8477994504929</v>
      </c>
      <c r="E11" s="46">
        <f t="shared" si="2"/>
        <v>1462.7072877261271</v>
      </c>
      <c r="F11" s="46">
        <f t="shared" si="2"/>
        <v>1953.7304104486998</v>
      </c>
      <c r="G11" s="46">
        <f t="shared" si="2"/>
        <v>1953.7304104486998</v>
      </c>
      <c r="H11" s="46">
        <f t="shared" si="2"/>
        <v>2234.315052004456</v>
      </c>
      <c r="I11" s="46">
        <f t="shared" si="2"/>
        <v>2341.3207006690286</v>
      </c>
      <c r="J11" s="46">
        <f t="shared" si="2"/>
        <v>2551.7591818358455</v>
      </c>
      <c r="K11" s="46">
        <f t="shared" si="2"/>
        <v>2551.7591818358455</v>
      </c>
      <c r="L11" s="46">
        <f t="shared" si="2"/>
        <v>2448.3263493336017</v>
      </c>
      <c r="M11" s="46">
        <f t="shared" si="2"/>
        <v>2448.3263493336017</v>
      </c>
      <c r="N11" s="46">
        <f t="shared" si="2"/>
        <v>2448.3263493336017</v>
      </c>
      <c r="O11" s="46">
        <f t="shared" si="2"/>
        <v>2518.4725097225405</v>
      </c>
      <c r="P11" s="46">
        <f t="shared" si="2"/>
        <v>2485.1858376092355</v>
      </c>
      <c r="Q11" s="46">
        <f t="shared" si="2"/>
        <v>2485.1858376092355</v>
      </c>
    </row>
    <row r="12" spans="1:17" x14ac:dyDescent="0.25">
      <c r="A12" s="110" t="s">
        <v>46</v>
      </c>
      <c r="B12" s="120">
        <v>431.5789473684211</v>
      </c>
      <c r="C12" s="120">
        <v>431.5789473684211</v>
      </c>
      <c r="D12" s="120">
        <v>431.5789473684211</v>
      </c>
      <c r="E12" s="120">
        <v>398.29227525511612</v>
      </c>
      <c r="F12" s="120">
        <v>398.29227525511612</v>
      </c>
      <c r="G12" s="120">
        <v>398.29227525511612</v>
      </c>
      <c r="H12" s="120">
        <v>398.29227525511612</v>
      </c>
      <c r="I12" s="120">
        <v>365.00560314181115</v>
      </c>
      <c r="J12" s="120">
        <v>365.00560314181115</v>
      </c>
      <c r="K12" s="120">
        <v>365.00560314181115</v>
      </c>
      <c r="L12" s="120">
        <v>331.71893102850618</v>
      </c>
      <c r="M12" s="120">
        <v>331.71893102850618</v>
      </c>
      <c r="N12" s="120">
        <v>331.71893102850618</v>
      </c>
      <c r="O12" s="120">
        <v>331.71893102850618</v>
      </c>
      <c r="P12" s="120">
        <v>298.4322589152012</v>
      </c>
      <c r="Q12" s="120">
        <v>298.4322589152012</v>
      </c>
    </row>
    <row r="13" spans="1:17" x14ac:dyDescent="0.25">
      <c r="A13" s="108" t="s">
        <v>45</v>
      </c>
      <c r="B13" s="118">
        <v>713.68421052631584</v>
      </c>
      <c r="C13" s="118">
        <v>713.68421052631584</v>
      </c>
      <c r="D13" s="118">
        <v>994.26885208207182</v>
      </c>
      <c r="E13" s="118">
        <v>1064.4150124710109</v>
      </c>
      <c r="F13" s="118">
        <v>1555.4381351935838</v>
      </c>
      <c r="G13" s="118">
        <v>1555.4381351935838</v>
      </c>
      <c r="H13" s="118">
        <v>1836.0227767493398</v>
      </c>
      <c r="I13" s="118">
        <v>1976.3150975272176</v>
      </c>
      <c r="J13" s="118">
        <v>2186.7535786940343</v>
      </c>
      <c r="K13" s="118">
        <v>2186.7535786940343</v>
      </c>
      <c r="L13" s="118">
        <v>2116.6074183050955</v>
      </c>
      <c r="M13" s="118">
        <v>2116.6074183050955</v>
      </c>
      <c r="N13" s="118">
        <v>2116.6074183050955</v>
      </c>
      <c r="O13" s="118">
        <v>2186.7535786940343</v>
      </c>
      <c r="P13" s="118">
        <v>2186.7535786940343</v>
      </c>
      <c r="Q13" s="118">
        <v>2186.7535786940343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280.58464155575598</v>
      </c>
      <c r="E14" s="38">
        <f t="shared" si="3"/>
        <v>140.29232077787796</v>
      </c>
      <c r="F14" s="38">
        <f t="shared" si="3"/>
        <v>491.02312272257291</v>
      </c>
      <c r="G14" s="38">
        <f t="shared" si="3"/>
        <v>0</v>
      </c>
      <c r="H14" s="38">
        <f t="shared" si="3"/>
        <v>280.58464155575598</v>
      </c>
      <c r="I14" s="38">
        <f t="shared" si="3"/>
        <v>210.43848116681693</v>
      </c>
      <c r="J14" s="38">
        <f t="shared" si="3"/>
        <v>210.43848116681693</v>
      </c>
      <c r="K14" s="38">
        <f t="shared" si="3"/>
        <v>0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70.146160388938981</v>
      </c>
      <c r="P14" s="38">
        <f t="shared" si="3"/>
        <v>70.146160388938981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0</v>
      </c>
      <c r="D16" s="118">
        <v>280.58464155575598</v>
      </c>
      <c r="E16" s="118">
        <v>140.29232077787796</v>
      </c>
      <c r="F16" s="118">
        <v>491.02312272257291</v>
      </c>
      <c r="G16" s="118">
        <v>0</v>
      </c>
      <c r="H16" s="118">
        <v>280.58464155575598</v>
      </c>
      <c r="I16" s="118">
        <v>210.43848116681693</v>
      </c>
      <c r="J16" s="118">
        <v>210.43848116681693</v>
      </c>
      <c r="K16" s="118">
        <v>0</v>
      </c>
      <c r="L16" s="118">
        <v>0</v>
      </c>
      <c r="M16" s="118">
        <v>0</v>
      </c>
      <c r="N16" s="118">
        <v>0</v>
      </c>
      <c r="O16" s="118">
        <v>70.146160388938981</v>
      </c>
      <c r="P16" s="118">
        <v>70.146160388938981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0</v>
      </c>
      <c r="E17" s="38">
        <f t="shared" si="4"/>
        <v>103.4328325022438</v>
      </c>
      <c r="F17" s="38">
        <f t="shared" si="4"/>
        <v>0</v>
      </c>
      <c r="G17" s="38">
        <f t="shared" si="4"/>
        <v>0</v>
      </c>
      <c r="H17" s="38">
        <f t="shared" si="4"/>
        <v>0</v>
      </c>
      <c r="I17" s="38">
        <f t="shared" si="4"/>
        <v>103.43283250224403</v>
      </c>
      <c r="J17" s="38">
        <f t="shared" si="4"/>
        <v>0</v>
      </c>
      <c r="K17" s="38">
        <f t="shared" si="4"/>
        <v>0</v>
      </c>
      <c r="L17" s="38">
        <f t="shared" si="4"/>
        <v>103.4328325022438</v>
      </c>
      <c r="M17" s="38">
        <f t="shared" si="4"/>
        <v>0</v>
      </c>
      <c r="N17" s="38">
        <f t="shared" si="4"/>
        <v>0</v>
      </c>
      <c r="O17" s="38">
        <f t="shared" si="4"/>
        <v>0</v>
      </c>
      <c r="P17" s="38">
        <f t="shared" si="4"/>
        <v>103.4328325022438</v>
      </c>
      <c r="Q17" s="38">
        <f t="shared" si="4"/>
        <v>0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33.286672113304974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33.286672113304974</v>
      </c>
      <c r="J18" s="120">
        <f t="shared" si="5"/>
        <v>0</v>
      </c>
      <c r="K18" s="120">
        <f t="shared" si="5"/>
        <v>0</v>
      </c>
      <c r="L18" s="120">
        <f t="shared" si="5"/>
        <v>33.286672113304974</v>
      </c>
      <c r="M18" s="120">
        <f t="shared" si="5"/>
        <v>0</v>
      </c>
      <c r="N18" s="120">
        <f t="shared" si="5"/>
        <v>0</v>
      </c>
      <c r="O18" s="120">
        <f t="shared" si="5"/>
        <v>0</v>
      </c>
      <c r="P18" s="120">
        <f t="shared" si="5"/>
        <v>33.286672113304974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0</v>
      </c>
      <c r="E19" s="118">
        <f t="shared" si="5"/>
        <v>70.146160388938824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70.146160388939052</v>
      </c>
      <c r="J19" s="118">
        <f t="shared" si="5"/>
        <v>0</v>
      </c>
      <c r="K19" s="118">
        <f t="shared" si="5"/>
        <v>0</v>
      </c>
      <c r="L19" s="118">
        <f t="shared" si="5"/>
        <v>70.146160388938824</v>
      </c>
      <c r="M19" s="118">
        <f t="shared" si="5"/>
        <v>0</v>
      </c>
      <c r="N19" s="118">
        <f t="shared" si="5"/>
        <v>0</v>
      </c>
      <c r="O19" s="118">
        <f t="shared" si="5"/>
        <v>0</v>
      </c>
      <c r="P19" s="118">
        <f t="shared" si="5"/>
        <v>70.146160388938824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57.263157894736935</v>
      </c>
      <c r="C20" s="46">
        <f t="shared" si="6"/>
        <v>417.26315789473693</v>
      </c>
      <c r="D20" s="46">
        <f t="shared" si="6"/>
        <v>505.84779945049291</v>
      </c>
      <c r="E20" s="46">
        <f t="shared" si="6"/>
        <v>462.70728772612699</v>
      </c>
      <c r="F20" s="46">
        <f t="shared" si="6"/>
        <v>508.7304104486999</v>
      </c>
      <c r="G20" s="46">
        <f t="shared" si="6"/>
        <v>545.7304104486999</v>
      </c>
      <c r="H20" s="46">
        <f t="shared" si="6"/>
        <v>515.31505200445588</v>
      </c>
      <c r="I20" s="46">
        <f t="shared" si="6"/>
        <v>488.32070066902878</v>
      </c>
      <c r="J20" s="46">
        <f t="shared" si="6"/>
        <v>534.75918183584554</v>
      </c>
      <c r="K20" s="46">
        <f t="shared" si="6"/>
        <v>937.75918183584554</v>
      </c>
      <c r="L20" s="46">
        <f t="shared" si="6"/>
        <v>905.32634933360168</v>
      </c>
      <c r="M20" s="46">
        <f t="shared" si="6"/>
        <v>506.32634933360168</v>
      </c>
      <c r="N20" s="46">
        <f t="shared" si="6"/>
        <v>488.32634933360168</v>
      </c>
      <c r="O20" s="46">
        <f t="shared" si="6"/>
        <v>468.47250972254051</v>
      </c>
      <c r="P20" s="46">
        <f t="shared" si="6"/>
        <v>415.18583760923553</v>
      </c>
      <c r="Q20" s="46">
        <f t="shared" si="6"/>
        <v>455.18583760923553</v>
      </c>
    </row>
    <row r="21" spans="1:17" x14ac:dyDescent="0.25">
      <c r="A21" s="110" t="s">
        <v>46</v>
      </c>
      <c r="B21" s="120">
        <f>B12-B8</f>
        <v>21.578947368421098</v>
      </c>
      <c r="C21" s="120">
        <f t="shared" ref="C21:Q21" si="7">C12-C8</f>
        <v>369.5789473684211</v>
      </c>
      <c r="D21" s="120">
        <f t="shared" si="7"/>
        <v>431.5789473684211</v>
      </c>
      <c r="E21" s="120">
        <f t="shared" si="7"/>
        <v>398.29227525511612</v>
      </c>
      <c r="F21" s="120">
        <f t="shared" si="7"/>
        <v>398.29227525511612</v>
      </c>
      <c r="G21" s="120">
        <f t="shared" si="7"/>
        <v>398.29227525511612</v>
      </c>
      <c r="H21" s="120">
        <f t="shared" si="7"/>
        <v>398.29227525511612</v>
      </c>
      <c r="I21" s="120">
        <f t="shared" si="7"/>
        <v>365.00560314181115</v>
      </c>
      <c r="J21" s="120">
        <f t="shared" si="7"/>
        <v>365.00560314181115</v>
      </c>
      <c r="K21" s="120">
        <f t="shared" si="7"/>
        <v>365.00560314181115</v>
      </c>
      <c r="L21" s="120">
        <f t="shared" si="7"/>
        <v>331.71893102850618</v>
      </c>
      <c r="M21" s="120">
        <f t="shared" si="7"/>
        <v>331.71893102850618</v>
      </c>
      <c r="N21" s="120">
        <f t="shared" si="7"/>
        <v>331.71893102850618</v>
      </c>
      <c r="O21" s="120">
        <f t="shared" si="7"/>
        <v>331.71893102850618</v>
      </c>
      <c r="P21" s="120">
        <f t="shared" si="7"/>
        <v>298.4322589152012</v>
      </c>
      <c r="Q21" s="120">
        <f t="shared" si="7"/>
        <v>298.4322589152012</v>
      </c>
    </row>
    <row r="22" spans="1:17" x14ac:dyDescent="0.25">
      <c r="A22" s="108" t="s">
        <v>45</v>
      </c>
      <c r="B22" s="118">
        <f>B13-B9</f>
        <v>35.684210526315837</v>
      </c>
      <c r="C22" s="118">
        <f t="shared" ref="C22:Q22" si="8">C13-C9</f>
        <v>47.684210526315837</v>
      </c>
      <c r="D22" s="118">
        <f t="shared" si="8"/>
        <v>74.268852082071817</v>
      </c>
      <c r="E22" s="118">
        <f t="shared" si="8"/>
        <v>64.415012471010868</v>
      </c>
      <c r="F22" s="118">
        <f t="shared" si="8"/>
        <v>110.43813519358378</v>
      </c>
      <c r="G22" s="118">
        <f t="shared" si="8"/>
        <v>147.43813519358378</v>
      </c>
      <c r="H22" s="118">
        <f t="shared" si="8"/>
        <v>117.02277674933976</v>
      </c>
      <c r="I22" s="118">
        <f t="shared" si="8"/>
        <v>123.31509752721763</v>
      </c>
      <c r="J22" s="118">
        <f t="shared" si="8"/>
        <v>169.75357869403433</v>
      </c>
      <c r="K22" s="118">
        <f t="shared" si="8"/>
        <v>572.75357869403433</v>
      </c>
      <c r="L22" s="118">
        <f t="shared" si="8"/>
        <v>573.60741830509551</v>
      </c>
      <c r="M22" s="118">
        <f t="shared" si="8"/>
        <v>174.60741830509551</v>
      </c>
      <c r="N22" s="118">
        <f t="shared" si="8"/>
        <v>156.60741830509551</v>
      </c>
      <c r="O22" s="118">
        <f t="shared" si="8"/>
        <v>136.75357869403433</v>
      </c>
      <c r="P22" s="118">
        <f t="shared" si="8"/>
        <v>116.75357869403433</v>
      </c>
      <c r="Q22" s="118">
        <f t="shared" si="8"/>
        <v>156.75357869403433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289.55432236131298</v>
      </c>
      <c r="C25" s="38">
        <v>151.37739999999945</v>
      </c>
      <c r="D25" s="38">
        <v>131.11407999999983</v>
      </c>
      <c r="E25" s="38">
        <v>156.48067000000066</v>
      </c>
      <c r="F25" s="38">
        <v>154.79896999999971</v>
      </c>
      <c r="G25" s="38">
        <v>190.16982549808677</v>
      </c>
      <c r="H25" s="38">
        <v>199.69558999999992</v>
      </c>
      <c r="I25" s="38">
        <v>210.64850999999649</v>
      </c>
      <c r="J25" s="38">
        <v>191.07685999999825</v>
      </c>
      <c r="K25" s="38">
        <v>143.70292000000063</v>
      </c>
      <c r="L25" s="38">
        <v>143.93138495046892</v>
      </c>
      <c r="M25" s="38">
        <v>162.08155155600255</v>
      </c>
      <c r="N25" s="38">
        <v>174.35676599117812</v>
      </c>
      <c r="O25" s="38">
        <v>176.24194157587942</v>
      </c>
      <c r="P25" s="38">
        <v>176.17186549353181</v>
      </c>
      <c r="Q25" s="38">
        <v>177.23236654201236</v>
      </c>
    </row>
    <row r="26" spans="1:17" x14ac:dyDescent="0.25">
      <c r="A26" s="55" t="s">
        <v>33</v>
      </c>
      <c r="B26" s="54">
        <v>122.12324372934918</v>
      </c>
      <c r="C26" s="54">
        <v>27.684329999999999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7.2370499999974456</v>
      </c>
      <c r="J26" s="54">
        <v>7.1635799999985394</v>
      </c>
      <c r="K26" s="54">
        <v>3.6003900000011004</v>
      </c>
      <c r="L26" s="54">
        <v>4.3035040631629684</v>
      </c>
      <c r="M26" s="54">
        <v>4.3487258618555771</v>
      </c>
      <c r="N26" s="54">
        <v>5.5878212946970951</v>
      </c>
      <c r="O26" s="54">
        <v>5.6843789168768115</v>
      </c>
      <c r="P26" s="54">
        <v>5.2085058440108423</v>
      </c>
      <c r="Q26" s="54">
        <v>3.3317955569428235</v>
      </c>
    </row>
    <row r="27" spans="1:17" x14ac:dyDescent="0.25">
      <c r="A27" s="53" t="s">
        <v>48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7.2370499999974456</v>
      </c>
      <c r="J27" s="51">
        <v>7.1635799999985394</v>
      </c>
      <c r="K27" s="51">
        <v>3.6003900000011004</v>
      </c>
      <c r="L27" s="51">
        <v>4.3035040631629684</v>
      </c>
      <c r="M27" s="51">
        <v>4.3487258618555771</v>
      </c>
      <c r="N27" s="51">
        <v>5.5878212946970951</v>
      </c>
      <c r="O27" s="51">
        <v>5.6843789168768115</v>
      </c>
      <c r="P27" s="51">
        <v>5.2085058440108423</v>
      </c>
      <c r="Q27" s="51">
        <v>3.3317955569428235</v>
      </c>
    </row>
    <row r="28" spans="1:17" x14ac:dyDescent="0.25">
      <c r="A28" s="53" t="s">
        <v>47</v>
      </c>
      <c r="B28" s="51">
        <v>122.12324372934918</v>
      </c>
      <c r="C28" s="51">
        <v>27.684329999999999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32</v>
      </c>
      <c r="B29" s="51">
        <v>36.638475168768593</v>
      </c>
      <c r="C29" s="51">
        <v>31.894769999999482</v>
      </c>
      <c r="D29" s="51">
        <v>28.895400000000336</v>
      </c>
      <c r="E29" s="51">
        <v>28.78962999999959</v>
      </c>
      <c r="F29" s="51">
        <v>18.485539999999901</v>
      </c>
      <c r="G29" s="51">
        <v>38.767343694177399</v>
      </c>
      <c r="H29" s="51">
        <v>36.801990000000373</v>
      </c>
      <c r="I29" s="51">
        <v>24.791289999999137</v>
      </c>
      <c r="J29" s="51">
        <v>5.2967899999998167</v>
      </c>
      <c r="K29" s="51">
        <v>4.2005399999996769</v>
      </c>
      <c r="L29" s="51">
        <v>4.0840651561807846</v>
      </c>
      <c r="M29" s="51">
        <v>2.125304346675307</v>
      </c>
      <c r="N29" s="51">
        <v>3.1527713138657987</v>
      </c>
      <c r="O29" s="51">
        <v>3.1534983385923567</v>
      </c>
      <c r="P29" s="51">
        <v>3.1529264996586477</v>
      </c>
      <c r="Q29" s="51">
        <v>3.1530134806093031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15.381645064335942</v>
      </c>
      <c r="C31" s="51">
        <v>15.396769999999947</v>
      </c>
      <c r="D31" s="51">
        <v>7.6680000000000064</v>
      </c>
      <c r="E31" s="51">
        <v>6.5906200000000013</v>
      </c>
      <c r="F31" s="51">
        <v>0</v>
      </c>
      <c r="G31" s="51">
        <v>6.7850851910130956</v>
      </c>
      <c r="H31" s="51">
        <v>6.8078000000000287</v>
      </c>
      <c r="I31" s="51">
        <v>5.4967600000000374</v>
      </c>
      <c r="J31" s="51">
        <v>3.2974800000000641</v>
      </c>
      <c r="K31" s="51">
        <v>2.2000999999998783</v>
      </c>
      <c r="L31" s="51">
        <v>1.0986397252360831</v>
      </c>
      <c r="M31" s="51">
        <v>1.0985253560141928</v>
      </c>
      <c r="N31" s="51">
        <v>1.0986904535604367</v>
      </c>
      <c r="O31" s="51">
        <v>1.0987134615795924</v>
      </c>
      <c r="P31" s="51">
        <v>1.0985090799710662</v>
      </c>
      <c r="Q31" s="51">
        <v>1.0986905314601358</v>
      </c>
    </row>
    <row r="32" spans="1:17" x14ac:dyDescent="0.25">
      <c r="A32" s="53" t="s">
        <v>76</v>
      </c>
      <c r="B32" s="51">
        <v>3.1048766607340212</v>
      </c>
      <c r="C32" s="51">
        <v>3.0997399999995991</v>
      </c>
      <c r="D32" s="51">
        <v>3.0903300000003355</v>
      </c>
      <c r="E32" s="51">
        <v>3.1021799999996347</v>
      </c>
      <c r="F32" s="51">
        <v>3.0986399999998753</v>
      </c>
      <c r="G32" s="51">
        <v>4.1320288946017172</v>
      </c>
      <c r="H32" s="51">
        <v>4.1015300000003663</v>
      </c>
      <c r="I32" s="51">
        <v>3.0976399999991031</v>
      </c>
      <c r="J32" s="51">
        <v>0.99995999999975993</v>
      </c>
      <c r="K32" s="51">
        <v>2.0004399999997986</v>
      </c>
      <c r="L32" s="51">
        <v>2.0300194198395616</v>
      </c>
      <c r="M32" s="51">
        <v>1.0267789906611142</v>
      </c>
      <c r="N32" s="51">
        <v>2.054080860305362</v>
      </c>
      <c r="O32" s="51">
        <v>2.0547848770127644</v>
      </c>
      <c r="P32" s="51">
        <v>2.0544174196875815</v>
      </c>
      <c r="Q32" s="51">
        <v>2.0543229491491672</v>
      </c>
    </row>
    <row r="33" spans="1:17" x14ac:dyDescent="0.25">
      <c r="A33" s="53" t="s">
        <v>29</v>
      </c>
      <c r="B33" s="51">
        <v>18.151953443698631</v>
      </c>
      <c r="C33" s="51">
        <v>13.398259999999937</v>
      </c>
      <c r="D33" s="51">
        <v>18.137069999999994</v>
      </c>
      <c r="E33" s="51">
        <v>19.096829999999954</v>
      </c>
      <c r="F33" s="51">
        <v>15.386900000000026</v>
      </c>
      <c r="G33" s="51">
        <v>27.850229608562586</v>
      </c>
      <c r="H33" s="51">
        <v>25.892659999999978</v>
      </c>
      <c r="I33" s="51">
        <v>16.196889999999996</v>
      </c>
      <c r="J33" s="51">
        <v>0.99934999999999263</v>
      </c>
      <c r="K33" s="51">
        <v>0</v>
      </c>
      <c r="L33" s="51">
        <v>0.9554060111051399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60.453343709734</v>
      </c>
      <c r="C35" s="51">
        <v>27.39710999999993</v>
      </c>
      <c r="D35" s="51">
        <v>27.998699999999872</v>
      </c>
      <c r="E35" s="51">
        <v>34.106910000000198</v>
      </c>
      <c r="F35" s="51">
        <v>34.374459999999885</v>
      </c>
      <c r="G35" s="51">
        <v>41.439799249348766</v>
      </c>
      <c r="H35" s="51">
        <v>43.699139999999829</v>
      </c>
      <c r="I35" s="51">
        <v>52.169290000000046</v>
      </c>
      <c r="J35" s="51">
        <v>50.368580000000065</v>
      </c>
      <c r="K35" s="51">
        <v>42.495159999999942</v>
      </c>
      <c r="L35" s="51">
        <v>40.698570818878238</v>
      </c>
      <c r="M35" s="51">
        <v>45.038024001435815</v>
      </c>
      <c r="N35" s="51">
        <v>49.272558450846191</v>
      </c>
      <c r="O35" s="51">
        <v>49.012246030884853</v>
      </c>
      <c r="P35" s="51">
        <v>47.356580723745992</v>
      </c>
      <c r="Q35" s="51">
        <v>51.137222085165149</v>
      </c>
    </row>
    <row r="36" spans="1:17" x14ac:dyDescent="0.25">
      <c r="A36" s="53" t="s">
        <v>66</v>
      </c>
      <c r="B36" s="51">
        <v>20.9721169972089</v>
      </c>
      <c r="C36" s="51">
        <v>22.59710999999993</v>
      </c>
      <c r="D36" s="51">
        <v>27.998699999999872</v>
      </c>
      <c r="E36" s="51">
        <v>34.106910000000198</v>
      </c>
      <c r="F36" s="51">
        <v>34.374459999999885</v>
      </c>
      <c r="G36" s="51">
        <v>41.439799249348766</v>
      </c>
      <c r="H36" s="51">
        <v>43.699139999999829</v>
      </c>
      <c r="I36" s="51">
        <v>52.169290000000046</v>
      </c>
      <c r="J36" s="51">
        <v>50.368580000000065</v>
      </c>
      <c r="K36" s="51">
        <v>42.495159999999942</v>
      </c>
      <c r="L36" s="51">
        <v>40.698570818878238</v>
      </c>
      <c r="M36" s="51">
        <v>45.038024001435815</v>
      </c>
      <c r="N36" s="51">
        <v>49.272558450846191</v>
      </c>
      <c r="O36" s="51">
        <v>49.012246030884853</v>
      </c>
      <c r="P36" s="51">
        <v>47.356580723745992</v>
      </c>
      <c r="Q36" s="51">
        <v>51.137222085165149</v>
      </c>
    </row>
    <row r="37" spans="1:17" x14ac:dyDescent="0.25">
      <c r="A37" s="53" t="s">
        <v>25</v>
      </c>
      <c r="B37" s="51">
        <v>39.4812267125251</v>
      </c>
      <c r="C37" s="51">
        <v>4.8000000000000007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70.339259753461192</v>
      </c>
      <c r="C45" s="62">
        <v>64.401190000000042</v>
      </c>
      <c r="D45" s="62">
        <v>74.219979999999623</v>
      </c>
      <c r="E45" s="62">
        <v>93.584130000000869</v>
      </c>
      <c r="F45" s="62">
        <v>101.93896999999993</v>
      </c>
      <c r="G45" s="62">
        <v>109.96268255456062</v>
      </c>
      <c r="H45" s="62">
        <v>119.19445999999971</v>
      </c>
      <c r="I45" s="62">
        <v>126.45087999999987</v>
      </c>
      <c r="J45" s="62">
        <v>128.24790999999982</v>
      </c>
      <c r="K45" s="62">
        <v>93.4068299999999</v>
      </c>
      <c r="L45" s="62">
        <v>94.845244912246926</v>
      </c>
      <c r="M45" s="62">
        <v>110.56949734603586</v>
      </c>
      <c r="N45" s="62">
        <v>116.34361493176903</v>
      </c>
      <c r="O45" s="62">
        <v>118.39181828952542</v>
      </c>
      <c r="P45" s="62">
        <v>120.45385242611633</v>
      </c>
      <c r="Q45" s="62">
        <v>119.6103354192951</v>
      </c>
    </row>
    <row r="46" spans="1:17" x14ac:dyDescent="0.25">
      <c r="A46" s="50" t="s">
        <v>105</v>
      </c>
      <c r="B46" s="38">
        <f t="shared" ref="B46:Q46" si="9">SUM(B47:B48)</f>
        <v>289.55432236131298</v>
      </c>
      <c r="C46" s="38">
        <f t="shared" si="9"/>
        <v>151.37739999999945</v>
      </c>
      <c r="D46" s="38">
        <f t="shared" si="9"/>
        <v>131.11407999999983</v>
      </c>
      <c r="E46" s="38">
        <f t="shared" si="9"/>
        <v>156.48067000000069</v>
      </c>
      <c r="F46" s="38">
        <f t="shared" si="9"/>
        <v>154.79896999999971</v>
      </c>
      <c r="G46" s="38">
        <f t="shared" si="9"/>
        <v>190.16982549808674</v>
      </c>
      <c r="H46" s="38">
        <f t="shared" si="9"/>
        <v>199.69558999999992</v>
      </c>
      <c r="I46" s="38">
        <f t="shared" si="9"/>
        <v>210.64850999999652</v>
      </c>
      <c r="J46" s="38">
        <f t="shared" si="9"/>
        <v>191.07685999999828</v>
      </c>
      <c r="K46" s="38">
        <f t="shared" si="9"/>
        <v>143.70292000000066</v>
      </c>
      <c r="L46" s="38">
        <f t="shared" si="9"/>
        <v>143.93138495046895</v>
      </c>
      <c r="M46" s="38">
        <f t="shared" si="9"/>
        <v>162.08155155600252</v>
      </c>
      <c r="N46" s="38">
        <f t="shared" si="9"/>
        <v>174.35676599117812</v>
      </c>
      <c r="O46" s="38">
        <f t="shared" si="9"/>
        <v>176.24194157587945</v>
      </c>
      <c r="P46" s="38">
        <f t="shared" si="9"/>
        <v>176.17186549353187</v>
      </c>
      <c r="Q46" s="38">
        <f t="shared" si="9"/>
        <v>177.23236654201239</v>
      </c>
    </row>
    <row r="47" spans="1:17" x14ac:dyDescent="0.25">
      <c r="A47" s="121" t="s">
        <v>46</v>
      </c>
      <c r="B47" s="120">
        <v>205.40064186433483</v>
      </c>
      <c r="C47" s="120">
        <v>44.376526417407234</v>
      </c>
      <c r="D47" s="120">
        <v>0</v>
      </c>
      <c r="E47" s="120">
        <v>0</v>
      </c>
      <c r="F47" s="120">
        <v>0</v>
      </c>
      <c r="G47" s="120"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</row>
    <row r="48" spans="1:17" x14ac:dyDescent="0.25">
      <c r="A48" s="119" t="s">
        <v>45</v>
      </c>
      <c r="B48" s="118">
        <v>84.153680496978168</v>
      </c>
      <c r="C48" s="118">
        <v>107.00087358259222</v>
      </c>
      <c r="D48" s="118">
        <v>131.11407999999983</v>
      </c>
      <c r="E48" s="118">
        <v>156.48067000000069</v>
      </c>
      <c r="F48" s="118">
        <v>154.79896999999971</v>
      </c>
      <c r="G48" s="118">
        <v>190.16982549808674</v>
      </c>
      <c r="H48" s="118">
        <v>199.69558999999992</v>
      </c>
      <c r="I48" s="118">
        <v>210.64850999999652</v>
      </c>
      <c r="J48" s="118">
        <v>191.07685999999828</v>
      </c>
      <c r="K48" s="118">
        <v>143.70292000000066</v>
      </c>
      <c r="L48" s="118">
        <v>143.93138495046895</v>
      </c>
      <c r="M48" s="118">
        <v>162.08155155600252</v>
      </c>
      <c r="N48" s="118">
        <v>174.35676599117812</v>
      </c>
      <c r="O48" s="118">
        <v>176.24194157587945</v>
      </c>
      <c r="P48" s="118">
        <v>176.17186549353187</v>
      </c>
      <c r="Q48" s="118">
        <v>177.23236654201239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1108.688906173742</v>
      </c>
      <c r="C50" s="70">
        <f t="shared" si="10"/>
        <v>391.72001656527391</v>
      </c>
      <c r="D50" s="70">
        <f t="shared" si="10"/>
        <v>161.0818301651901</v>
      </c>
      <c r="E50" s="70">
        <f t="shared" si="10"/>
        <v>177.70922584449184</v>
      </c>
      <c r="F50" s="70">
        <f t="shared" si="10"/>
        <v>180.65393479875198</v>
      </c>
      <c r="G50" s="70">
        <f t="shared" si="10"/>
        <v>229.38014037453624</v>
      </c>
      <c r="H50" s="70">
        <f t="shared" si="10"/>
        <v>230.50723429751559</v>
      </c>
      <c r="I50" s="70">
        <f t="shared" si="10"/>
        <v>241.72055865848159</v>
      </c>
      <c r="J50" s="70">
        <f t="shared" si="10"/>
        <v>228.36995707391213</v>
      </c>
      <c r="K50" s="70">
        <f t="shared" si="10"/>
        <v>167.55323873001225</v>
      </c>
      <c r="L50" s="70">
        <f t="shared" si="10"/>
        <v>143.58988892457774</v>
      </c>
      <c r="M50" s="70">
        <f t="shared" si="10"/>
        <v>159.25766364829326</v>
      </c>
      <c r="N50" s="70">
        <f t="shared" si="10"/>
        <v>175.58808012886433</v>
      </c>
      <c r="O50" s="70">
        <f t="shared" si="10"/>
        <v>181.02192473423605</v>
      </c>
      <c r="P50" s="70">
        <f t="shared" si="10"/>
        <v>183.14124813368267</v>
      </c>
      <c r="Q50" s="70">
        <f t="shared" si="10"/>
        <v>224.26183202301164</v>
      </c>
    </row>
    <row r="51" spans="1:17" x14ac:dyDescent="0.25">
      <c r="A51" s="55" t="s">
        <v>343</v>
      </c>
      <c r="B51" s="54">
        <v>946.57805002550572</v>
      </c>
      <c r="C51" s="54">
        <v>308.61796371976629</v>
      </c>
      <c r="D51" s="54">
        <v>154.38324849058876</v>
      </c>
      <c r="E51" s="54">
        <v>169.03082740820321</v>
      </c>
      <c r="F51" s="54">
        <v>140.21436153131947</v>
      </c>
      <c r="G51" s="54">
        <v>218.32917374197029</v>
      </c>
      <c r="H51" s="54">
        <v>217.25762360878878</v>
      </c>
      <c r="I51" s="54">
        <v>228.93921257218693</v>
      </c>
      <c r="J51" s="54">
        <v>162.84035107648157</v>
      </c>
      <c r="K51" s="54">
        <v>126.64884637803945</v>
      </c>
      <c r="L51" s="54">
        <v>125.60070512572852</v>
      </c>
      <c r="M51" s="54">
        <v>129.77045934799705</v>
      </c>
      <c r="N51" s="54">
        <v>148.00372004057016</v>
      </c>
      <c r="O51" s="54">
        <v>147.79193942692092</v>
      </c>
      <c r="P51" s="54">
        <v>141.94292657666512</v>
      </c>
      <c r="Q51" s="54">
        <v>143.0992289820594</v>
      </c>
    </row>
    <row r="52" spans="1:17" x14ac:dyDescent="0.25">
      <c r="A52" s="52" t="s">
        <v>106</v>
      </c>
      <c r="B52" s="51">
        <v>162.11085614823631</v>
      </c>
      <c r="C52" s="51">
        <v>83.102052845507643</v>
      </c>
      <c r="D52" s="51">
        <v>6.6985816746013311</v>
      </c>
      <c r="E52" s="51">
        <v>8.6783984362886404</v>
      </c>
      <c r="F52" s="51">
        <v>40.439573267432515</v>
      </c>
      <c r="G52" s="51">
        <v>11.050966632565947</v>
      </c>
      <c r="H52" s="51">
        <v>13.24961068872682</v>
      </c>
      <c r="I52" s="51">
        <v>12.781346086294676</v>
      </c>
      <c r="J52" s="51">
        <v>65.529605997430579</v>
      </c>
      <c r="K52" s="51">
        <v>40.90439235197281</v>
      </c>
      <c r="L52" s="51">
        <v>17.989183798849222</v>
      </c>
      <c r="M52" s="51">
        <v>29.487204300296199</v>
      </c>
      <c r="N52" s="51">
        <v>27.584360088294172</v>
      </c>
      <c r="O52" s="51">
        <v>33.229985307315125</v>
      </c>
      <c r="P52" s="51">
        <v>41.198321557017536</v>
      </c>
      <c r="Q52" s="51">
        <v>81.162603040952234</v>
      </c>
    </row>
    <row r="53" spans="1:17" x14ac:dyDescent="0.25">
      <c r="A53" s="50" t="s">
        <v>105</v>
      </c>
      <c r="B53" s="38">
        <f t="shared" ref="B53:Q53" si="11">SUM(B54:B55)</f>
        <v>1108.688906173742</v>
      </c>
      <c r="C53" s="38">
        <f t="shared" si="11"/>
        <v>391.72001656527391</v>
      </c>
      <c r="D53" s="38">
        <f t="shared" si="11"/>
        <v>161.0818301651901</v>
      </c>
      <c r="E53" s="38">
        <f t="shared" si="11"/>
        <v>177.70922584449181</v>
      </c>
      <c r="F53" s="38">
        <f t="shared" si="11"/>
        <v>180.65393479875195</v>
      </c>
      <c r="G53" s="38">
        <f t="shared" si="11"/>
        <v>229.38014037453624</v>
      </c>
      <c r="H53" s="38">
        <f t="shared" si="11"/>
        <v>230.50723429751557</v>
      </c>
      <c r="I53" s="38">
        <f t="shared" si="11"/>
        <v>241.72055865848159</v>
      </c>
      <c r="J53" s="38">
        <f t="shared" si="11"/>
        <v>228.36995707391213</v>
      </c>
      <c r="K53" s="38">
        <f t="shared" si="11"/>
        <v>167.55323873001225</v>
      </c>
      <c r="L53" s="38">
        <f t="shared" si="11"/>
        <v>143.58988892457774</v>
      </c>
      <c r="M53" s="38">
        <f t="shared" si="11"/>
        <v>159.25766364829326</v>
      </c>
      <c r="N53" s="38">
        <f t="shared" si="11"/>
        <v>175.58808012886433</v>
      </c>
      <c r="O53" s="38">
        <f t="shared" si="11"/>
        <v>181.02192473423605</v>
      </c>
      <c r="P53" s="38">
        <f t="shared" si="11"/>
        <v>183.14124813368267</v>
      </c>
      <c r="Q53" s="38">
        <f t="shared" si="11"/>
        <v>224.26183202301161</v>
      </c>
    </row>
    <row r="54" spans="1:17" x14ac:dyDescent="0.25">
      <c r="A54" s="121" t="s">
        <v>46</v>
      </c>
      <c r="B54" s="120">
        <f>ISI_emi!B$5</f>
        <v>1014.012092715005</v>
      </c>
      <c r="C54" s="120">
        <f>ISI_emi!C$5</f>
        <v>237.55621915225299</v>
      </c>
      <c r="D54" s="120">
        <f>ISI_emi!D$5</f>
        <v>0</v>
      </c>
      <c r="E54" s="120">
        <f>ISI_emi!E$5</f>
        <v>0</v>
      </c>
      <c r="F54" s="120">
        <f>ISI_emi!F$5</f>
        <v>0</v>
      </c>
      <c r="G54" s="120">
        <f>ISI_emi!G$5</f>
        <v>0</v>
      </c>
      <c r="H54" s="120">
        <f>ISI_emi!H$5</f>
        <v>0</v>
      </c>
      <c r="I54" s="120">
        <f>ISI_emi!I$5</f>
        <v>0</v>
      </c>
      <c r="J54" s="120">
        <f>ISI_emi!J$5</f>
        <v>0</v>
      </c>
      <c r="K54" s="120">
        <f>ISI_emi!K$5</f>
        <v>0</v>
      </c>
      <c r="L54" s="120">
        <f>ISI_emi!L$5</f>
        <v>0</v>
      </c>
      <c r="M54" s="120">
        <f>ISI_emi!M$5</f>
        <v>0</v>
      </c>
      <c r="N54" s="120">
        <f>ISI_emi!N$5</f>
        <v>0</v>
      </c>
      <c r="O54" s="120">
        <f>ISI_emi!O$5</f>
        <v>0</v>
      </c>
      <c r="P54" s="120">
        <f>ISI_emi!P$5</f>
        <v>0</v>
      </c>
      <c r="Q54" s="120">
        <f>ISI_emi!Q$5</f>
        <v>0</v>
      </c>
    </row>
    <row r="55" spans="1:17" x14ac:dyDescent="0.25">
      <c r="A55" s="119" t="s">
        <v>45</v>
      </c>
      <c r="B55" s="118">
        <f>ISI_emi!B$53</f>
        <v>94.676813458737016</v>
      </c>
      <c r="C55" s="118">
        <f>ISI_emi!C$53</f>
        <v>154.16379741302092</v>
      </c>
      <c r="D55" s="118">
        <f>ISI_emi!D$53</f>
        <v>161.0818301651901</v>
      </c>
      <c r="E55" s="118">
        <f>ISI_emi!E$53</f>
        <v>177.70922584449181</v>
      </c>
      <c r="F55" s="118">
        <f>ISI_emi!F$53</f>
        <v>180.65393479875195</v>
      </c>
      <c r="G55" s="118">
        <f>ISI_emi!G$53</f>
        <v>229.38014037453624</v>
      </c>
      <c r="H55" s="118">
        <f>ISI_emi!H$53</f>
        <v>230.50723429751557</v>
      </c>
      <c r="I55" s="118">
        <f>ISI_emi!I$53</f>
        <v>241.72055865848159</v>
      </c>
      <c r="J55" s="118">
        <f>ISI_emi!J$53</f>
        <v>228.36995707391213</v>
      </c>
      <c r="K55" s="118">
        <f>ISI_emi!K$53</f>
        <v>167.55323873001225</v>
      </c>
      <c r="L55" s="118">
        <f>ISI_emi!L$53</f>
        <v>143.58988892457774</v>
      </c>
      <c r="M55" s="118">
        <f>ISI_emi!M$53</f>
        <v>159.25766364829326</v>
      </c>
      <c r="N55" s="118">
        <f>ISI_emi!N$53</f>
        <v>175.58808012886433</v>
      </c>
      <c r="O55" s="118">
        <f>ISI_emi!O$53</f>
        <v>181.02192473423605</v>
      </c>
      <c r="P55" s="118">
        <f>ISI_emi!P$53</f>
        <v>183.14124813368267</v>
      </c>
      <c r="Q55" s="118">
        <f>ISI_emi!Q$53</f>
        <v>224.26183202301161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261.48477512001193</v>
      </c>
      <c r="C57" s="115">
        <f t="shared" si="12"/>
        <v>380.56435472549617</v>
      </c>
      <c r="D57" s="115">
        <f t="shared" si="12"/>
        <v>306.56422219199408</v>
      </c>
      <c r="E57" s="115">
        <f t="shared" si="12"/>
        <v>249.9752733421715</v>
      </c>
      <c r="F57" s="115">
        <f t="shared" si="12"/>
        <v>173.98377105508916</v>
      </c>
      <c r="G57" s="115">
        <f t="shared" si="12"/>
        <v>169.67256886286623</v>
      </c>
      <c r="H57" s="115">
        <f t="shared" si="12"/>
        <v>147.83513505837993</v>
      </c>
      <c r="I57" s="115">
        <f t="shared" si="12"/>
        <v>135.02105905025383</v>
      </c>
      <c r="J57" s="115">
        <f t="shared" si="12"/>
        <v>133.44057512119005</v>
      </c>
      <c r="K57" s="115">
        <f t="shared" si="12"/>
        <v>124.33842245099142</v>
      </c>
      <c r="L57" s="115">
        <f t="shared" si="12"/>
        <v>159.76356285757123</v>
      </c>
      <c r="M57" s="115">
        <f t="shared" si="12"/>
        <v>141.42303299566015</v>
      </c>
      <c r="N57" s="115">
        <f t="shared" si="12"/>
        <v>117.49533579684424</v>
      </c>
      <c r="O57" s="115">
        <f t="shared" si="12"/>
        <v>118.05450923831864</v>
      </c>
      <c r="P57" s="115">
        <f t="shared" si="12"/>
        <v>123.7288198838217</v>
      </c>
      <c r="Q57" s="115">
        <f t="shared" si="12"/>
        <v>102.63667340186828</v>
      </c>
    </row>
    <row r="58" spans="1:17" x14ac:dyDescent="0.25">
      <c r="A58" s="39" t="s">
        <v>103</v>
      </c>
      <c r="B58" s="114">
        <f t="shared" ref="B58:Q58" si="13">IF(B$46=0,"",B$46/B$7)</f>
        <v>0.26613448746444207</v>
      </c>
      <c r="C58" s="114">
        <f t="shared" si="13"/>
        <v>0.20793598901098825</v>
      </c>
      <c r="D58" s="114">
        <f t="shared" si="13"/>
        <v>0.14251530434782592</v>
      </c>
      <c r="E58" s="114">
        <f t="shared" si="13"/>
        <v>0.15648067000000068</v>
      </c>
      <c r="F58" s="114">
        <f t="shared" si="13"/>
        <v>0.10712731487889253</v>
      </c>
      <c r="G58" s="114">
        <f t="shared" si="13"/>
        <v>0.13506379651852751</v>
      </c>
      <c r="H58" s="114">
        <f t="shared" si="13"/>
        <v>0.1161696276905177</v>
      </c>
      <c r="I58" s="114">
        <f t="shared" si="13"/>
        <v>0.11367971397733218</v>
      </c>
      <c r="J58" s="114">
        <f t="shared" si="13"/>
        <v>9.4733197818541531E-2</v>
      </c>
      <c r="K58" s="114">
        <f t="shared" si="13"/>
        <v>8.9035266418835607E-2</v>
      </c>
      <c r="L58" s="114">
        <f t="shared" si="13"/>
        <v>9.3280223558307812E-2</v>
      </c>
      <c r="M58" s="114">
        <f t="shared" si="13"/>
        <v>8.3461149101958051E-2</v>
      </c>
      <c r="N58" s="114">
        <f t="shared" si="13"/>
        <v>8.8957533668968428E-2</v>
      </c>
      <c r="O58" s="114">
        <f t="shared" si="13"/>
        <v>8.5971678817502173E-2</v>
      </c>
      <c r="P58" s="114">
        <f t="shared" si="13"/>
        <v>8.5107181397841486E-2</v>
      </c>
      <c r="Q58" s="114">
        <f t="shared" si="13"/>
        <v>8.7306584503454382E-2</v>
      </c>
    </row>
    <row r="59" spans="1:17" x14ac:dyDescent="0.25">
      <c r="A59" s="110" t="s">
        <v>46</v>
      </c>
      <c r="B59" s="113">
        <f t="shared" ref="B59:Q59" si="14">IF(B$47=0,"",B$47/B$8)</f>
        <v>0.50097717527886543</v>
      </c>
      <c r="C59" s="113">
        <f t="shared" si="14"/>
        <v>0.71575042608721351</v>
      </c>
      <c r="D59" s="113" t="str">
        <f t="shared" si="14"/>
        <v/>
      </c>
      <c r="E59" s="113" t="str">
        <f t="shared" si="14"/>
        <v/>
      </c>
      <c r="F59" s="113" t="str">
        <f t="shared" si="14"/>
        <v/>
      </c>
      <c r="G59" s="113" t="str">
        <f t="shared" si="14"/>
        <v/>
      </c>
      <c r="H59" s="113" t="str">
        <f t="shared" si="14"/>
        <v/>
      </c>
      <c r="I59" s="113" t="str">
        <f t="shared" si="14"/>
        <v/>
      </c>
      <c r="J59" s="113" t="str">
        <f t="shared" si="14"/>
        <v/>
      </c>
      <c r="K59" s="113" t="str">
        <f t="shared" si="14"/>
        <v/>
      </c>
      <c r="L59" s="113" t="str">
        <f t="shared" si="14"/>
        <v/>
      </c>
      <c r="M59" s="113" t="str">
        <f t="shared" si="14"/>
        <v/>
      </c>
      <c r="N59" s="113" t="str">
        <f t="shared" si="14"/>
        <v/>
      </c>
      <c r="O59" s="113" t="str">
        <f t="shared" si="14"/>
        <v/>
      </c>
      <c r="P59" s="113" t="str">
        <f t="shared" si="14"/>
        <v/>
      </c>
      <c r="Q59" s="113" t="str">
        <f t="shared" si="14"/>
        <v/>
      </c>
    </row>
    <row r="60" spans="1:17" x14ac:dyDescent="0.25">
      <c r="A60" s="108" t="s">
        <v>45</v>
      </c>
      <c r="B60" s="112">
        <f t="shared" ref="B60:Q60" si="15">IF(B$48=0,"",B$48/B$9)</f>
        <v>0.12412047270940733</v>
      </c>
      <c r="C60" s="112">
        <f t="shared" si="15"/>
        <v>0.16066197234623456</v>
      </c>
      <c r="D60" s="112">
        <f t="shared" si="15"/>
        <v>0.14251530434782592</v>
      </c>
      <c r="E60" s="112">
        <f t="shared" si="15"/>
        <v>0.15648067000000068</v>
      </c>
      <c r="F60" s="112">
        <f t="shared" si="15"/>
        <v>0.10712731487889253</v>
      </c>
      <c r="G60" s="112">
        <f t="shared" si="15"/>
        <v>0.13506379651852751</v>
      </c>
      <c r="H60" s="112">
        <f t="shared" si="15"/>
        <v>0.1161696276905177</v>
      </c>
      <c r="I60" s="112">
        <f t="shared" si="15"/>
        <v>0.11367971397733218</v>
      </c>
      <c r="J60" s="112">
        <f t="shared" si="15"/>
        <v>9.4733197818541531E-2</v>
      </c>
      <c r="K60" s="112">
        <f t="shared" si="15"/>
        <v>8.9035266418835607E-2</v>
      </c>
      <c r="L60" s="112">
        <f t="shared" si="15"/>
        <v>9.3280223558307812E-2</v>
      </c>
      <c r="M60" s="112">
        <f t="shared" si="15"/>
        <v>8.3461149101958051E-2</v>
      </c>
      <c r="N60" s="112">
        <f t="shared" si="15"/>
        <v>8.8957533668968428E-2</v>
      </c>
      <c r="O60" s="112">
        <f t="shared" si="15"/>
        <v>8.5971678817502173E-2</v>
      </c>
      <c r="P60" s="112">
        <f t="shared" si="15"/>
        <v>8.5107181397841486E-2</v>
      </c>
      <c r="Q60" s="112">
        <f t="shared" si="15"/>
        <v>8.7306584503454382E-2</v>
      </c>
    </row>
    <row r="61" spans="1:17" x14ac:dyDescent="0.25">
      <c r="A61" s="39" t="s">
        <v>102</v>
      </c>
      <c r="B61" s="114">
        <f>IF(SUM(ISI_ued!B$5,ISI_ued!B$53)=0,"",SUM(ISI_ued!B$5,ISI_ued!B$53)/B$7)</f>
        <v>0.13151897772699517</v>
      </c>
      <c r="C61" s="114">
        <f>IF(SUM(ISI_ued!C$5,ISI_ued!C$53)=0,"",SUM(ISI_ued!C$5,ISI_ued!C$53)/C$7)</f>
        <v>0.10604609979651834</v>
      </c>
      <c r="D61" s="114">
        <f>IF(SUM(ISI_ued!D$5,ISI_ued!D$53)=0,"",SUM(ISI_ued!D$5,ISI_ued!D$53)/D$7)</f>
        <v>7.5942327480810562E-2</v>
      </c>
      <c r="E61" s="114">
        <f>IF(SUM(ISI_ued!E$5,ISI_ued!E$53)=0,"",SUM(ISI_ued!E$5,ISI_ued!E$53)/E$7)</f>
        <v>8.4940204037068978E-2</v>
      </c>
      <c r="F61" s="114">
        <f>IF(SUM(ISI_ued!F$5,ISI_ued!F$53)=0,"",SUM(ISI_ued!F$5,ISI_ued!F$53)/F$7)</f>
        <v>6.084731953398273E-2</v>
      </c>
      <c r="G61" s="114">
        <f>IF(SUM(ISI_ued!G$5,ISI_ued!G$53)=0,"",SUM(ISI_ued!G$5,ISI_ued!G$53)/G$7)</f>
        <v>7.4957671081128163E-2</v>
      </c>
      <c r="H61" s="114">
        <f>IF(SUM(ISI_ued!H$5,ISI_ued!H$53)=0,"",SUM(ISI_ued!H$5,ISI_ued!H$53)/H$7)</f>
        <v>6.6108786369411504E-2</v>
      </c>
      <c r="I61" s="114">
        <f>IF(SUM(ISI_ued!I$5,ISI_ued!I$53)=0,"",SUM(ISI_ued!I$5,ISI_ued!I$53)/I$7)</f>
        <v>6.5784813114305632E-2</v>
      </c>
      <c r="J61" s="114">
        <f>IF(SUM(ISI_ued!J$5,ISI_ued!J$53)=0,"",SUM(ISI_ued!J$5,ISI_ued!J$53)/J$7)</f>
        <v>5.69295728781785E-2</v>
      </c>
      <c r="K61" s="114">
        <f>IF(SUM(ISI_ued!K$5,ISI_ued!K$53)=0,"",SUM(ISI_ued!K$5,ISI_ued!K$53)/K$7)</f>
        <v>5.3367166137794651E-2</v>
      </c>
      <c r="L61" s="114">
        <f>IF(SUM(ISI_ued!L$5,ISI_ued!L$53)=0,"",SUM(ISI_ued!L$5,ISI_ued!L$53)/L$7)</f>
        <v>5.5947216097542114E-2</v>
      </c>
      <c r="M61" s="114">
        <f>IF(SUM(ISI_ued!M$5,ISI_ued!M$53)=0,"",SUM(ISI_ued!M$5,ISI_ued!M$53)/M$7)</f>
        <v>5.0391146336218814E-2</v>
      </c>
      <c r="N61" s="114">
        <f>IF(SUM(ISI_ued!N$5,ISI_ued!N$53)=0,"",SUM(ISI_ued!N$5,ISI_ued!N$53)/N$7)</f>
        <v>5.3508464243731402E-2</v>
      </c>
      <c r="O61" s="114">
        <f>IF(SUM(ISI_ued!O$5,ISI_ued!O$53)=0,"",SUM(ISI_ued!O$5,ISI_ued!O$53)/O$7)</f>
        <v>5.2285372619168928E-2</v>
      </c>
      <c r="P61" s="114">
        <f>IF(SUM(ISI_ued!P$5,ISI_ued!P$53)=0,"",SUM(ISI_ued!P$5,ISI_ued!P$53)/P$7)</f>
        <v>5.2452852798436103E-2</v>
      </c>
      <c r="Q61" s="114">
        <f>IF(SUM(ISI_ued!Q$5,ISI_ued!Q$53)=0,"",SUM(ISI_ued!Q$5,ISI_ued!Q$53)/Q$7)</f>
        <v>5.3799612772237618E-2</v>
      </c>
    </row>
    <row r="62" spans="1:17" x14ac:dyDescent="0.25">
      <c r="A62" s="110" t="s">
        <v>46</v>
      </c>
      <c r="B62" s="113">
        <f>IF(ISI_ued!B$5=0,"",ISI_ued!B$5/B$8)</f>
        <v>0.23918759723211025</v>
      </c>
      <c r="C62" s="113">
        <f>IF(ISI_ued!C$5=0,"",ISI_ued!C$5/C$8)</f>
        <v>0.33774103198916017</v>
      </c>
      <c r="D62" s="113" t="str">
        <f>IF(ISI_ued!D$5=0,"",ISI_ued!D$5/D$8)</f>
        <v/>
      </c>
      <c r="E62" s="113" t="str">
        <f>IF(ISI_ued!E$5=0,"",ISI_ued!E$5/E$8)</f>
        <v/>
      </c>
      <c r="F62" s="113" t="str">
        <f>IF(ISI_ued!F$5=0,"",ISI_ued!F$5/F$8)</f>
        <v/>
      </c>
      <c r="G62" s="113" t="str">
        <f>IF(ISI_ued!G$5=0,"",ISI_ued!G$5/G$8)</f>
        <v/>
      </c>
      <c r="H62" s="113" t="str">
        <f>IF(ISI_ued!H$5=0,"",ISI_ued!H$5/H$8)</f>
        <v/>
      </c>
      <c r="I62" s="113" t="str">
        <f>IF(ISI_ued!I$5=0,"",ISI_ued!I$5/I$8)</f>
        <v/>
      </c>
      <c r="J62" s="113" t="str">
        <f>IF(ISI_ued!J$5=0,"",ISI_ued!J$5/J$8)</f>
        <v/>
      </c>
      <c r="K62" s="113" t="str">
        <f>IF(ISI_ued!K$5=0,"",ISI_ued!K$5/K$8)</f>
        <v/>
      </c>
      <c r="L62" s="113" t="str">
        <f>IF(ISI_ued!L$5=0,"",ISI_ued!L$5/L$8)</f>
        <v/>
      </c>
      <c r="M62" s="113" t="str">
        <f>IF(ISI_ued!M$5=0,"",ISI_ued!M$5/M$8)</f>
        <v/>
      </c>
      <c r="N62" s="113" t="str">
        <f>IF(ISI_ued!N$5=0,"",ISI_ued!N$5/N$8)</f>
        <v/>
      </c>
      <c r="O62" s="113" t="str">
        <f>IF(ISI_ued!O$5=0,"",ISI_ued!O$5/O$8)</f>
        <v/>
      </c>
      <c r="P62" s="113" t="str">
        <f>IF(ISI_ued!P$5=0,"",ISI_ued!P$5/P$8)</f>
        <v/>
      </c>
      <c r="Q62" s="113" t="str">
        <f>IF(ISI_ued!Q$5=0,"",ISI_ued!Q$5/Q$8)</f>
        <v/>
      </c>
    </row>
    <row r="63" spans="1:17" x14ac:dyDescent="0.25">
      <c r="A63" s="108" t="s">
        <v>45</v>
      </c>
      <c r="B63" s="112">
        <f>IF(ISI_ued!B$53=0,"",ISI_ued!B$53/B$9)</f>
        <v>6.6409635548385762E-2</v>
      </c>
      <c r="C63" s="112">
        <f>IF(ISI_ued!C$53=0,"",ISI_ued!C$53/C$9)</f>
        <v>8.4476901904710855E-2</v>
      </c>
      <c r="D63" s="112">
        <f>IF(ISI_ued!D$53=0,"",ISI_ued!D$53/D$9)</f>
        <v>7.5942327480810562E-2</v>
      </c>
      <c r="E63" s="112">
        <f>IF(ISI_ued!E$53=0,"",ISI_ued!E$53/E$9)</f>
        <v>8.4940204037068978E-2</v>
      </c>
      <c r="F63" s="112">
        <f>IF(ISI_ued!F$53=0,"",ISI_ued!F$53/F$9)</f>
        <v>6.084731953398273E-2</v>
      </c>
      <c r="G63" s="112">
        <f>IF(ISI_ued!G$53=0,"",ISI_ued!G$53/G$9)</f>
        <v>7.4957671081128163E-2</v>
      </c>
      <c r="H63" s="112">
        <f>IF(ISI_ued!H$53=0,"",ISI_ued!H$53/H$9)</f>
        <v>6.6108786369411504E-2</v>
      </c>
      <c r="I63" s="112">
        <f>IF(ISI_ued!I$53=0,"",ISI_ued!I$53/I$9)</f>
        <v>6.5784813114305632E-2</v>
      </c>
      <c r="J63" s="112">
        <f>IF(ISI_ued!J$53=0,"",ISI_ued!J$53/J$9)</f>
        <v>5.69295728781785E-2</v>
      </c>
      <c r="K63" s="112">
        <f>IF(ISI_ued!K$53=0,"",ISI_ued!K$53/K$9)</f>
        <v>5.3367166137794651E-2</v>
      </c>
      <c r="L63" s="112">
        <f>IF(ISI_ued!L$53=0,"",ISI_ued!L$53/L$9)</f>
        <v>5.5947216097542114E-2</v>
      </c>
      <c r="M63" s="112">
        <f>IF(ISI_ued!M$53=0,"",ISI_ued!M$53/M$9)</f>
        <v>5.0391146336218814E-2</v>
      </c>
      <c r="N63" s="112">
        <f>IF(ISI_ued!N$53=0,"",ISI_ued!N$53/N$9)</f>
        <v>5.3508464243731402E-2</v>
      </c>
      <c r="O63" s="112">
        <f>IF(ISI_ued!O$53=0,"",ISI_ued!O$53/O$9)</f>
        <v>5.2285372619168928E-2</v>
      </c>
      <c r="P63" s="112">
        <f>IF(ISI_ued!P$53=0,"",ISI_ued!P$53/P$9)</f>
        <v>5.2452852798436103E-2</v>
      </c>
      <c r="Q63" s="112">
        <f>IF(ISI_ued!Q$53=0,"",ISI_ued!Q$53/Q$9)</f>
        <v>5.3799612772237618E-2</v>
      </c>
    </row>
    <row r="64" spans="1:17" x14ac:dyDescent="0.25">
      <c r="A64" s="39" t="s">
        <v>60</v>
      </c>
      <c r="B64" s="111">
        <f t="shared" ref="B64:Q64" si="16">IF(B$46=0,"",B$53/B$46)</f>
        <v>3.8289495978937342</v>
      </c>
      <c r="C64" s="111">
        <f t="shared" si="16"/>
        <v>2.5877047469785803</v>
      </c>
      <c r="D64" s="111">
        <f t="shared" si="16"/>
        <v>1.2285624104229713</v>
      </c>
      <c r="E64" s="111">
        <f t="shared" si="16"/>
        <v>1.1356624805127116</v>
      </c>
      <c r="F64" s="111">
        <f t="shared" si="16"/>
        <v>1.1670228477537821</v>
      </c>
      <c r="G64" s="111">
        <f t="shared" si="16"/>
        <v>1.2061857856458094</v>
      </c>
      <c r="H64" s="111">
        <f t="shared" si="16"/>
        <v>1.1542930632444894</v>
      </c>
      <c r="I64" s="111">
        <f t="shared" si="16"/>
        <v>1.1475066149695794</v>
      </c>
      <c r="J64" s="111">
        <f t="shared" si="16"/>
        <v>1.1951732777789743</v>
      </c>
      <c r="K64" s="111">
        <f t="shared" si="16"/>
        <v>1.1659696179452128</v>
      </c>
      <c r="L64" s="111">
        <f t="shared" si="16"/>
        <v>0.99762736927732099</v>
      </c>
      <c r="M64" s="111">
        <f t="shared" si="16"/>
        <v>0.98257736379865812</v>
      </c>
      <c r="N64" s="111">
        <f t="shared" si="16"/>
        <v>1.0070620381760724</v>
      </c>
      <c r="O64" s="111">
        <f t="shared" si="16"/>
        <v>1.0271217118673117</v>
      </c>
      <c r="P64" s="111">
        <f t="shared" si="16"/>
        <v>1.0395601341941099</v>
      </c>
      <c r="Q64" s="111">
        <f t="shared" si="16"/>
        <v>1.2653548355675261</v>
      </c>
    </row>
    <row r="65" spans="1:17" x14ac:dyDescent="0.25">
      <c r="A65" s="110" t="s">
        <v>101</v>
      </c>
      <c r="B65" s="109">
        <f t="shared" ref="B65:Q65" si="17">IF(B$47=0,"",B$54/B$47)</f>
        <v>4.9367523076424966</v>
      </c>
      <c r="C65" s="109">
        <f t="shared" si="17"/>
        <v>5.3531954465698934</v>
      </c>
      <c r="D65" s="109" t="str">
        <f t="shared" si="17"/>
        <v/>
      </c>
      <c r="E65" s="109" t="str">
        <f t="shared" si="17"/>
        <v/>
      </c>
      <c r="F65" s="109" t="str">
        <f t="shared" si="17"/>
        <v/>
      </c>
      <c r="G65" s="109" t="str">
        <f t="shared" si="17"/>
        <v/>
      </c>
      <c r="H65" s="109" t="str">
        <f t="shared" si="17"/>
        <v/>
      </c>
      <c r="I65" s="109" t="str">
        <f t="shared" si="17"/>
        <v/>
      </c>
      <c r="J65" s="109" t="str">
        <f t="shared" si="17"/>
        <v/>
      </c>
      <c r="K65" s="109" t="str">
        <f t="shared" si="17"/>
        <v/>
      </c>
      <c r="L65" s="109" t="str">
        <f t="shared" si="17"/>
        <v/>
      </c>
      <c r="M65" s="109" t="str">
        <f t="shared" si="17"/>
        <v/>
      </c>
      <c r="N65" s="109" t="str">
        <f t="shared" si="17"/>
        <v/>
      </c>
      <c r="O65" s="109" t="str">
        <f t="shared" si="17"/>
        <v/>
      </c>
      <c r="P65" s="109" t="str">
        <f t="shared" si="17"/>
        <v/>
      </c>
      <c r="Q65" s="109" t="str">
        <f t="shared" si="17"/>
        <v/>
      </c>
    </row>
    <row r="66" spans="1:17" x14ac:dyDescent="0.25">
      <c r="A66" s="108" t="s">
        <v>100</v>
      </c>
      <c r="B66" s="107">
        <f t="shared" ref="B66:Q66" si="18">IF(B$48=0,"",B$55/B$48)</f>
        <v>1.1250466159009731</v>
      </c>
      <c r="C66" s="107">
        <f t="shared" si="18"/>
        <v>1.4407713904692976</v>
      </c>
      <c r="D66" s="107">
        <f t="shared" si="18"/>
        <v>1.2285624104229713</v>
      </c>
      <c r="E66" s="107">
        <f t="shared" si="18"/>
        <v>1.1356624805127116</v>
      </c>
      <c r="F66" s="107">
        <f t="shared" si="18"/>
        <v>1.1670228477537821</v>
      </c>
      <c r="G66" s="107">
        <f t="shared" si="18"/>
        <v>1.2061857856458094</v>
      </c>
      <c r="H66" s="107">
        <f t="shared" si="18"/>
        <v>1.1542930632444894</v>
      </c>
      <c r="I66" s="107">
        <f t="shared" si="18"/>
        <v>1.1475066149695794</v>
      </c>
      <c r="J66" s="107">
        <f t="shared" si="18"/>
        <v>1.1951732777789743</v>
      </c>
      <c r="K66" s="107">
        <f t="shared" si="18"/>
        <v>1.1659696179452128</v>
      </c>
      <c r="L66" s="107">
        <f t="shared" si="18"/>
        <v>0.99762736927732099</v>
      </c>
      <c r="M66" s="107">
        <f t="shared" si="18"/>
        <v>0.98257736379865812</v>
      </c>
      <c r="N66" s="107">
        <f t="shared" si="18"/>
        <v>1.0070620381760724</v>
      </c>
      <c r="O66" s="107">
        <f t="shared" si="18"/>
        <v>1.0271217118673117</v>
      </c>
      <c r="P66" s="107">
        <f t="shared" si="18"/>
        <v>1.0395601341941099</v>
      </c>
      <c r="Q66" s="107">
        <f t="shared" si="18"/>
        <v>1.2653548355675261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205.40064186433483</v>
      </c>
      <c r="C5" s="96">
        <v>44.376526417407241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0.25280460811748401</v>
      </c>
      <c r="C6" s="160">
        <v>5.4618088184834317E-2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0.13482912432932481</v>
      </c>
      <c r="C7" s="159">
        <v>2.9129647031911638E-2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3.37072810823312</v>
      </c>
      <c r="C8" s="159">
        <v>0.72824117579779102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8.4268202705828008E-2</v>
      </c>
      <c r="C9" s="159">
        <v>1.8206029394944773E-2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0.16853640541165602</v>
      </c>
      <c r="C10" s="158">
        <v>3.641205878988954E-2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3.3707281082331203E-2</v>
      </c>
      <c r="C11" s="91">
        <v>7.2824117579779095E-3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5.0560921623496805E-2</v>
      </c>
      <c r="C12" s="91">
        <v>1.0923617636966865E-2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8.4268202705828008E-2</v>
      </c>
      <c r="C14" s="157">
        <v>1.820602939494477E-2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20.921642798137476</v>
      </c>
      <c r="C15" s="155">
        <v>4.5200921764417981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10.340329265297143</v>
      </c>
      <c r="C17" s="153">
        <v>1.6908119265934536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9.3166504004964139</v>
      </c>
      <c r="C19" s="153">
        <v>2.8234851381889072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1.2646631323439195</v>
      </c>
      <c r="C20" s="153">
        <v>5.7951116594369212E-3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152.28782004137787</v>
      </c>
      <c r="C21" s="155">
        <v>29.660844861811093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122.12324372934918</v>
      </c>
      <c r="C23" s="153">
        <v>27.684329999999999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30.164576312028686</v>
      </c>
      <c r="C26" s="153">
        <v>1.9765148618110935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16.382464197206161</v>
      </c>
      <c r="C27" s="155">
        <v>6.7801382646627006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9.4928622961551703</v>
      </c>
      <c r="C28" s="151">
        <v>4.5779958340754519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4.0950489714148315</v>
      </c>
      <c r="C29" s="153">
        <v>2.1925358497647403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0.80474539070634332</v>
      </c>
      <c r="C30" s="153">
        <v>0.43324517486339076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4.5930679340339955</v>
      </c>
      <c r="C32" s="153">
        <v>1.9522148094473206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6.8896019010509919</v>
      </c>
      <c r="C33" s="151">
        <v>2.2021424305872488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11.797548378815918</v>
      </c>
      <c r="C34" s="155">
        <v>2.5488441152922685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3.8186547367385968</v>
      </c>
      <c r="C35" s="151">
        <v>1.6521829450620125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2.0124387085752158</v>
      </c>
      <c r="C36" s="153">
        <v>0.56259576064855965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0.39547775523802758</v>
      </c>
      <c r="C37" s="153">
        <v>0.1111689456415233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1.4107382729253535</v>
      </c>
      <c r="C38" s="153">
        <v>0.97841823877192957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3.7466788233012602</v>
      </c>
      <c r="C39" s="151">
        <v>0.809088277448335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1.4605188038974373</v>
      </c>
      <c r="C42" s="87">
        <v>0.30314550330606838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0.29481441860198687</v>
      </c>
      <c r="C43" s="87">
        <v>6.1030478627519549E-2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1.9913456008018364</v>
      </c>
      <c r="C46" s="87">
        <v>0.44491229551474709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4.2322148187760611</v>
      </c>
      <c r="C50" s="148">
        <v>8.7572892781921069E-2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84.153680496978211</v>
      </c>
      <c r="C53" s="96">
        <v>107.00087358259222</v>
      </c>
      <c r="D53" s="96">
        <v>131.11407999999983</v>
      </c>
      <c r="E53" s="96">
        <v>156.48067000000063</v>
      </c>
      <c r="F53" s="96">
        <v>154.79896999999968</v>
      </c>
      <c r="G53" s="96">
        <v>190.16982549808682</v>
      </c>
      <c r="H53" s="96">
        <v>199.69558999999992</v>
      </c>
      <c r="I53" s="96">
        <v>210.64850999999649</v>
      </c>
      <c r="J53" s="96">
        <v>191.07685999999825</v>
      </c>
      <c r="K53" s="96">
        <v>143.7029200000006</v>
      </c>
      <c r="L53" s="96">
        <v>143.9313849504689</v>
      </c>
      <c r="M53" s="96">
        <v>162.08155155600258</v>
      </c>
      <c r="N53" s="96">
        <v>174.35676599117809</v>
      </c>
      <c r="O53" s="96">
        <v>176.24194157587942</v>
      </c>
      <c r="P53" s="96">
        <v>176.17186549353181</v>
      </c>
      <c r="Q53" s="96">
        <v>177.23236654201239</v>
      </c>
    </row>
    <row r="54" spans="1:17" x14ac:dyDescent="0.25">
      <c r="A54" s="132" t="s">
        <v>83</v>
      </c>
      <c r="B54" s="160">
        <v>0.25596532592627769</v>
      </c>
      <c r="C54" s="160">
        <v>0.32545829628863504</v>
      </c>
      <c r="D54" s="160">
        <v>0.39880202532471665</v>
      </c>
      <c r="E54" s="160">
        <v>0.47595809786537785</v>
      </c>
      <c r="F54" s="160">
        <v>0.4708429693758292</v>
      </c>
      <c r="G54" s="160">
        <v>0.57842843090753515</v>
      </c>
      <c r="H54" s="160">
        <v>0.60740239141680519</v>
      </c>
      <c r="I54" s="160">
        <v>0.64071724729817381</v>
      </c>
      <c r="J54" s="160">
        <v>0.58118730467915225</v>
      </c>
      <c r="K54" s="160">
        <v>0.43709276334834568</v>
      </c>
      <c r="L54" s="160">
        <v>0.43778767182013201</v>
      </c>
      <c r="M54" s="160">
        <v>0.49299397157274311</v>
      </c>
      <c r="N54" s="160">
        <v>0.53033077306685594</v>
      </c>
      <c r="O54" s="160">
        <v>0.53606480133652468</v>
      </c>
      <c r="P54" s="160">
        <v>0.53585165501717402</v>
      </c>
      <c r="Q54" s="160">
        <v>0.53907731900378031</v>
      </c>
    </row>
    <row r="55" spans="1:17" x14ac:dyDescent="0.25">
      <c r="A55" s="76" t="s">
        <v>82</v>
      </c>
      <c r="B55" s="159">
        <v>0.18913125297666661</v>
      </c>
      <c r="C55" s="159">
        <v>0.24047919438295104</v>
      </c>
      <c r="D55" s="159">
        <v>0.29467243841073976</v>
      </c>
      <c r="E55" s="159">
        <v>0.35168260032062576</v>
      </c>
      <c r="F55" s="159">
        <v>0.34790306238178942</v>
      </c>
      <c r="G55" s="159">
        <v>0.42739731836326172</v>
      </c>
      <c r="H55" s="159">
        <v>0.44880600500854972</v>
      </c>
      <c r="I55" s="159">
        <v>0.47342215335903021</v>
      </c>
      <c r="J55" s="159">
        <v>0.42943583374163252</v>
      </c>
      <c r="K55" s="159">
        <v>0.32296523640438701</v>
      </c>
      <c r="L55" s="159">
        <v>0.32347870013037189</v>
      </c>
      <c r="M55" s="159">
        <v>0.3642703058161515</v>
      </c>
      <c r="N55" s="159">
        <v>0.39185824579657091</v>
      </c>
      <c r="O55" s="159">
        <v>0.3960950850923684</v>
      </c>
      <c r="P55" s="159">
        <v>0.39593759254801592</v>
      </c>
      <c r="Q55" s="159">
        <v>0.39832101643271922</v>
      </c>
    </row>
    <row r="56" spans="1:17" x14ac:dyDescent="0.25">
      <c r="A56" s="76" t="s">
        <v>81</v>
      </c>
      <c r="B56" s="159">
        <v>4.7282813244166633</v>
      </c>
      <c r="C56" s="159">
        <v>6.0119798595737759</v>
      </c>
      <c r="D56" s="159">
        <v>7.3668109602684932</v>
      </c>
      <c r="E56" s="159">
        <v>8.7920650080156442</v>
      </c>
      <c r="F56" s="159">
        <v>8.6975765595447339</v>
      </c>
      <c r="G56" s="159">
        <v>10.684932959081541</v>
      </c>
      <c r="H56" s="159">
        <v>11.220150125213742</v>
      </c>
      <c r="I56" s="159">
        <v>11.835553833975753</v>
      </c>
      <c r="J56" s="159">
        <v>10.735895843540812</v>
      </c>
      <c r="K56" s="159">
        <v>8.074130910109675</v>
      </c>
      <c r="L56" s="159">
        <v>8.0869675032592969</v>
      </c>
      <c r="M56" s="159">
        <v>9.1067576454037873</v>
      </c>
      <c r="N56" s="159">
        <v>9.7964561449142717</v>
      </c>
      <c r="O56" s="159">
        <v>9.9023771273092098</v>
      </c>
      <c r="P56" s="159">
        <v>9.8984398137003975</v>
      </c>
      <c r="Q56" s="159">
        <v>9.9580254108179798</v>
      </c>
    </row>
    <row r="57" spans="1:17" x14ac:dyDescent="0.25">
      <c r="A57" s="76" t="s">
        <v>80</v>
      </c>
      <c r="B57" s="159">
        <v>0.1182070331104166</v>
      </c>
      <c r="C57" s="159">
        <v>0.1502994964893444</v>
      </c>
      <c r="D57" s="159">
        <v>0.18417027400671232</v>
      </c>
      <c r="E57" s="159">
        <v>0.21980162520039107</v>
      </c>
      <c r="F57" s="159">
        <v>0.21743941398861835</v>
      </c>
      <c r="G57" s="159">
        <v>0.26712332397703853</v>
      </c>
      <c r="H57" s="159">
        <v>0.28050375313034354</v>
      </c>
      <c r="I57" s="159">
        <v>0.29588884584939384</v>
      </c>
      <c r="J57" s="159">
        <v>0.26839739608852031</v>
      </c>
      <c r="K57" s="159">
        <v>0.20185327275274184</v>
      </c>
      <c r="L57" s="159">
        <v>0.20217418758148242</v>
      </c>
      <c r="M57" s="159">
        <v>0.22766894113509467</v>
      </c>
      <c r="N57" s="159">
        <v>0.24491140362285679</v>
      </c>
      <c r="O57" s="159">
        <v>0.24755942818273022</v>
      </c>
      <c r="P57" s="159">
        <v>0.24746099534250993</v>
      </c>
      <c r="Q57" s="159">
        <v>0.2489506352704495</v>
      </c>
    </row>
    <row r="58" spans="1:17" x14ac:dyDescent="0.25">
      <c r="A58" s="129" t="s">
        <v>79</v>
      </c>
      <c r="B58" s="158">
        <v>0.17064355061751843</v>
      </c>
      <c r="C58" s="158">
        <v>0.21697219752575669</v>
      </c>
      <c r="D58" s="158">
        <v>0.26586801688314443</v>
      </c>
      <c r="E58" s="158">
        <v>0.31730539857691853</v>
      </c>
      <c r="F58" s="158">
        <v>0.31389531291721939</v>
      </c>
      <c r="G58" s="158">
        <v>0.38561895393835671</v>
      </c>
      <c r="H58" s="158">
        <v>0.40493492761120342</v>
      </c>
      <c r="I58" s="158">
        <v>0.42714483153211591</v>
      </c>
      <c r="J58" s="158">
        <v>0.38745820311943485</v>
      </c>
      <c r="K58" s="158">
        <v>0.29139517556556382</v>
      </c>
      <c r="L58" s="158">
        <v>0.29185844788008808</v>
      </c>
      <c r="M58" s="158">
        <v>0.32866264771516207</v>
      </c>
      <c r="N58" s="158">
        <v>0.3535538487112373</v>
      </c>
      <c r="O58" s="158">
        <v>0.35737653422434978</v>
      </c>
      <c r="P58" s="158">
        <v>0.35723443667811605</v>
      </c>
      <c r="Q58" s="158">
        <v>0.3593848793358535</v>
      </c>
    </row>
    <row r="59" spans="1:17" x14ac:dyDescent="0.25">
      <c r="A59" s="92" t="s">
        <v>125</v>
      </c>
      <c r="B59" s="91">
        <v>3.4128710123503686E-2</v>
      </c>
      <c r="C59" s="91">
        <v>4.3394439505151344E-2</v>
      </c>
      <c r="D59" s="91">
        <v>5.3173603376628888E-2</v>
      </c>
      <c r="E59" s="91">
        <v>6.3461079715383714E-2</v>
      </c>
      <c r="F59" s="91">
        <v>6.2779062583443887E-2</v>
      </c>
      <c r="G59" s="91">
        <v>7.7123790787671342E-2</v>
      </c>
      <c r="H59" s="91">
        <v>8.0986985522240693E-2</v>
      </c>
      <c r="I59" s="91">
        <v>8.5428966306423187E-2</v>
      </c>
      <c r="J59" s="91">
        <v>7.749164062388697E-2</v>
      </c>
      <c r="K59" s="91">
        <v>5.8279035113112769E-2</v>
      </c>
      <c r="L59" s="91">
        <v>5.8371689576017606E-2</v>
      </c>
      <c r="M59" s="91">
        <v>6.5732529543032422E-2</v>
      </c>
      <c r="N59" s="91">
        <v>7.0710769742247465E-2</v>
      </c>
      <c r="O59" s="91">
        <v>7.1475306844869954E-2</v>
      </c>
      <c r="P59" s="91">
        <v>7.144688733562321E-2</v>
      </c>
      <c r="Q59" s="91">
        <v>7.187697586717072E-2</v>
      </c>
    </row>
    <row r="60" spans="1:17" x14ac:dyDescent="0.25">
      <c r="A60" s="92" t="s">
        <v>26</v>
      </c>
      <c r="B60" s="91">
        <v>5.1193065185255529E-2</v>
      </c>
      <c r="C60" s="91">
        <v>6.5091659257727016E-2</v>
      </c>
      <c r="D60" s="91">
        <v>7.9760405064943321E-2</v>
      </c>
      <c r="E60" s="91">
        <v>9.5191619573075578E-2</v>
      </c>
      <c r="F60" s="91">
        <v>9.4168593875165837E-2</v>
      </c>
      <c r="G60" s="91">
        <v>0.11568568618150701</v>
      </c>
      <c r="H60" s="91">
        <v>0.12148047828336102</v>
      </c>
      <c r="I60" s="91">
        <v>0.12814344945963477</v>
      </c>
      <c r="J60" s="91">
        <v>0.11623746093583046</v>
      </c>
      <c r="K60" s="91">
        <v>8.741855266966915E-2</v>
      </c>
      <c r="L60" s="91">
        <v>8.7557534364026399E-2</v>
      </c>
      <c r="M60" s="91">
        <v>9.8598794314548613E-2</v>
      </c>
      <c r="N60" s="91">
        <v>0.10606615461337118</v>
      </c>
      <c r="O60" s="91">
        <v>0.10721296026730494</v>
      </c>
      <c r="P60" s="91">
        <v>0.10717033100343482</v>
      </c>
      <c r="Q60" s="91">
        <v>0.10781546380075606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8.5321775308759215E-2</v>
      </c>
      <c r="C62" s="157">
        <v>0.10848609876287833</v>
      </c>
      <c r="D62" s="157">
        <v>0.13293400844157222</v>
      </c>
      <c r="E62" s="157">
        <v>0.15865269928845926</v>
      </c>
      <c r="F62" s="157">
        <v>0.1569476564586097</v>
      </c>
      <c r="G62" s="157">
        <v>0.19280947696917836</v>
      </c>
      <c r="H62" s="157">
        <v>0.20246746380560171</v>
      </c>
      <c r="I62" s="157">
        <v>0.21357241576605798</v>
      </c>
      <c r="J62" s="157">
        <v>0.19372910155971743</v>
      </c>
      <c r="K62" s="157">
        <v>0.14569758778278191</v>
      </c>
      <c r="L62" s="157">
        <v>0.14592922394004404</v>
      </c>
      <c r="M62" s="157">
        <v>0.16433132385758104</v>
      </c>
      <c r="N62" s="157">
        <v>0.17677692435561868</v>
      </c>
      <c r="O62" s="157">
        <v>0.17868826711217489</v>
      </c>
      <c r="P62" s="157">
        <v>0.17861721833905803</v>
      </c>
      <c r="Q62" s="157">
        <v>0.17969243966792675</v>
      </c>
    </row>
    <row r="63" spans="1:17" x14ac:dyDescent="0.25">
      <c r="A63" s="156" t="s">
        <v>115</v>
      </c>
      <c r="B63" s="155">
        <v>13.127123362508691</v>
      </c>
      <c r="C63" s="155">
        <v>16.691054498386663</v>
      </c>
      <c r="D63" s="155">
        <v>20.452470914609954</v>
      </c>
      <c r="E63" s="155">
        <v>24.409402497990285</v>
      </c>
      <c r="F63" s="155">
        <v>24.147074300003311</v>
      </c>
      <c r="G63" s="155">
        <v>29.664570157805201</v>
      </c>
      <c r="H63" s="155">
        <v>31.150493114476205</v>
      </c>
      <c r="I63" s="155">
        <v>32.859037900283965</v>
      </c>
      <c r="J63" s="155">
        <v>29.806058369970415</v>
      </c>
      <c r="K63" s="155">
        <v>22.416202681241671</v>
      </c>
      <c r="L63" s="155">
        <v>22.451840903730535</v>
      </c>
      <c r="M63" s="155">
        <v>25.283083395726919</v>
      </c>
      <c r="N63" s="155">
        <v>27.197892745005205</v>
      </c>
      <c r="O63" s="155">
        <v>27.491961077064062</v>
      </c>
      <c r="P63" s="155">
        <v>27.481029916688087</v>
      </c>
      <c r="Q63" s="155">
        <v>27.646457358568966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6.4053636201582833</v>
      </c>
      <c r="J64" s="153">
        <v>6.3427886855749032</v>
      </c>
      <c r="K64" s="153">
        <v>3.2203530202907613</v>
      </c>
      <c r="L64" s="153">
        <v>3.8275325404010867</v>
      </c>
      <c r="M64" s="153">
        <v>3.8431795266779072</v>
      </c>
      <c r="N64" s="153">
        <v>4.9664820593940888</v>
      </c>
      <c r="O64" s="153">
        <v>5.0435557337710817</v>
      </c>
      <c r="P64" s="153">
        <v>4.5993287033384016</v>
      </c>
      <c r="Q64" s="153">
        <v>2.9539312264241406</v>
      </c>
    </row>
    <row r="65" spans="1:17" x14ac:dyDescent="0.25">
      <c r="A65" s="84" t="s">
        <v>29</v>
      </c>
      <c r="B65" s="153">
        <v>7.8116241784014875</v>
      </c>
      <c r="C65" s="153">
        <v>11.707448073406482</v>
      </c>
      <c r="D65" s="153">
        <v>18.137069999999994</v>
      </c>
      <c r="E65" s="153">
        <v>19.096829999999954</v>
      </c>
      <c r="F65" s="153">
        <v>15.386900000000026</v>
      </c>
      <c r="G65" s="153">
        <v>27.850229608562586</v>
      </c>
      <c r="H65" s="153">
        <v>25.892659999999978</v>
      </c>
      <c r="I65" s="153">
        <v>16.196889999999996</v>
      </c>
      <c r="J65" s="153">
        <v>0.99934999999999263</v>
      </c>
      <c r="K65" s="153">
        <v>0</v>
      </c>
      <c r="L65" s="153">
        <v>0.9554060111051399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4.521996058636903</v>
      </c>
      <c r="C66" s="153">
        <v>4.9622071878062091</v>
      </c>
      <c r="D66" s="153">
        <v>2.2912150830159845</v>
      </c>
      <c r="E66" s="153">
        <v>5.2711953445469515</v>
      </c>
      <c r="F66" s="153">
        <v>8.5027511476426518</v>
      </c>
      <c r="G66" s="153">
        <v>1.7734787771525387</v>
      </c>
      <c r="H66" s="153">
        <v>5.2056154039139706</v>
      </c>
      <c r="I66" s="153">
        <v>10.199905446965353</v>
      </c>
      <c r="J66" s="153">
        <v>22.012593964710234</v>
      </c>
      <c r="K66" s="153">
        <v>18.98863431713081</v>
      </c>
      <c r="L66" s="153">
        <v>17.418789667638269</v>
      </c>
      <c r="M66" s="153">
        <v>20.998143556837963</v>
      </c>
      <c r="N66" s="153">
        <v>21.868687253507698</v>
      </c>
      <c r="O66" s="153">
        <v>22.043017076642361</v>
      </c>
      <c r="P66" s="153">
        <v>22.371305839302238</v>
      </c>
      <c r="Q66" s="153">
        <v>24.257634936382068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0.79350312547030022</v>
      </c>
      <c r="C68" s="153">
        <v>2.1399237173972956E-2</v>
      </c>
      <c r="D68" s="153">
        <v>2.4185831593975138E-2</v>
      </c>
      <c r="E68" s="153">
        <v>4.1377153443379555E-2</v>
      </c>
      <c r="F68" s="153">
        <v>0.25742315236063362</v>
      </c>
      <c r="G68" s="153">
        <v>4.0861772090076798E-2</v>
      </c>
      <c r="H68" s="153">
        <v>5.2217710562256769E-2</v>
      </c>
      <c r="I68" s="153">
        <v>5.6878833160332931E-2</v>
      </c>
      <c r="J68" s="153">
        <v>0.45132571968528623</v>
      </c>
      <c r="K68" s="153">
        <v>0.20721534382009921</v>
      </c>
      <c r="L68" s="153">
        <v>0.25011268458603908</v>
      </c>
      <c r="M68" s="153">
        <v>0.4417603122110485</v>
      </c>
      <c r="N68" s="153">
        <v>0.36272343210341873</v>
      </c>
      <c r="O68" s="153">
        <v>0.40538826665061833</v>
      </c>
      <c r="P68" s="153">
        <v>0.51039537404744806</v>
      </c>
      <c r="Q68" s="153">
        <v>0.43489119576275925</v>
      </c>
    </row>
    <row r="69" spans="1:17" x14ac:dyDescent="0.25">
      <c r="A69" s="156" t="s">
        <v>114</v>
      </c>
      <c r="B69" s="155">
        <v>36.050785764965823</v>
      </c>
      <c r="C69" s="155">
        <v>45.838346551328065</v>
      </c>
      <c r="D69" s="155">
        <v>56.168257655947862</v>
      </c>
      <c r="E69" s="155">
        <v>67.035108591963578</v>
      </c>
      <c r="F69" s="155">
        <v>66.314681320536579</v>
      </c>
      <c r="G69" s="155">
        <v>81.467282209227207</v>
      </c>
      <c r="H69" s="155">
        <v>85.54804603652434</v>
      </c>
      <c r="I69" s="155">
        <v>90.240192239623156</v>
      </c>
      <c r="J69" s="155">
        <v>81.855848773597728</v>
      </c>
      <c r="K69" s="155">
        <v>61.561219332600359</v>
      </c>
      <c r="L69" s="155">
        <v>61.659091950119823</v>
      </c>
      <c r="M69" s="155">
        <v>69.434482925658003</v>
      </c>
      <c r="N69" s="155">
        <v>74.693089836349486</v>
      </c>
      <c r="O69" s="155">
        <v>75.500684474302986</v>
      </c>
      <c r="P69" s="155">
        <v>75.470664422689779</v>
      </c>
      <c r="Q69" s="155">
        <v>75.92497486848977</v>
      </c>
    </row>
    <row r="70" spans="1:17" x14ac:dyDescent="0.25">
      <c r="A70" s="156" t="s">
        <v>113</v>
      </c>
      <c r="B70" s="155">
        <v>19.69068504376299</v>
      </c>
      <c r="C70" s="155">
        <v>25.036581747580005</v>
      </c>
      <c r="D70" s="155">
        <v>30.67870637191497</v>
      </c>
      <c r="E70" s="155">
        <v>36.614103746985457</v>
      </c>
      <c r="F70" s="155">
        <v>36.220611450004995</v>
      </c>
      <c r="G70" s="155">
        <v>44.496855236707752</v>
      </c>
      <c r="H70" s="155">
        <v>46.725739671714322</v>
      </c>
      <c r="I70" s="155">
        <v>49.288556850425948</v>
      </c>
      <c r="J70" s="155">
        <v>44.709087554955659</v>
      </c>
      <c r="K70" s="155">
        <v>33.624304021862599</v>
      </c>
      <c r="L70" s="155">
        <v>33.677761355595862</v>
      </c>
      <c r="M70" s="155">
        <v>37.924625093590294</v>
      </c>
      <c r="N70" s="155">
        <v>40.79683911750783</v>
      </c>
      <c r="O70" s="155">
        <v>41.237941615596185</v>
      </c>
      <c r="P70" s="155">
        <v>41.221544875032265</v>
      </c>
      <c r="Q70" s="155">
        <v>41.469686037853549</v>
      </c>
    </row>
    <row r="71" spans="1:17" x14ac:dyDescent="0.25">
      <c r="A71" s="152" t="s">
        <v>123</v>
      </c>
      <c r="B71" s="151">
        <v>11.409819633195438</v>
      </c>
      <c r="C71" s="151">
        <v>16.904871621465784</v>
      </c>
      <c r="D71" s="151">
        <v>21.488090366195422</v>
      </c>
      <c r="E71" s="151">
        <v>20.890785438506004</v>
      </c>
      <c r="F71" s="151">
        <v>15.635495479504296</v>
      </c>
      <c r="G71" s="151">
        <v>28.96938184247464</v>
      </c>
      <c r="H71" s="151">
        <v>26.883009658059017</v>
      </c>
      <c r="I71" s="151">
        <v>27.674600249504053</v>
      </c>
      <c r="J71" s="151">
        <v>19.552186201868821</v>
      </c>
      <c r="K71" s="151">
        <v>15.104740001263306</v>
      </c>
      <c r="L71" s="151">
        <v>14.690199371921118</v>
      </c>
      <c r="M71" s="151">
        <v>15.980839105218655</v>
      </c>
      <c r="N71" s="151">
        <v>17.541116155912533</v>
      </c>
      <c r="O71" s="151">
        <v>17.715357842419678</v>
      </c>
      <c r="P71" s="151">
        <v>17.702571627502323</v>
      </c>
      <c r="Q71" s="151">
        <v>17.80621622349701</v>
      </c>
    </row>
    <row r="72" spans="1:17" x14ac:dyDescent="0.25">
      <c r="A72" s="154" t="s">
        <v>30</v>
      </c>
      <c r="B72" s="153">
        <v>4.9219896692138825</v>
      </c>
      <c r="C72" s="153">
        <v>8.0962365211980778</v>
      </c>
      <c r="D72" s="153">
        <v>5.0037656815902301</v>
      </c>
      <c r="E72" s="153">
        <v>4.2665426748291866</v>
      </c>
      <c r="F72" s="153">
        <v>0</v>
      </c>
      <c r="G72" s="153">
        <v>4.3813903914530687</v>
      </c>
      <c r="H72" s="153">
        <v>4.3914826829508353</v>
      </c>
      <c r="I72" s="153">
        <v>3.6298131094140658</v>
      </c>
      <c r="J72" s="153">
        <v>2.1781939898060143</v>
      </c>
      <c r="K72" s="153">
        <v>1.4675003555192097</v>
      </c>
      <c r="L72" s="153">
        <v>0.72876998323582487</v>
      </c>
      <c r="M72" s="153">
        <v>0.72397577164474236</v>
      </c>
      <c r="N72" s="153">
        <v>0.7283459178682804</v>
      </c>
      <c r="O72" s="153">
        <v>0.72711520347562264</v>
      </c>
      <c r="P72" s="153">
        <v>0.72348739169098775</v>
      </c>
      <c r="Q72" s="153">
        <v>0.72624015524898278</v>
      </c>
    </row>
    <row r="73" spans="1:17" x14ac:dyDescent="0.25">
      <c r="A73" s="154" t="s">
        <v>125</v>
      </c>
      <c r="B73" s="153">
        <v>0.96725302360318577</v>
      </c>
      <c r="C73" s="153">
        <v>1.5998166724335219</v>
      </c>
      <c r="D73" s="153">
        <v>1.9769532546744784</v>
      </c>
      <c r="E73" s="153">
        <v>1.9609364932452575</v>
      </c>
      <c r="F73" s="153">
        <v>1.9120848325038262</v>
      </c>
      <c r="G73" s="153">
        <v>2.6107177332874656</v>
      </c>
      <c r="H73" s="153">
        <v>2.5853885024566989</v>
      </c>
      <c r="I73" s="153">
        <v>1.9818038595815168</v>
      </c>
      <c r="J73" s="153">
        <v>0.6027246433382516</v>
      </c>
      <c r="K73" s="153">
        <v>1.2908636320112352</v>
      </c>
      <c r="L73" s="153">
        <v>1.3030547329021258</v>
      </c>
      <c r="M73" s="153">
        <v>0.62767267465948429</v>
      </c>
      <c r="N73" s="153">
        <v>1.3089549303140549</v>
      </c>
      <c r="O73" s="153">
        <v>1.3065201234930515</v>
      </c>
      <c r="P73" s="153">
        <v>1.2997687374580338</v>
      </c>
      <c r="Q73" s="153">
        <v>1.3043295253436704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5.52057694037837</v>
      </c>
      <c r="C75" s="153">
        <v>7.208818427834184</v>
      </c>
      <c r="D75" s="153">
        <v>14.507371429930716</v>
      </c>
      <c r="E75" s="153">
        <v>14.66330627043156</v>
      </c>
      <c r="F75" s="153">
        <v>13.72341064700047</v>
      </c>
      <c r="G75" s="153">
        <v>21.977273717734107</v>
      </c>
      <c r="H75" s="153">
        <v>19.906138472651481</v>
      </c>
      <c r="I75" s="153">
        <v>22.062983280508469</v>
      </c>
      <c r="J75" s="153">
        <v>16.771267568724557</v>
      </c>
      <c r="K75" s="153">
        <v>12.346376013732861</v>
      </c>
      <c r="L75" s="153">
        <v>12.658374655783167</v>
      </c>
      <c r="M75" s="153">
        <v>14.629190658914428</v>
      </c>
      <c r="N75" s="153">
        <v>15.5038153077302</v>
      </c>
      <c r="O75" s="153">
        <v>15.681722515451003</v>
      </c>
      <c r="P75" s="153">
        <v>15.679315498353301</v>
      </c>
      <c r="Q75" s="153">
        <v>15.775646542904358</v>
      </c>
    </row>
    <row r="76" spans="1:17" x14ac:dyDescent="0.25">
      <c r="A76" s="152" t="s">
        <v>122</v>
      </c>
      <c r="B76" s="151">
        <v>8.2808654105675537</v>
      </c>
      <c r="C76" s="151">
        <v>8.1317101261142213</v>
      </c>
      <c r="D76" s="151">
        <v>9.1906160057195496</v>
      </c>
      <c r="E76" s="151">
        <v>15.723318308479451</v>
      </c>
      <c r="F76" s="151">
        <v>20.585115970500702</v>
      </c>
      <c r="G76" s="151">
        <v>15.527473394233111</v>
      </c>
      <c r="H76" s="151">
        <v>19.842730013655302</v>
      </c>
      <c r="I76" s="151">
        <v>21.613956600921895</v>
      </c>
      <c r="J76" s="151">
        <v>25.156901353086834</v>
      </c>
      <c r="K76" s="151">
        <v>18.51956402059929</v>
      </c>
      <c r="L76" s="151">
        <v>18.987561983674748</v>
      </c>
      <c r="M76" s="151">
        <v>21.943785988371641</v>
      </c>
      <c r="N76" s="151">
        <v>23.255722961595296</v>
      </c>
      <c r="O76" s="151">
        <v>23.522583773176503</v>
      </c>
      <c r="P76" s="151">
        <v>23.518973247529946</v>
      </c>
      <c r="Q76" s="151">
        <v>23.663469814356535</v>
      </c>
    </row>
    <row r="77" spans="1:17" x14ac:dyDescent="0.25">
      <c r="A77" s="156" t="s">
        <v>112</v>
      </c>
      <c r="B77" s="155">
        <v>9.8228578386931531</v>
      </c>
      <c r="C77" s="155">
        <v>12.489701741037017</v>
      </c>
      <c r="D77" s="155">
        <v>15.304321342633214</v>
      </c>
      <c r="E77" s="155">
        <v>18.265242433082385</v>
      </c>
      <c r="F77" s="155">
        <v>18.068945611246612</v>
      </c>
      <c r="G77" s="155">
        <v>22.197616908078874</v>
      </c>
      <c r="H77" s="155">
        <v>23.309513974904409</v>
      </c>
      <c r="I77" s="155">
        <v>24.587996097648979</v>
      </c>
      <c r="J77" s="155">
        <v>22.303490720304907</v>
      </c>
      <c r="K77" s="155">
        <v>16.773756606115271</v>
      </c>
      <c r="L77" s="155">
        <v>16.800424230351318</v>
      </c>
      <c r="M77" s="155">
        <v>18.919006629384413</v>
      </c>
      <c r="N77" s="155">
        <v>20.351833876203798</v>
      </c>
      <c r="O77" s="155">
        <v>20.571881432770997</v>
      </c>
      <c r="P77" s="155">
        <v>20.563701785835441</v>
      </c>
      <c r="Q77" s="155">
        <v>20.687489016239262</v>
      </c>
    </row>
    <row r="78" spans="1:17" x14ac:dyDescent="0.25">
      <c r="A78" s="152" t="s">
        <v>121</v>
      </c>
      <c r="B78" s="151">
        <v>3.1794828391117171</v>
      </c>
      <c r="C78" s="151">
        <v>8.0959334004176622</v>
      </c>
      <c r="D78" s="151">
        <v>10.007787383617366</v>
      </c>
      <c r="E78" s="151">
        <v>11.714428606880858</v>
      </c>
      <c r="F78" s="151">
        <v>7.4950125528137104</v>
      </c>
      <c r="G78" s="151">
        <v>14.417759294206284</v>
      </c>
      <c r="H78" s="151">
        <v>14.964698133067845</v>
      </c>
      <c r="I78" s="151">
        <v>15.692610062187514</v>
      </c>
      <c r="J78" s="151">
        <v>6.6439673066298939</v>
      </c>
      <c r="K78" s="151">
        <v>7.5276918415126923</v>
      </c>
      <c r="L78" s="151">
        <v>6.7249796012612384</v>
      </c>
      <c r="M78" s="151">
        <v>4.5372020262188419</v>
      </c>
      <c r="N78" s="151">
        <v>7.0093013171557104</v>
      </c>
      <c r="O78" s="151">
        <v>6.3478243923037105</v>
      </c>
      <c r="P78" s="151">
        <v>4.3495146667728726</v>
      </c>
      <c r="Q78" s="151">
        <v>5.8895484185043596</v>
      </c>
    </row>
    <row r="79" spans="1:17" x14ac:dyDescent="0.25">
      <c r="A79" s="154" t="s">
        <v>30</v>
      </c>
      <c r="B79" s="153">
        <v>1.6755938359967657</v>
      </c>
      <c r="C79" s="153">
        <v>2.7567999192711063</v>
      </c>
      <c r="D79" s="153">
        <v>1.707243026219935</v>
      </c>
      <c r="E79" s="153">
        <v>1.4566605360247469</v>
      </c>
      <c r="F79" s="153">
        <v>0</v>
      </c>
      <c r="G79" s="153">
        <v>1.4960928771355555</v>
      </c>
      <c r="H79" s="153">
        <v>1.4996908226847334</v>
      </c>
      <c r="I79" s="153">
        <v>1.235255742224918</v>
      </c>
      <c r="J79" s="153">
        <v>0.74146612914487353</v>
      </c>
      <c r="K79" s="153">
        <v>0.50036942523763817</v>
      </c>
      <c r="L79" s="153">
        <v>0.24835917402766064</v>
      </c>
      <c r="M79" s="153">
        <v>0.24684425515935557</v>
      </c>
      <c r="N79" s="153">
        <v>0.24817536630626233</v>
      </c>
      <c r="O79" s="153">
        <v>0.24773581542265119</v>
      </c>
      <c r="P79" s="153">
        <v>0.24654211268183424</v>
      </c>
      <c r="Q79" s="153">
        <v>0.24784610352332434</v>
      </c>
    </row>
    <row r="80" spans="1:17" x14ac:dyDescent="0.25">
      <c r="A80" s="154" t="s">
        <v>125</v>
      </c>
      <c r="B80" s="153">
        <v>0.32928212229620274</v>
      </c>
      <c r="C80" s="153">
        <v>0.54474377840442068</v>
      </c>
      <c r="D80" s="153">
        <v>0.6745199259876542</v>
      </c>
      <c r="E80" s="153">
        <v>0.66949261288602546</v>
      </c>
      <c r="F80" s="153">
        <v>0.65385928264819526</v>
      </c>
      <c r="G80" s="153">
        <v>0.89146956924956733</v>
      </c>
      <c r="H80" s="153">
        <v>0.88290987125186982</v>
      </c>
      <c r="I80" s="153">
        <v>0.67442441903207029</v>
      </c>
      <c r="J80" s="153">
        <v>0.20516992991796745</v>
      </c>
      <c r="K80" s="153">
        <v>0.44014210366654788</v>
      </c>
      <c r="L80" s="153">
        <v>0.44407097523346117</v>
      </c>
      <c r="M80" s="153">
        <v>0.21400908694528703</v>
      </c>
      <c r="N80" s="153">
        <v>0.44601110727695059</v>
      </c>
      <c r="O80" s="153">
        <v>0.44514518003818021</v>
      </c>
      <c r="P80" s="153">
        <v>0.44292096062894759</v>
      </c>
      <c r="Q80" s="153">
        <v>0.44513235495223408</v>
      </c>
    </row>
    <row r="81" spans="1:17" x14ac:dyDescent="0.25">
      <c r="A81" s="154" t="s">
        <v>26</v>
      </c>
      <c r="B81" s="153">
        <v>1.1746068808187486</v>
      </c>
      <c r="C81" s="153">
        <v>4.7943897027421354</v>
      </c>
      <c r="D81" s="153">
        <v>7.6260244314097756</v>
      </c>
      <c r="E81" s="153">
        <v>9.5882754579700862</v>
      </c>
      <c r="F81" s="153">
        <v>6.8411532701655151</v>
      </c>
      <c r="G81" s="153">
        <v>12.030196847821163</v>
      </c>
      <c r="H81" s="153">
        <v>12.582097439131241</v>
      </c>
      <c r="I81" s="153">
        <v>13.782929900930526</v>
      </c>
      <c r="J81" s="153">
        <v>5.6973312475670532</v>
      </c>
      <c r="K81" s="153">
        <v>6.5871803126085062</v>
      </c>
      <c r="L81" s="153">
        <v>6.0325494520001168</v>
      </c>
      <c r="M81" s="153">
        <v>4.0763486841141994</v>
      </c>
      <c r="N81" s="153">
        <v>6.3151148435724975</v>
      </c>
      <c r="O81" s="153">
        <v>5.6549433968428788</v>
      </c>
      <c r="P81" s="153">
        <v>3.6600515934620912</v>
      </c>
      <c r="Q81" s="153">
        <v>5.1965699600288016</v>
      </c>
    </row>
    <row r="82" spans="1:17" x14ac:dyDescent="0.25">
      <c r="A82" s="152" t="s">
        <v>120</v>
      </c>
      <c r="B82" s="151">
        <v>3.1195543571251889</v>
      </c>
      <c r="C82" s="151">
        <v>3.9646486055662002</v>
      </c>
      <c r="D82" s="151">
        <v>4.8370031587298694</v>
      </c>
      <c r="E82" s="151">
        <v>5.7646479107775548</v>
      </c>
      <c r="F82" s="151">
        <v>5.6828931635804913</v>
      </c>
      <c r="G82" s="151">
        <v>7.0034839441609336</v>
      </c>
      <c r="H82" s="151">
        <v>7.3526793411537943</v>
      </c>
      <c r="I82" s="151">
        <v>7.8146882054153703</v>
      </c>
      <c r="J82" s="151">
        <v>7.0843347396548557</v>
      </c>
      <c r="K82" s="151">
        <v>5.3089732320203691</v>
      </c>
      <c r="L82" s="151">
        <v>5.3233036219550991</v>
      </c>
      <c r="M82" s="151">
        <v>5.9883586711557548</v>
      </c>
      <c r="N82" s="151">
        <v>6.4507873490834298</v>
      </c>
      <c r="O82" s="151">
        <v>6.5216799741050213</v>
      </c>
      <c r="P82" s="151">
        <v>6.5166750121605883</v>
      </c>
      <c r="Q82" s="151">
        <v>6.5350078782417649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0.83168637983916271</v>
      </c>
      <c r="J83" s="87">
        <v>0.8207913144236364</v>
      </c>
      <c r="K83" s="87">
        <v>0.38003697971033895</v>
      </c>
      <c r="L83" s="87">
        <v>0.47597152276188159</v>
      </c>
      <c r="M83" s="87">
        <v>0.50554633517767</v>
      </c>
      <c r="N83" s="87">
        <v>0.62133923530300605</v>
      </c>
      <c r="O83" s="87">
        <v>0.64082318310572994</v>
      </c>
      <c r="P83" s="87">
        <v>0.60917714067244066</v>
      </c>
      <c r="Q83" s="87">
        <v>0.37786433051868273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1.216055075237809</v>
      </c>
      <c r="C85" s="87">
        <v>1.4854564458113952</v>
      </c>
      <c r="D85" s="87">
        <v>0.95699129218984191</v>
      </c>
      <c r="E85" s="87">
        <v>0.8674167891460679</v>
      </c>
      <c r="F85" s="87">
        <v>0</v>
      </c>
      <c r="G85" s="87">
        <v>0.90760192242447058</v>
      </c>
      <c r="H85" s="87">
        <v>0.91662649436446053</v>
      </c>
      <c r="I85" s="87">
        <v>0.63169114836105333</v>
      </c>
      <c r="J85" s="87">
        <v>0.37781988104917608</v>
      </c>
      <c r="K85" s="87">
        <v>0.23223021924303058</v>
      </c>
      <c r="L85" s="87">
        <v>0.12151056797259756</v>
      </c>
      <c r="M85" s="87">
        <v>0.12770532921009495</v>
      </c>
      <c r="N85" s="87">
        <v>0.12216916938589395</v>
      </c>
      <c r="O85" s="87">
        <v>0.12386244268131852</v>
      </c>
      <c r="P85" s="87">
        <v>0.12847957559824419</v>
      </c>
      <c r="Q85" s="87">
        <v>0.12460427268782877</v>
      </c>
    </row>
    <row r="86" spans="1:17" x14ac:dyDescent="0.25">
      <c r="A86" s="150" t="s">
        <v>125</v>
      </c>
      <c r="B86" s="87">
        <v>0.24546795908243979</v>
      </c>
      <c r="C86" s="87">
        <v>0.29905809876609413</v>
      </c>
      <c r="D86" s="87">
        <v>0.3856832159615744</v>
      </c>
      <c r="E86" s="87">
        <v>0.40828981415296767</v>
      </c>
      <c r="F86" s="87">
        <v>0.46991682226440984</v>
      </c>
      <c r="G86" s="87">
        <v>0.55271780127701275</v>
      </c>
      <c r="H86" s="87">
        <v>0.55224464076955626</v>
      </c>
      <c r="I86" s="87">
        <v>0.35598275507909261</v>
      </c>
      <c r="J86" s="87">
        <v>0.11457378611965381</v>
      </c>
      <c r="K86" s="87">
        <v>0.21115522920890281</v>
      </c>
      <c r="L86" s="87">
        <v>0.22452202212795666</v>
      </c>
      <c r="M86" s="87">
        <v>0.11936469951331052</v>
      </c>
      <c r="N86" s="87">
        <v>0.22840405297210908</v>
      </c>
      <c r="O86" s="87">
        <v>0.23164426663666257</v>
      </c>
      <c r="P86" s="87">
        <v>0.24028083426497723</v>
      </c>
      <c r="Q86" s="87">
        <v>0.23298409298609227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1.6580313228049401</v>
      </c>
      <c r="C89" s="87">
        <v>2.1801340609887108</v>
      </c>
      <c r="D89" s="87">
        <v>3.4943286505784537</v>
      </c>
      <c r="E89" s="87">
        <v>4.4889413074785196</v>
      </c>
      <c r="F89" s="87">
        <v>5.2129763413160815</v>
      </c>
      <c r="G89" s="87">
        <v>5.5431642204594507</v>
      </c>
      <c r="H89" s="87">
        <v>5.8838082060197774</v>
      </c>
      <c r="I89" s="87">
        <v>5.9953279221360622</v>
      </c>
      <c r="J89" s="87">
        <v>5.7711497580623892</v>
      </c>
      <c r="K89" s="87">
        <v>4.4855508038580965</v>
      </c>
      <c r="L89" s="87">
        <v>4.5012995090926635</v>
      </c>
      <c r="M89" s="87">
        <v>5.2357423072546796</v>
      </c>
      <c r="N89" s="87">
        <v>5.4788748914224206</v>
      </c>
      <c r="O89" s="87">
        <v>5.5253500816813101</v>
      </c>
      <c r="P89" s="87">
        <v>5.5387374616249261</v>
      </c>
      <c r="Q89" s="87">
        <v>5.7995551820491613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3.523820642456247</v>
      </c>
      <c r="C93" s="148">
        <v>0.42911973505315348</v>
      </c>
      <c r="D93" s="148">
        <v>0.45953080028597815</v>
      </c>
      <c r="E93" s="148">
        <v>0.78616591542397352</v>
      </c>
      <c r="F93" s="148">
        <v>4.8910398948524101</v>
      </c>
      <c r="G93" s="148">
        <v>0.77637366971165656</v>
      </c>
      <c r="H93" s="148">
        <v>0.99213650068276715</v>
      </c>
      <c r="I93" s="148">
        <v>1.0806978300460961</v>
      </c>
      <c r="J93" s="148">
        <v>8.5751886740201577</v>
      </c>
      <c r="K93" s="148">
        <v>3.9370915325822087</v>
      </c>
      <c r="L93" s="148">
        <v>4.7521410071349823</v>
      </c>
      <c r="M93" s="148">
        <v>8.3934459320098167</v>
      </c>
      <c r="N93" s="148">
        <v>6.8917452099646583</v>
      </c>
      <c r="O93" s="148">
        <v>7.7023770663622644</v>
      </c>
      <c r="P93" s="148">
        <v>9.6975121069019821</v>
      </c>
      <c r="Q93" s="148">
        <v>8.2629327194931381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</v>
      </c>
      <c r="C98" s="77">
        <f t="shared" si="0"/>
        <v>0.99999999999999978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1.230787819467765E-3</v>
      </c>
      <c r="C99" s="146">
        <f t="shared" si="1"/>
        <v>1.2307878194677648E-3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6.5642017038280813E-4</v>
      </c>
      <c r="C100" s="145">
        <f t="shared" si="2"/>
        <v>6.5642017038280791E-4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1.6410504259570202E-2</v>
      </c>
      <c r="C101" s="145">
        <f t="shared" si="3"/>
        <v>1.6410504259570198E-2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4.1026260648925503E-4</v>
      </c>
      <c r="C102" s="145">
        <f t="shared" si="4"/>
        <v>4.1026260648925492E-4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8.2052521297851005E-4</v>
      </c>
      <c r="C103" s="144">
        <f t="shared" si="5"/>
        <v>8.2052521297850973E-4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0.10185772842889178</v>
      </c>
      <c r="C104" s="143">
        <f t="shared" si="6"/>
        <v>0.10185772842889154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0.74141842332684882</v>
      </c>
      <c r="C105" s="143">
        <f t="shared" si="7"/>
        <v>0.66839041395038656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7.9758583266875197E-2</v>
      </c>
      <c r="C106" s="143">
        <f t="shared" si="8"/>
        <v>0.15278659264333738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4.6216322451538956E-2</v>
      </c>
      <c r="C107" s="141">
        <f t="shared" si="9"/>
        <v>0.1031625547032378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3.3542260815336247E-2</v>
      </c>
      <c r="C108" s="141">
        <f t="shared" si="10"/>
        <v>4.9624037940099591E-2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5.743676490849569E-2</v>
      </c>
      <c r="C109" s="143">
        <f t="shared" si="11"/>
        <v>5.7436764908495697E-2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1.8591250261334537E-2</v>
      </c>
      <c r="C110" s="141">
        <f t="shared" si="12"/>
        <v>3.7231011042223511E-2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1.8240833082575788E-2</v>
      </c>
      <c r="C111" s="141">
        <f t="shared" si="13"/>
        <v>1.8232348107601323E-2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2.0604681564585368E-2</v>
      </c>
      <c r="C112" s="139">
        <f t="shared" si="14"/>
        <v>1.9734057586708615E-3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0.99999999999999989</v>
      </c>
      <c r="C115" s="77">
        <f t="shared" si="15"/>
        <v>1</v>
      </c>
      <c r="D115" s="77">
        <f t="shared" si="15"/>
        <v>0.99999999999999989</v>
      </c>
      <c r="E115" s="77">
        <f t="shared" si="15"/>
        <v>1.0000000000000002</v>
      </c>
      <c r="F115" s="77">
        <f t="shared" si="15"/>
        <v>1</v>
      </c>
      <c r="G115" s="77">
        <f t="shared" si="15"/>
        <v>0.99999999999999978</v>
      </c>
      <c r="H115" s="77">
        <f t="shared" si="15"/>
        <v>1</v>
      </c>
      <c r="I115" s="77">
        <f t="shared" si="15"/>
        <v>1</v>
      </c>
      <c r="J115" s="77">
        <f t="shared" si="15"/>
        <v>1</v>
      </c>
      <c r="K115" s="77">
        <f t="shared" si="15"/>
        <v>1</v>
      </c>
      <c r="L115" s="77">
        <f t="shared" si="15"/>
        <v>1</v>
      </c>
      <c r="M115" s="77">
        <f t="shared" si="15"/>
        <v>1</v>
      </c>
      <c r="N115" s="77">
        <f t="shared" si="15"/>
        <v>1.0000000000000002</v>
      </c>
      <c r="O115" s="77">
        <f t="shared" si="15"/>
        <v>1</v>
      </c>
      <c r="P115" s="77">
        <f t="shared" si="15"/>
        <v>1</v>
      </c>
      <c r="Q115" s="77">
        <f t="shared" si="15"/>
        <v>0.99999999999999978</v>
      </c>
    </row>
    <row r="116" spans="1:17" x14ac:dyDescent="0.25">
      <c r="A116" s="132" t="s">
        <v>83</v>
      </c>
      <c r="B116" s="146">
        <f t="shared" ref="B116:Q116" si="16">IF(B$54=0,0,B$54/B$53)</f>
        <v>3.0416414875100903E-3</v>
      </c>
      <c r="C116" s="146">
        <f t="shared" si="16"/>
        <v>3.0416414875100912E-3</v>
      </c>
      <c r="D116" s="146">
        <f t="shared" si="16"/>
        <v>3.0416414875100916E-3</v>
      </c>
      <c r="E116" s="146">
        <f t="shared" si="16"/>
        <v>3.0416414875100925E-3</v>
      </c>
      <c r="F116" s="146">
        <f t="shared" si="16"/>
        <v>3.0416414875100925E-3</v>
      </c>
      <c r="G116" s="146">
        <f t="shared" si="16"/>
        <v>3.0416414875100908E-3</v>
      </c>
      <c r="H116" s="146">
        <f t="shared" si="16"/>
        <v>3.0416414875100916E-3</v>
      </c>
      <c r="I116" s="146">
        <f t="shared" si="16"/>
        <v>3.0416414875100921E-3</v>
      </c>
      <c r="J116" s="146">
        <f t="shared" si="16"/>
        <v>3.0416414875100921E-3</v>
      </c>
      <c r="K116" s="146">
        <f t="shared" si="16"/>
        <v>3.0416414875100925E-3</v>
      </c>
      <c r="L116" s="146">
        <f t="shared" si="16"/>
        <v>3.0416414875100929E-3</v>
      </c>
      <c r="M116" s="146">
        <f t="shared" si="16"/>
        <v>3.0416414875100903E-3</v>
      </c>
      <c r="N116" s="146">
        <f t="shared" si="16"/>
        <v>3.0416414875100921E-3</v>
      </c>
      <c r="O116" s="146">
        <f t="shared" si="16"/>
        <v>3.0416414875100925E-3</v>
      </c>
      <c r="P116" s="146">
        <f t="shared" si="16"/>
        <v>3.0416414875100925E-3</v>
      </c>
      <c r="Q116" s="146">
        <f t="shared" si="16"/>
        <v>3.0416414875100912E-3</v>
      </c>
    </row>
    <row r="117" spans="1:17" x14ac:dyDescent="0.25">
      <c r="A117" s="76" t="s">
        <v>82</v>
      </c>
      <c r="B117" s="145">
        <f t="shared" ref="B117:Q117" si="17">IF(B$55=0,0,B$55/B$53)</f>
        <v>2.2474507574681531E-3</v>
      </c>
      <c r="C117" s="145">
        <f t="shared" si="17"/>
        <v>2.2474507574681535E-3</v>
      </c>
      <c r="D117" s="145">
        <f t="shared" si="17"/>
        <v>2.247450757468154E-3</v>
      </c>
      <c r="E117" s="145">
        <f t="shared" si="17"/>
        <v>2.2474507574681548E-3</v>
      </c>
      <c r="F117" s="145">
        <f t="shared" si="17"/>
        <v>2.2474507574681544E-3</v>
      </c>
      <c r="G117" s="145">
        <f t="shared" si="17"/>
        <v>2.2474507574681531E-3</v>
      </c>
      <c r="H117" s="145">
        <f t="shared" si="17"/>
        <v>2.247450757468154E-3</v>
      </c>
      <c r="I117" s="145">
        <f t="shared" si="17"/>
        <v>2.2474507574681544E-3</v>
      </c>
      <c r="J117" s="145">
        <f t="shared" si="17"/>
        <v>2.2474507574681544E-3</v>
      </c>
      <c r="K117" s="145">
        <f t="shared" si="17"/>
        <v>2.2474507574681548E-3</v>
      </c>
      <c r="L117" s="145">
        <f t="shared" si="17"/>
        <v>2.2474507574681548E-3</v>
      </c>
      <c r="M117" s="145">
        <f t="shared" si="17"/>
        <v>2.2474507574681531E-3</v>
      </c>
      <c r="N117" s="145">
        <f t="shared" si="17"/>
        <v>2.2474507574681544E-3</v>
      </c>
      <c r="O117" s="145">
        <f t="shared" si="17"/>
        <v>2.2474507574681544E-3</v>
      </c>
      <c r="P117" s="145">
        <f t="shared" si="17"/>
        <v>2.2474507574681544E-3</v>
      </c>
      <c r="Q117" s="145">
        <f t="shared" si="17"/>
        <v>2.247450757468154E-3</v>
      </c>
    </row>
    <row r="118" spans="1:17" x14ac:dyDescent="0.25">
      <c r="A118" s="76" t="s">
        <v>81</v>
      </c>
      <c r="B118" s="145">
        <f t="shared" ref="B118:Q118" si="18">IF(B$56=0,0,B$56/B$53)</f>
        <v>5.6186268936703802E-2</v>
      </c>
      <c r="C118" s="145">
        <f t="shared" si="18"/>
        <v>5.6186268936703844E-2</v>
      </c>
      <c r="D118" s="145">
        <f t="shared" si="18"/>
        <v>5.6186268936703844E-2</v>
      </c>
      <c r="E118" s="145">
        <f t="shared" si="18"/>
        <v>5.6186268936703865E-2</v>
      </c>
      <c r="F118" s="145">
        <f t="shared" si="18"/>
        <v>5.6186268936703851E-2</v>
      </c>
      <c r="G118" s="145">
        <f t="shared" si="18"/>
        <v>5.6186268936703816E-2</v>
      </c>
      <c r="H118" s="145">
        <f t="shared" si="18"/>
        <v>5.6186268936703844E-2</v>
      </c>
      <c r="I118" s="145">
        <f t="shared" si="18"/>
        <v>5.6186268936703851E-2</v>
      </c>
      <c r="J118" s="145">
        <f t="shared" si="18"/>
        <v>5.6186268936703851E-2</v>
      </c>
      <c r="K118" s="145">
        <f t="shared" si="18"/>
        <v>5.6186268936703872E-2</v>
      </c>
      <c r="L118" s="145">
        <f t="shared" si="18"/>
        <v>5.6186268936703865E-2</v>
      </c>
      <c r="M118" s="145">
        <f t="shared" si="18"/>
        <v>5.6186268936703823E-2</v>
      </c>
      <c r="N118" s="145">
        <f t="shared" si="18"/>
        <v>5.6186268936703851E-2</v>
      </c>
      <c r="O118" s="145">
        <f t="shared" si="18"/>
        <v>5.6186268936703858E-2</v>
      </c>
      <c r="P118" s="145">
        <f t="shared" si="18"/>
        <v>5.6186268936703865E-2</v>
      </c>
      <c r="Q118" s="145">
        <f t="shared" si="18"/>
        <v>5.6186268936703844E-2</v>
      </c>
    </row>
    <row r="119" spans="1:17" x14ac:dyDescent="0.25">
      <c r="A119" s="76" t="s">
        <v>80</v>
      </c>
      <c r="B119" s="145">
        <f t="shared" ref="B119:Q119" si="19">IF(B$57=0,0,B$57/B$53)</f>
        <v>1.4046567234175951E-3</v>
      </c>
      <c r="C119" s="145">
        <f t="shared" si="19"/>
        <v>1.404656723417596E-3</v>
      </c>
      <c r="D119" s="145">
        <f t="shared" si="19"/>
        <v>1.404656723417596E-3</v>
      </c>
      <c r="E119" s="145">
        <f t="shared" si="19"/>
        <v>1.4046567234175964E-3</v>
      </c>
      <c r="F119" s="145">
        <f t="shared" si="19"/>
        <v>1.4046567234175964E-3</v>
      </c>
      <c r="G119" s="145">
        <f t="shared" si="19"/>
        <v>1.4046567234175954E-3</v>
      </c>
      <c r="H119" s="145">
        <f t="shared" si="19"/>
        <v>1.404656723417596E-3</v>
      </c>
      <c r="I119" s="145">
        <f t="shared" si="19"/>
        <v>1.4046567234175962E-3</v>
      </c>
      <c r="J119" s="145">
        <f t="shared" si="19"/>
        <v>1.4046567234175962E-3</v>
      </c>
      <c r="K119" s="145">
        <f t="shared" si="19"/>
        <v>1.4046567234175964E-3</v>
      </c>
      <c r="L119" s="145">
        <f t="shared" si="19"/>
        <v>1.4046567234175967E-3</v>
      </c>
      <c r="M119" s="145">
        <f t="shared" si="19"/>
        <v>1.4046567234175956E-3</v>
      </c>
      <c r="N119" s="145">
        <f t="shared" si="19"/>
        <v>1.4046567234175962E-3</v>
      </c>
      <c r="O119" s="145">
        <f t="shared" si="19"/>
        <v>1.4046567234175962E-3</v>
      </c>
      <c r="P119" s="145">
        <f t="shared" si="19"/>
        <v>1.4046567234175964E-3</v>
      </c>
      <c r="Q119" s="145">
        <f t="shared" si="19"/>
        <v>1.404656723417596E-3</v>
      </c>
    </row>
    <row r="120" spans="1:17" x14ac:dyDescent="0.25">
      <c r="A120" s="129" t="s">
        <v>79</v>
      </c>
      <c r="B120" s="144">
        <f t="shared" ref="B120:Q120" si="20">IF(B$58=0,0,B$58/B$53)</f>
        <v>2.0277609916733931E-3</v>
      </c>
      <c r="C120" s="144">
        <f t="shared" si="20"/>
        <v>2.0277609916733944E-3</v>
      </c>
      <c r="D120" s="144">
        <f t="shared" si="20"/>
        <v>2.0277609916733944E-3</v>
      </c>
      <c r="E120" s="144">
        <f t="shared" si="20"/>
        <v>2.0277609916733949E-3</v>
      </c>
      <c r="F120" s="144">
        <f t="shared" si="20"/>
        <v>2.0277609916733944E-3</v>
      </c>
      <c r="G120" s="144">
        <f t="shared" si="20"/>
        <v>2.0277609916733936E-3</v>
      </c>
      <c r="H120" s="144">
        <f t="shared" si="20"/>
        <v>2.0277609916733944E-3</v>
      </c>
      <c r="I120" s="144">
        <f t="shared" si="20"/>
        <v>2.0277609916733949E-3</v>
      </c>
      <c r="J120" s="144">
        <f t="shared" si="20"/>
        <v>2.0277609916733949E-3</v>
      </c>
      <c r="K120" s="144">
        <f t="shared" si="20"/>
        <v>2.0277609916733953E-3</v>
      </c>
      <c r="L120" s="144">
        <f t="shared" si="20"/>
        <v>2.0277609916733957E-3</v>
      </c>
      <c r="M120" s="144">
        <f t="shared" si="20"/>
        <v>2.0277609916733936E-3</v>
      </c>
      <c r="N120" s="144">
        <f t="shared" si="20"/>
        <v>2.0277609916733944E-3</v>
      </c>
      <c r="O120" s="144">
        <f t="shared" si="20"/>
        <v>2.0277609916733949E-3</v>
      </c>
      <c r="P120" s="144">
        <f t="shared" si="20"/>
        <v>2.0277609916733953E-3</v>
      </c>
      <c r="Q120" s="144">
        <f t="shared" si="20"/>
        <v>2.027760991673394E-3</v>
      </c>
    </row>
    <row r="121" spans="1:17" x14ac:dyDescent="0.25">
      <c r="A121" s="127" t="s">
        <v>115</v>
      </c>
      <c r="B121" s="143">
        <f t="shared" ref="B121:Q121" si="21">IF(B$63=0,0,B$63/B$53)</f>
        <v>0.15598988998443222</v>
      </c>
      <c r="C121" s="143">
        <f t="shared" si="21"/>
        <v>0.15598988998443186</v>
      </c>
      <c r="D121" s="143">
        <f t="shared" si="21"/>
        <v>0.15598988998443172</v>
      </c>
      <c r="E121" s="143">
        <f t="shared" si="21"/>
        <v>0.15598988998443186</v>
      </c>
      <c r="F121" s="143">
        <f t="shared" si="21"/>
        <v>0.15598988998443181</v>
      </c>
      <c r="G121" s="143">
        <f t="shared" si="21"/>
        <v>0.15598988998443203</v>
      </c>
      <c r="H121" s="143">
        <f t="shared" si="21"/>
        <v>0.15598988998443189</v>
      </c>
      <c r="I121" s="143">
        <f t="shared" si="21"/>
        <v>0.15598988998443195</v>
      </c>
      <c r="J121" s="143">
        <f t="shared" si="21"/>
        <v>0.15598988998443186</v>
      </c>
      <c r="K121" s="143">
        <f t="shared" si="21"/>
        <v>0.15598988998443161</v>
      </c>
      <c r="L121" s="143">
        <f t="shared" si="21"/>
        <v>0.15598988998443172</v>
      </c>
      <c r="M121" s="143">
        <f t="shared" si="21"/>
        <v>0.1559898899844322</v>
      </c>
      <c r="N121" s="143">
        <f t="shared" si="21"/>
        <v>0.15598988998443189</v>
      </c>
      <c r="O121" s="143">
        <f t="shared" si="21"/>
        <v>0.15598988998443164</v>
      </c>
      <c r="P121" s="143">
        <f t="shared" si="21"/>
        <v>0.15598988998443147</v>
      </c>
      <c r="Q121" s="143">
        <f t="shared" si="21"/>
        <v>0.15598988998443158</v>
      </c>
    </row>
    <row r="122" spans="1:17" x14ac:dyDescent="0.25">
      <c r="A122" s="127" t="s">
        <v>114</v>
      </c>
      <c r="B122" s="143">
        <f t="shared" ref="B122:Q122" si="22">IF(B$69=0,0,B$69/B$53)</f>
        <v>0.42839226462900021</v>
      </c>
      <c r="C122" s="143">
        <f t="shared" si="22"/>
        <v>0.42839226462900043</v>
      </c>
      <c r="D122" s="143">
        <f t="shared" si="22"/>
        <v>0.42839226462900043</v>
      </c>
      <c r="E122" s="143">
        <f t="shared" si="22"/>
        <v>0.42839226462900054</v>
      </c>
      <c r="F122" s="143">
        <f t="shared" si="22"/>
        <v>0.42839226462900054</v>
      </c>
      <c r="G122" s="143">
        <f t="shared" si="22"/>
        <v>0.42839226462900026</v>
      </c>
      <c r="H122" s="143">
        <f t="shared" si="22"/>
        <v>0.42839226462900043</v>
      </c>
      <c r="I122" s="143">
        <f t="shared" si="22"/>
        <v>0.42839226462900049</v>
      </c>
      <c r="J122" s="143">
        <f t="shared" si="22"/>
        <v>0.42839226462900049</v>
      </c>
      <c r="K122" s="143">
        <f t="shared" si="22"/>
        <v>0.4283922646290006</v>
      </c>
      <c r="L122" s="143">
        <f t="shared" si="22"/>
        <v>0.4283922646290006</v>
      </c>
      <c r="M122" s="143">
        <f t="shared" si="22"/>
        <v>0.42839226462900026</v>
      </c>
      <c r="N122" s="143">
        <f t="shared" si="22"/>
        <v>0.42839226462900054</v>
      </c>
      <c r="O122" s="143">
        <f t="shared" si="22"/>
        <v>0.42839226462900054</v>
      </c>
      <c r="P122" s="143">
        <f t="shared" si="22"/>
        <v>0.4283922646290006</v>
      </c>
      <c r="Q122" s="143">
        <f t="shared" si="22"/>
        <v>0.42839226462900043</v>
      </c>
    </row>
    <row r="123" spans="1:17" x14ac:dyDescent="0.25">
      <c r="A123" s="127" t="s">
        <v>113</v>
      </c>
      <c r="B123" s="143">
        <f t="shared" ref="B123:Q123" si="23">IF(B$70=0,0,B$70/B$53)</f>
        <v>0.23398483497664779</v>
      </c>
      <c r="C123" s="143">
        <f t="shared" si="23"/>
        <v>0.2339848349766479</v>
      </c>
      <c r="D123" s="143">
        <f t="shared" si="23"/>
        <v>0.23398483497664788</v>
      </c>
      <c r="E123" s="143">
        <f t="shared" si="23"/>
        <v>0.23398483497664799</v>
      </c>
      <c r="F123" s="143">
        <f t="shared" si="23"/>
        <v>0.2339848349766479</v>
      </c>
      <c r="G123" s="143">
        <f t="shared" si="23"/>
        <v>0.23398483497664779</v>
      </c>
      <c r="H123" s="143">
        <f t="shared" si="23"/>
        <v>0.2339848349766479</v>
      </c>
      <c r="I123" s="143">
        <f t="shared" si="23"/>
        <v>0.23398483497664793</v>
      </c>
      <c r="J123" s="143">
        <f t="shared" si="23"/>
        <v>0.23398483497664799</v>
      </c>
      <c r="K123" s="143">
        <f t="shared" si="23"/>
        <v>0.23398483497664807</v>
      </c>
      <c r="L123" s="143">
        <f t="shared" si="23"/>
        <v>0.23398483497664802</v>
      </c>
      <c r="M123" s="143">
        <f t="shared" si="23"/>
        <v>0.23398483497664779</v>
      </c>
      <c r="N123" s="143">
        <f t="shared" si="23"/>
        <v>0.23398483497664796</v>
      </c>
      <c r="O123" s="143">
        <f t="shared" si="23"/>
        <v>0.23398483497664799</v>
      </c>
      <c r="P123" s="143">
        <f t="shared" si="23"/>
        <v>0.23398483497664799</v>
      </c>
      <c r="Q123" s="143">
        <f t="shared" si="23"/>
        <v>0.23398483497664796</v>
      </c>
    </row>
    <row r="124" spans="1:17" x14ac:dyDescent="0.25">
      <c r="A124" s="142" t="s">
        <v>123</v>
      </c>
      <c r="B124" s="141">
        <f t="shared" ref="B124:Q124" si="24">IF(B$71=0,0,B$71/B$53)</f>
        <v>0.13558313273779085</v>
      </c>
      <c r="C124" s="141">
        <f t="shared" si="24"/>
        <v>0.15798816453977069</v>
      </c>
      <c r="D124" s="141">
        <f t="shared" si="24"/>
        <v>0.16388850355503734</v>
      </c>
      <c r="E124" s="141">
        <f t="shared" si="24"/>
        <v>0.13350393654696086</v>
      </c>
      <c r="F124" s="141">
        <f t="shared" si="24"/>
        <v>0.10100516482444508</v>
      </c>
      <c r="G124" s="141">
        <f t="shared" si="24"/>
        <v>0.15233427157331059</v>
      </c>
      <c r="H124" s="141">
        <f t="shared" si="24"/>
        <v>0.13461994657998722</v>
      </c>
      <c r="I124" s="141">
        <f t="shared" si="24"/>
        <v>0.13137809638199915</v>
      </c>
      <c r="J124" s="141">
        <f t="shared" si="24"/>
        <v>0.10232629006918473</v>
      </c>
      <c r="K124" s="141">
        <f t="shared" si="24"/>
        <v>0.10511087736604964</v>
      </c>
      <c r="L124" s="141">
        <f t="shared" si="24"/>
        <v>0.10206390619374958</v>
      </c>
      <c r="M124" s="141">
        <f t="shared" si="24"/>
        <v>9.8597520518533155E-2</v>
      </c>
      <c r="N124" s="141">
        <f t="shared" si="24"/>
        <v>0.10060473452920123</v>
      </c>
      <c r="O124" s="141">
        <f t="shared" si="24"/>
        <v>0.10051726441513631</v>
      </c>
      <c r="P124" s="141">
        <f t="shared" si="24"/>
        <v>0.10048466920589132</v>
      </c>
      <c r="Q124" s="141">
        <f t="shared" si="24"/>
        <v>0.10046819647514045</v>
      </c>
    </row>
    <row r="125" spans="1:17" x14ac:dyDescent="0.25">
      <c r="A125" s="142" t="s">
        <v>122</v>
      </c>
      <c r="B125" s="141">
        <f t="shared" ref="B125:Q125" si="25">IF(B$76=0,0,B$76/B$53)</f>
        <v>9.8401702238856956E-2</v>
      </c>
      <c r="C125" s="141">
        <f t="shared" si="25"/>
        <v>7.5996670436877203E-2</v>
      </c>
      <c r="D125" s="141">
        <f t="shared" si="25"/>
        <v>7.0096331421610564E-2</v>
      </c>
      <c r="E125" s="141">
        <f t="shared" si="25"/>
        <v>0.10048089842968712</v>
      </c>
      <c r="F125" s="141">
        <f t="shared" si="25"/>
        <v>0.13297967015220286</v>
      </c>
      <c r="G125" s="141">
        <f t="shared" si="25"/>
        <v>8.1650563403337206E-2</v>
      </c>
      <c r="H125" s="141">
        <f t="shared" si="25"/>
        <v>9.9364888396660689E-2</v>
      </c>
      <c r="I125" s="141">
        <f t="shared" si="25"/>
        <v>0.10260673859464876</v>
      </c>
      <c r="J125" s="141">
        <f t="shared" si="25"/>
        <v>0.13165854490746323</v>
      </c>
      <c r="K125" s="141">
        <f t="shared" si="25"/>
        <v>0.12887395761059839</v>
      </c>
      <c r="L125" s="141">
        <f t="shared" si="25"/>
        <v>0.13192092878289843</v>
      </c>
      <c r="M125" s="141">
        <f t="shared" si="25"/>
        <v>0.13538731445811464</v>
      </c>
      <c r="N125" s="141">
        <f t="shared" si="25"/>
        <v>0.13338010044744672</v>
      </c>
      <c r="O125" s="141">
        <f t="shared" si="25"/>
        <v>0.13346757056151168</v>
      </c>
      <c r="P125" s="141">
        <f t="shared" si="25"/>
        <v>0.13350016577075668</v>
      </c>
      <c r="Q125" s="141">
        <f t="shared" si="25"/>
        <v>0.13351663850150747</v>
      </c>
    </row>
    <row r="126" spans="1:17" x14ac:dyDescent="0.25">
      <c r="A126" s="127" t="s">
        <v>112</v>
      </c>
      <c r="B126" s="143">
        <f t="shared" ref="B126:Q126" si="26">IF(B$77=0,0,B$77/B$53)</f>
        <v>0.11672523151314662</v>
      </c>
      <c r="C126" s="143">
        <f t="shared" si="26"/>
        <v>0.11672523151314668</v>
      </c>
      <c r="D126" s="143">
        <f t="shared" si="26"/>
        <v>0.11672523151314668</v>
      </c>
      <c r="E126" s="143">
        <f t="shared" si="26"/>
        <v>0.11672523151314672</v>
      </c>
      <c r="F126" s="143">
        <f t="shared" si="26"/>
        <v>0.11672523151314669</v>
      </c>
      <c r="G126" s="143">
        <f t="shared" si="26"/>
        <v>0.11672523151314661</v>
      </c>
      <c r="H126" s="143">
        <f t="shared" si="26"/>
        <v>0.11672523151314668</v>
      </c>
      <c r="I126" s="143">
        <f t="shared" si="26"/>
        <v>0.11672523151314666</v>
      </c>
      <c r="J126" s="143">
        <f t="shared" si="26"/>
        <v>0.11672523151314666</v>
      </c>
      <c r="K126" s="143">
        <f t="shared" si="26"/>
        <v>0.1167252315131467</v>
      </c>
      <c r="L126" s="143">
        <f t="shared" si="26"/>
        <v>0.11672523151314668</v>
      </c>
      <c r="M126" s="143">
        <f t="shared" si="26"/>
        <v>0.11672523151314664</v>
      </c>
      <c r="N126" s="143">
        <f t="shared" si="26"/>
        <v>0.11672523151314666</v>
      </c>
      <c r="O126" s="143">
        <f t="shared" si="26"/>
        <v>0.11672523151314668</v>
      </c>
      <c r="P126" s="143">
        <f t="shared" si="26"/>
        <v>0.1167252315131467</v>
      </c>
      <c r="Q126" s="143">
        <f t="shared" si="26"/>
        <v>0.11672523151314665</v>
      </c>
    </row>
    <row r="127" spans="1:17" x14ac:dyDescent="0.25">
      <c r="A127" s="142" t="s">
        <v>121</v>
      </c>
      <c r="B127" s="141">
        <f t="shared" ref="B127:Q127" si="27">IF(B$78=0,0,B$78/B$53)</f>
        <v>3.7781863138189015E-2</v>
      </c>
      <c r="C127" s="141">
        <f t="shared" si="27"/>
        <v>7.5662311244295996E-2</v>
      </c>
      <c r="D127" s="141">
        <f t="shared" si="27"/>
        <v>7.6328853343724634E-2</v>
      </c>
      <c r="E127" s="141">
        <f t="shared" si="27"/>
        <v>7.4861825469438564E-2</v>
      </c>
      <c r="F127" s="141">
        <f t="shared" si="27"/>
        <v>4.8417715911247508E-2</v>
      </c>
      <c r="G127" s="141">
        <f t="shared" si="27"/>
        <v>7.5815178651206849E-2</v>
      </c>
      <c r="H127" s="141">
        <f t="shared" si="27"/>
        <v>7.4937549362346215E-2</v>
      </c>
      <c r="I127" s="141">
        <f t="shared" si="27"/>
        <v>7.449665825876374E-2</v>
      </c>
      <c r="J127" s="141">
        <f t="shared" si="27"/>
        <v>3.4771176931785226E-2</v>
      </c>
      <c r="K127" s="141">
        <f t="shared" si="27"/>
        <v>5.2383708288687943E-2</v>
      </c>
      <c r="L127" s="141">
        <f t="shared" si="27"/>
        <v>4.6723510675420132E-2</v>
      </c>
      <c r="M127" s="141">
        <f t="shared" si="27"/>
        <v>2.7993327943008635E-2</v>
      </c>
      <c r="N127" s="141">
        <f t="shared" si="27"/>
        <v>4.0200913783353602E-2</v>
      </c>
      <c r="O127" s="141">
        <f t="shared" si="27"/>
        <v>3.6017671704840534E-2</v>
      </c>
      <c r="P127" s="141">
        <f t="shared" si="27"/>
        <v>2.4689042456285767E-2</v>
      </c>
      <c r="Q127" s="141">
        <f t="shared" si="27"/>
        <v>3.3230659463706139E-2</v>
      </c>
    </row>
    <row r="128" spans="1:17" x14ac:dyDescent="0.25">
      <c r="A128" s="142" t="s">
        <v>120</v>
      </c>
      <c r="B128" s="141">
        <f t="shared" ref="B128:Q128" si="28">IF(B$82=0,0,B$82/B$53)</f>
        <v>3.7069731694470642E-2</v>
      </c>
      <c r="C128" s="141">
        <f t="shared" si="28"/>
        <v>3.7052488197733761E-2</v>
      </c>
      <c r="D128" s="141">
        <f t="shared" si="28"/>
        <v>3.6891561598341505E-2</v>
      </c>
      <c r="E128" s="141">
        <f t="shared" si="28"/>
        <v>3.6839361122223795E-2</v>
      </c>
      <c r="F128" s="141">
        <f t="shared" si="28"/>
        <v>3.6711440415788964E-2</v>
      </c>
      <c r="G128" s="141">
        <f t="shared" si="28"/>
        <v>3.6827524691772889E-2</v>
      </c>
      <c r="H128" s="141">
        <f t="shared" si="28"/>
        <v>3.6819437730967401E-2</v>
      </c>
      <c r="I128" s="141">
        <f t="shared" si="28"/>
        <v>3.709823632465048E-2</v>
      </c>
      <c r="J128" s="141">
        <f t="shared" si="28"/>
        <v>3.7075838171377322E-2</v>
      </c>
      <c r="K128" s="141">
        <f t="shared" si="28"/>
        <v>3.6944087371504675E-2</v>
      </c>
      <c r="L128" s="141">
        <f t="shared" si="28"/>
        <v>3.6985009376426188E-2</v>
      </c>
      <c r="M128" s="141">
        <f t="shared" si="28"/>
        <v>3.6946577902708756E-2</v>
      </c>
      <c r="N128" s="141">
        <f t="shared" si="28"/>
        <v>3.6997631336026383E-2</v>
      </c>
      <c r="O128" s="141">
        <f t="shared" si="28"/>
        <v>3.7004131455832659E-2</v>
      </c>
      <c r="P128" s="141">
        <f t="shared" si="28"/>
        <v>3.6990441089470381E-2</v>
      </c>
      <c r="Q128" s="141">
        <f t="shared" si="28"/>
        <v>3.6872541995271846E-2</v>
      </c>
    </row>
    <row r="129" spans="1:17" x14ac:dyDescent="0.25">
      <c r="A129" s="140" t="s">
        <v>119</v>
      </c>
      <c r="B129" s="139">
        <f t="shared" ref="B129:Q129" si="29">IF(B$93=0,0,B$93/B$53)</f>
        <v>4.1873636680486964E-2</v>
      </c>
      <c r="C129" s="139">
        <f t="shared" si="29"/>
        <v>4.0104320711169053E-3</v>
      </c>
      <c r="D129" s="139">
        <f t="shared" si="29"/>
        <v>3.5048165710805336E-3</v>
      </c>
      <c r="E129" s="139">
        <f t="shared" si="29"/>
        <v>5.024044921484362E-3</v>
      </c>
      <c r="F129" s="139">
        <f t="shared" si="29"/>
        <v>3.1596075186110219E-2</v>
      </c>
      <c r="G129" s="139">
        <f t="shared" si="29"/>
        <v>4.082528170166866E-3</v>
      </c>
      <c r="H129" s="139">
        <f t="shared" si="29"/>
        <v>4.9682444198330443E-3</v>
      </c>
      <c r="I129" s="139">
        <f t="shared" si="29"/>
        <v>5.1303369297324439E-3</v>
      </c>
      <c r="J129" s="139">
        <f t="shared" si="29"/>
        <v>4.4878216409984108E-2</v>
      </c>
      <c r="K129" s="139">
        <f t="shared" si="29"/>
        <v>2.739743585295408E-2</v>
      </c>
      <c r="L129" s="139">
        <f t="shared" si="29"/>
        <v>3.301671146130037E-2</v>
      </c>
      <c r="M129" s="139">
        <f t="shared" si="29"/>
        <v>5.1785325667429244E-2</v>
      </c>
      <c r="N129" s="139">
        <f t="shared" si="29"/>
        <v>3.952668639376667E-2</v>
      </c>
      <c r="O129" s="139">
        <f t="shared" si="29"/>
        <v>4.3703428352473483E-2</v>
      </c>
      <c r="P129" s="139">
        <f t="shared" si="29"/>
        <v>5.5045747967390563E-2</v>
      </c>
      <c r="Q129" s="139">
        <f t="shared" si="29"/>
        <v>4.6622030054168664E-2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500.97717527886545</v>
      </c>
      <c r="C134" s="133">
        <f t="shared" si="30"/>
        <v>715.75042608721344</v>
      </c>
      <c r="D134" s="133">
        <f t="shared" si="30"/>
        <v>0</v>
      </c>
      <c r="E134" s="133">
        <f t="shared" si="30"/>
        <v>0</v>
      </c>
      <c r="F134" s="133">
        <f t="shared" si="30"/>
        <v>0</v>
      </c>
      <c r="G134" s="133">
        <f t="shared" si="30"/>
        <v>0</v>
      </c>
      <c r="H134" s="133">
        <f t="shared" si="30"/>
        <v>0</v>
      </c>
      <c r="I134" s="133">
        <f t="shared" si="30"/>
        <v>0</v>
      </c>
      <c r="J134" s="133">
        <f t="shared" si="30"/>
        <v>0</v>
      </c>
      <c r="K134" s="133">
        <f t="shared" si="30"/>
        <v>0</v>
      </c>
      <c r="L134" s="133">
        <f t="shared" si="30"/>
        <v>0</v>
      </c>
      <c r="M134" s="133">
        <f t="shared" si="30"/>
        <v>0</v>
      </c>
      <c r="N134" s="133">
        <f t="shared" si="30"/>
        <v>0</v>
      </c>
      <c r="O134" s="133">
        <f t="shared" si="30"/>
        <v>0</v>
      </c>
      <c r="P134" s="133">
        <f t="shared" si="30"/>
        <v>0</v>
      </c>
      <c r="Q134" s="133">
        <f t="shared" si="30"/>
        <v>0</v>
      </c>
    </row>
    <row r="135" spans="1:17" x14ac:dyDescent="0.25">
      <c r="A135" s="132" t="s">
        <v>83</v>
      </c>
      <c r="B135" s="131">
        <f>IF(B$6=0,0,B$6/ISI!B$8*1000)</f>
        <v>0.61659660516459514</v>
      </c>
      <c r="C135" s="131">
        <f>IF(C$6=0,0,C$6/ISI!C$8*1000)</f>
        <v>0.88093690620700504</v>
      </c>
      <c r="D135" s="131">
        <f>IF(D$6=0,0,D$6/ISI!D$8*1000)</f>
        <v>0</v>
      </c>
      <c r="E135" s="131">
        <f>IF(E$6=0,0,E$6/ISI!E$8*1000)</f>
        <v>0</v>
      </c>
      <c r="F135" s="131">
        <f>IF(F$6=0,0,F$6/ISI!F$8*1000)</f>
        <v>0</v>
      </c>
      <c r="G135" s="131">
        <f>IF(G$6=0,0,G$6/ISI!G$8*1000)</f>
        <v>0</v>
      </c>
      <c r="H135" s="131">
        <f>IF(H$6=0,0,H$6/ISI!H$8*1000)</f>
        <v>0</v>
      </c>
      <c r="I135" s="131">
        <f>IF(I$6=0,0,I$6/ISI!I$8*1000)</f>
        <v>0</v>
      </c>
      <c r="J135" s="131">
        <f>IF(J$6=0,0,J$6/ISI!J$8*1000)</f>
        <v>0</v>
      </c>
      <c r="K135" s="131">
        <f>IF(K$6=0,0,K$6/ISI!K$8*1000)</f>
        <v>0</v>
      </c>
      <c r="L135" s="131">
        <f>IF(L$6=0,0,L$6/ISI!L$8*1000)</f>
        <v>0</v>
      </c>
      <c r="M135" s="131">
        <f>IF(M$6=0,0,M$6/ISI!M$8*1000)</f>
        <v>0</v>
      </c>
      <c r="N135" s="131">
        <f>IF(N$6=0,0,N$6/ISI!N$8*1000)</f>
        <v>0</v>
      </c>
      <c r="O135" s="131">
        <f>IF(O$6=0,0,O$6/ISI!O$8*1000)</f>
        <v>0</v>
      </c>
      <c r="P135" s="131">
        <f>IF(P$6=0,0,P$6/ISI!P$8*1000)</f>
        <v>0</v>
      </c>
      <c r="Q135" s="131">
        <f>IF(Q$6=0,0,Q$6/ISI!Q$8*1000)</f>
        <v>0</v>
      </c>
    </row>
    <row r="136" spans="1:17" x14ac:dyDescent="0.25">
      <c r="A136" s="76" t="s">
        <v>82</v>
      </c>
      <c r="B136" s="130">
        <f>IF(B$7=0,0,B$7/ISI!B$8*1000)</f>
        <v>0.32885152275445073</v>
      </c>
      <c r="C136" s="130">
        <f>IF(C$7=0,0,C$7/ISI!C$8*1000)</f>
        <v>0.46983301664373611</v>
      </c>
      <c r="D136" s="130">
        <f>IF(D$7=0,0,D$7/ISI!D$8*1000)</f>
        <v>0</v>
      </c>
      <c r="E136" s="130">
        <f>IF(E$7=0,0,E$7/ISI!E$8*1000)</f>
        <v>0</v>
      </c>
      <c r="F136" s="130">
        <f>IF(F$7=0,0,F$7/ISI!F$8*1000)</f>
        <v>0</v>
      </c>
      <c r="G136" s="130">
        <f>IF(G$7=0,0,G$7/ISI!G$8*1000)</f>
        <v>0</v>
      </c>
      <c r="H136" s="130">
        <f>IF(H$7=0,0,H$7/ISI!H$8*1000)</f>
        <v>0</v>
      </c>
      <c r="I136" s="130">
        <f>IF(I$7=0,0,I$7/ISI!I$8*1000)</f>
        <v>0</v>
      </c>
      <c r="J136" s="130">
        <f>IF(J$7=0,0,J$7/ISI!J$8*1000)</f>
        <v>0</v>
      </c>
      <c r="K136" s="130">
        <f>IF(K$7=0,0,K$7/ISI!K$8*1000)</f>
        <v>0</v>
      </c>
      <c r="L136" s="130">
        <f>IF(L$7=0,0,L$7/ISI!L$8*1000)</f>
        <v>0</v>
      </c>
      <c r="M136" s="130">
        <f>IF(M$7=0,0,M$7/ISI!M$8*1000)</f>
        <v>0</v>
      </c>
      <c r="N136" s="130">
        <f>IF(N$7=0,0,N$7/ISI!N$8*1000)</f>
        <v>0</v>
      </c>
      <c r="O136" s="130">
        <f>IF(O$7=0,0,O$7/ISI!O$8*1000)</f>
        <v>0</v>
      </c>
      <c r="P136" s="130">
        <f>IF(P$7=0,0,P$7/ISI!P$8*1000)</f>
        <v>0</v>
      </c>
      <c r="Q136" s="130">
        <f>IF(Q$7=0,0,Q$7/ISI!Q$8*1000)</f>
        <v>0</v>
      </c>
    </row>
    <row r="137" spans="1:17" x14ac:dyDescent="0.25">
      <c r="A137" s="76" t="s">
        <v>81</v>
      </c>
      <c r="B137" s="130">
        <f>IF(B$8=0,0,B$8/ISI!B$8*1000)</f>
        <v>8.2212880688612682</v>
      </c>
      <c r="C137" s="130">
        <f>IF(C$8=0,0,C$8/ISI!C$8*1000)</f>
        <v>11.745825416093405</v>
      </c>
      <c r="D137" s="130">
        <f>IF(D$8=0,0,D$8/ISI!D$8*1000)</f>
        <v>0</v>
      </c>
      <c r="E137" s="130">
        <f>IF(E$8=0,0,E$8/ISI!E$8*1000)</f>
        <v>0</v>
      </c>
      <c r="F137" s="130">
        <f>IF(F$8=0,0,F$8/ISI!F$8*1000)</f>
        <v>0</v>
      </c>
      <c r="G137" s="130">
        <f>IF(G$8=0,0,G$8/ISI!G$8*1000)</f>
        <v>0</v>
      </c>
      <c r="H137" s="130">
        <f>IF(H$8=0,0,H$8/ISI!H$8*1000)</f>
        <v>0</v>
      </c>
      <c r="I137" s="130">
        <f>IF(I$8=0,0,I$8/ISI!I$8*1000)</f>
        <v>0</v>
      </c>
      <c r="J137" s="130">
        <f>IF(J$8=0,0,J$8/ISI!J$8*1000)</f>
        <v>0</v>
      </c>
      <c r="K137" s="130">
        <f>IF(K$8=0,0,K$8/ISI!K$8*1000)</f>
        <v>0</v>
      </c>
      <c r="L137" s="130">
        <f>IF(L$8=0,0,L$8/ISI!L$8*1000)</f>
        <v>0</v>
      </c>
      <c r="M137" s="130">
        <f>IF(M$8=0,0,M$8/ISI!M$8*1000)</f>
        <v>0</v>
      </c>
      <c r="N137" s="130">
        <f>IF(N$8=0,0,N$8/ISI!N$8*1000)</f>
        <v>0</v>
      </c>
      <c r="O137" s="130">
        <f>IF(O$8=0,0,O$8/ISI!O$8*1000)</f>
        <v>0</v>
      </c>
      <c r="P137" s="130">
        <f>IF(P$8=0,0,P$8/ISI!P$8*1000)</f>
        <v>0</v>
      </c>
      <c r="Q137" s="130">
        <f>IF(Q$8=0,0,Q$8/ISI!Q$8*1000)</f>
        <v>0</v>
      </c>
    </row>
    <row r="138" spans="1:17" x14ac:dyDescent="0.25">
      <c r="A138" s="76" t="s">
        <v>80</v>
      </c>
      <c r="B138" s="130">
        <f>IF(B$9=0,0,B$9/ISI!B$8*1000)</f>
        <v>0.20553220172153172</v>
      </c>
      <c r="C138" s="130">
        <f>IF(C$9=0,0,C$9/ISI!C$8*1000)</f>
        <v>0.29364563540233507</v>
      </c>
      <c r="D138" s="130">
        <f>IF(D$9=0,0,D$9/ISI!D$8*1000)</f>
        <v>0</v>
      </c>
      <c r="E138" s="130">
        <f>IF(E$9=0,0,E$9/ISI!E$8*1000)</f>
        <v>0</v>
      </c>
      <c r="F138" s="130">
        <f>IF(F$9=0,0,F$9/ISI!F$8*1000)</f>
        <v>0</v>
      </c>
      <c r="G138" s="130">
        <f>IF(G$9=0,0,G$9/ISI!G$8*1000)</f>
        <v>0</v>
      </c>
      <c r="H138" s="130">
        <f>IF(H$9=0,0,H$9/ISI!H$8*1000)</f>
        <v>0</v>
      </c>
      <c r="I138" s="130">
        <f>IF(I$9=0,0,I$9/ISI!I$8*1000)</f>
        <v>0</v>
      </c>
      <c r="J138" s="130">
        <f>IF(J$9=0,0,J$9/ISI!J$8*1000)</f>
        <v>0</v>
      </c>
      <c r="K138" s="130">
        <f>IF(K$9=0,0,K$9/ISI!K$8*1000)</f>
        <v>0</v>
      </c>
      <c r="L138" s="130">
        <f>IF(L$9=0,0,L$9/ISI!L$8*1000)</f>
        <v>0</v>
      </c>
      <c r="M138" s="130">
        <f>IF(M$9=0,0,M$9/ISI!M$8*1000)</f>
        <v>0</v>
      </c>
      <c r="N138" s="130">
        <f>IF(N$9=0,0,N$9/ISI!N$8*1000)</f>
        <v>0</v>
      </c>
      <c r="O138" s="130">
        <f>IF(O$9=0,0,O$9/ISI!O$8*1000)</f>
        <v>0</v>
      </c>
      <c r="P138" s="130">
        <f>IF(P$9=0,0,P$9/ISI!P$8*1000)</f>
        <v>0</v>
      </c>
      <c r="Q138" s="130">
        <f>IF(Q$9=0,0,Q$9/ISI!Q$8*1000)</f>
        <v>0</v>
      </c>
    </row>
    <row r="139" spans="1:17" x14ac:dyDescent="0.25">
      <c r="A139" s="129" t="s">
        <v>79</v>
      </c>
      <c r="B139" s="128">
        <f>IF(B$10=0,0,B$10/ISI!B$8*1000)</f>
        <v>0.41106440344306344</v>
      </c>
      <c r="C139" s="128">
        <f>IF(C$10=0,0,C$10/ISI!C$8*1000)</f>
        <v>0.58729127080467003</v>
      </c>
      <c r="D139" s="128">
        <f>IF(D$10=0,0,D$10/ISI!D$8*1000)</f>
        <v>0</v>
      </c>
      <c r="E139" s="128">
        <f>IF(E$10=0,0,E$10/ISI!E$8*1000)</f>
        <v>0</v>
      </c>
      <c r="F139" s="128">
        <f>IF(F$10=0,0,F$10/ISI!F$8*1000)</f>
        <v>0</v>
      </c>
      <c r="G139" s="128">
        <f>IF(G$10=0,0,G$10/ISI!G$8*1000)</f>
        <v>0</v>
      </c>
      <c r="H139" s="128">
        <f>IF(H$10=0,0,H$10/ISI!H$8*1000)</f>
        <v>0</v>
      </c>
      <c r="I139" s="128">
        <f>IF(I$10=0,0,I$10/ISI!I$8*1000)</f>
        <v>0</v>
      </c>
      <c r="J139" s="128">
        <f>IF(J$10=0,0,J$10/ISI!J$8*1000)</f>
        <v>0</v>
      </c>
      <c r="K139" s="128">
        <f>IF(K$10=0,0,K$10/ISI!K$8*1000)</f>
        <v>0</v>
      </c>
      <c r="L139" s="128">
        <f>IF(L$10=0,0,L$10/ISI!L$8*1000)</f>
        <v>0</v>
      </c>
      <c r="M139" s="128">
        <f>IF(M$10=0,0,M$10/ISI!M$8*1000)</f>
        <v>0</v>
      </c>
      <c r="N139" s="128">
        <f>IF(N$10=0,0,N$10/ISI!N$8*1000)</f>
        <v>0</v>
      </c>
      <c r="O139" s="128">
        <f>IF(O$10=0,0,O$10/ISI!O$8*1000)</f>
        <v>0</v>
      </c>
      <c r="P139" s="128">
        <f>IF(P$10=0,0,P$10/ISI!P$8*1000)</f>
        <v>0</v>
      </c>
      <c r="Q139" s="128">
        <f>IF(Q$10=0,0,Q$10/ISI!Q$8*1000)</f>
        <v>0</v>
      </c>
    </row>
    <row r="140" spans="1:17" x14ac:dyDescent="0.25">
      <c r="A140" s="127" t="s">
        <v>117</v>
      </c>
      <c r="B140" s="126">
        <f>IF(B$15=0,0,B$15/ISI!B$8*1000)</f>
        <v>51.028397068627989</v>
      </c>
      <c r="C140" s="126">
        <f>IF(C$15=0,0,C$15/ISI!C$8*1000)</f>
        <v>72.904712523254815</v>
      </c>
      <c r="D140" s="126">
        <f>IF(D$15=0,0,D$15/ISI!D$8*1000)</f>
        <v>0</v>
      </c>
      <c r="E140" s="126">
        <f>IF(E$15=0,0,E$15/ISI!E$8*1000)</f>
        <v>0</v>
      </c>
      <c r="F140" s="126">
        <f>IF(F$15=0,0,F$15/ISI!F$8*1000)</f>
        <v>0</v>
      </c>
      <c r="G140" s="126">
        <f>IF(G$15=0,0,G$15/ISI!G$8*1000)</f>
        <v>0</v>
      </c>
      <c r="H140" s="126">
        <f>IF(H$15=0,0,H$15/ISI!H$8*1000)</f>
        <v>0</v>
      </c>
      <c r="I140" s="126">
        <f>IF(I$15=0,0,I$15/ISI!I$8*1000)</f>
        <v>0</v>
      </c>
      <c r="J140" s="126">
        <f>IF(J$15=0,0,J$15/ISI!J$8*1000)</f>
        <v>0</v>
      </c>
      <c r="K140" s="126">
        <f>IF(K$15=0,0,K$15/ISI!K$8*1000)</f>
        <v>0</v>
      </c>
      <c r="L140" s="126">
        <f>IF(L$15=0,0,L$15/ISI!L$8*1000)</f>
        <v>0</v>
      </c>
      <c r="M140" s="126">
        <f>IF(M$15=0,0,M$15/ISI!M$8*1000)</f>
        <v>0</v>
      </c>
      <c r="N140" s="126">
        <f>IF(N$15=0,0,N$15/ISI!N$8*1000)</f>
        <v>0</v>
      </c>
      <c r="O140" s="126">
        <f>IF(O$15=0,0,O$15/ISI!O$8*1000)</f>
        <v>0</v>
      </c>
      <c r="P140" s="126">
        <f>IF(P$15=0,0,P$15/ISI!P$8*1000)</f>
        <v>0</v>
      </c>
      <c r="Q140" s="126">
        <f>IF(Q$15=0,0,Q$15/ISI!Q$8*1000)</f>
        <v>0</v>
      </c>
    </row>
    <row r="141" spans="1:17" x14ac:dyDescent="0.25">
      <c r="A141" s="127" t="s">
        <v>116</v>
      </c>
      <c r="B141" s="126">
        <f>IF(B$21=0,0,B$21/ISI!B$8*1000)</f>
        <v>371.43370741799481</v>
      </c>
      <c r="C141" s="126">
        <f>IF(C$21=0,0,C$21/ISI!C$8*1000)</f>
        <v>478.40072357759828</v>
      </c>
      <c r="D141" s="126">
        <f>IF(D$21=0,0,D$21/ISI!D$8*1000)</f>
        <v>0</v>
      </c>
      <c r="E141" s="126">
        <f>IF(E$21=0,0,E$21/ISI!E$8*1000)</f>
        <v>0</v>
      </c>
      <c r="F141" s="126">
        <f>IF(F$21=0,0,F$21/ISI!F$8*1000)</f>
        <v>0</v>
      </c>
      <c r="G141" s="126">
        <f>IF(G$21=0,0,G$21/ISI!G$8*1000)</f>
        <v>0</v>
      </c>
      <c r="H141" s="126">
        <f>IF(H$21=0,0,H$21/ISI!H$8*1000)</f>
        <v>0</v>
      </c>
      <c r="I141" s="126">
        <f>IF(I$21=0,0,I$21/ISI!I$8*1000)</f>
        <v>0</v>
      </c>
      <c r="J141" s="126">
        <f>IF(J$21=0,0,J$21/ISI!J$8*1000)</f>
        <v>0</v>
      </c>
      <c r="K141" s="126">
        <f>IF(K$21=0,0,K$21/ISI!K$8*1000)</f>
        <v>0</v>
      </c>
      <c r="L141" s="126">
        <f>IF(L$21=0,0,L$21/ISI!L$8*1000)</f>
        <v>0</v>
      </c>
      <c r="M141" s="126">
        <f>IF(M$21=0,0,M$21/ISI!M$8*1000)</f>
        <v>0</v>
      </c>
      <c r="N141" s="126">
        <f>IF(N$21=0,0,N$21/ISI!N$8*1000)</f>
        <v>0</v>
      </c>
      <c r="O141" s="126">
        <f>IF(O$21=0,0,O$21/ISI!O$8*1000)</f>
        <v>0</v>
      </c>
      <c r="P141" s="126">
        <f>IF(P$21=0,0,P$21/ISI!P$8*1000)</f>
        <v>0</v>
      </c>
      <c r="Q141" s="126">
        <f>IF(Q$21=0,0,Q$21/ISI!Q$8*1000)</f>
        <v>0</v>
      </c>
    </row>
    <row r="142" spans="1:17" x14ac:dyDescent="0.25">
      <c r="A142" s="127" t="s">
        <v>113</v>
      </c>
      <c r="B142" s="126">
        <f>IF(B$27=0,0,B$27/ISI!B$8*1000)</f>
        <v>39.957229749283321</v>
      </c>
      <c r="C142" s="126">
        <f>IF(C$27=0,0,C$27/ISI!C$8*1000)</f>
        <v>109.35706878488227</v>
      </c>
      <c r="D142" s="126">
        <f>IF(D$27=0,0,D$27/ISI!D$8*1000)</f>
        <v>0</v>
      </c>
      <c r="E142" s="126">
        <f>IF(E$27=0,0,E$27/ISI!E$8*1000)</f>
        <v>0</v>
      </c>
      <c r="F142" s="126">
        <f>IF(F$27=0,0,F$27/ISI!F$8*1000)</f>
        <v>0</v>
      </c>
      <c r="G142" s="126">
        <f>IF(G$27=0,0,G$27/ISI!G$8*1000)</f>
        <v>0</v>
      </c>
      <c r="H142" s="126">
        <f>IF(H$27=0,0,H$27/ISI!H$8*1000)</f>
        <v>0</v>
      </c>
      <c r="I142" s="126">
        <f>IF(I$27=0,0,I$27/ISI!I$8*1000)</f>
        <v>0</v>
      </c>
      <c r="J142" s="126">
        <f>IF(J$27=0,0,J$27/ISI!J$8*1000)</f>
        <v>0</v>
      </c>
      <c r="K142" s="126">
        <f>IF(K$27=0,0,K$27/ISI!K$8*1000)</f>
        <v>0</v>
      </c>
      <c r="L142" s="126">
        <f>IF(L$27=0,0,L$27/ISI!L$8*1000)</f>
        <v>0</v>
      </c>
      <c r="M142" s="126">
        <f>IF(M$27=0,0,M$27/ISI!M$8*1000)</f>
        <v>0</v>
      </c>
      <c r="N142" s="126">
        <f>IF(N$27=0,0,N$27/ISI!N$8*1000)</f>
        <v>0</v>
      </c>
      <c r="O142" s="126">
        <f>IF(O$27=0,0,O$27/ISI!O$8*1000)</f>
        <v>0</v>
      </c>
      <c r="P142" s="126">
        <f>IF(P$27=0,0,P$27/ISI!P$8*1000)</f>
        <v>0</v>
      </c>
      <c r="Q142" s="126">
        <f>IF(Q$27=0,0,Q$27/ISI!Q$8*1000)</f>
        <v>0</v>
      </c>
    </row>
    <row r="143" spans="1:17" x14ac:dyDescent="0.25">
      <c r="A143" s="72" t="s">
        <v>112</v>
      </c>
      <c r="B143" s="125">
        <f>IF(B$34=0,0,B$34/ISI!B$8*1000)</f>
        <v>28.774508241014434</v>
      </c>
      <c r="C143" s="125">
        <f>IF(C$34=0,0,C$34/ISI!C$8*1000)</f>
        <v>41.110388956326908</v>
      </c>
      <c r="D143" s="125">
        <f>IF(D$34=0,0,D$34/ISI!D$8*1000)</f>
        <v>0</v>
      </c>
      <c r="E143" s="125">
        <f>IF(E$34=0,0,E$34/ISI!E$8*1000)</f>
        <v>0</v>
      </c>
      <c r="F143" s="125">
        <f>IF(F$34=0,0,F$34/ISI!F$8*1000)</f>
        <v>0</v>
      </c>
      <c r="G143" s="125">
        <f>IF(G$34=0,0,G$34/ISI!G$8*1000)</f>
        <v>0</v>
      </c>
      <c r="H143" s="125">
        <f>IF(H$34=0,0,H$34/ISI!H$8*1000)</f>
        <v>0</v>
      </c>
      <c r="I143" s="125">
        <f>IF(I$34=0,0,I$34/ISI!I$8*1000)</f>
        <v>0</v>
      </c>
      <c r="J143" s="125">
        <f>IF(J$34=0,0,J$34/ISI!J$8*1000)</f>
        <v>0</v>
      </c>
      <c r="K143" s="125">
        <f>IF(K$34=0,0,K$34/ISI!K$8*1000)</f>
        <v>0</v>
      </c>
      <c r="L143" s="125">
        <f>IF(L$34=0,0,L$34/ISI!L$8*1000)</f>
        <v>0</v>
      </c>
      <c r="M143" s="125">
        <f>IF(M$34=0,0,M$34/ISI!M$8*1000)</f>
        <v>0</v>
      </c>
      <c r="N143" s="125">
        <f>IF(N$34=0,0,N$34/ISI!N$8*1000)</f>
        <v>0</v>
      </c>
      <c r="O143" s="125">
        <f>IF(O$34=0,0,O$34/ISI!O$8*1000)</f>
        <v>0</v>
      </c>
      <c r="P143" s="125">
        <f>IF(P$34=0,0,P$34/ISI!P$8*1000)</f>
        <v>0</v>
      </c>
      <c r="Q143" s="125">
        <f>IF(Q$34=0,0,Q$34/ISI!Q$8*1000)</f>
        <v>0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124.12047270940738</v>
      </c>
      <c r="C145" s="133">
        <f t="shared" si="31"/>
        <v>160.66197234623456</v>
      </c>
      <c r="D145" s="133">
        <f t="shared" si="31"/>
        <v>142.51530434782589</v>
      </c>
      <c r="E145" s="133">
        <f t="shared" si="31"/>
        <v>156.48067000000066</v>
      </c>
      <c r="F145" s="133">
        <f t="shared" si="31"/>
        <v>107.12731487889251</v>
      </c>
      <c r="G145" s="133">
        <f t="shared" si="31"/>
        <v>135.06379651852751</v>
      </c>
      <c r="H145" s="133">
        <f t="shared" si="31"/>
        <v>116.1696276905177</v>
      </c>
      <c r="I145" s="133">
        <f t="shared" si="31"/>
        <v>113.67971397733217</v>
      </c>
      <c r="J145" s="133">
        <f t="shared" si="31"/>
        <v>94.733197818541527</v>
      </c>
      <c r="K145" s="133">
        <f t="shared" si="31"/>
        <v>89.035266418835576</v>
      </c>
      <c r="L145" s="133">
        <f t="shared" si="31"/>
        <v>93.280223558307767</v>
      </c>
      <c r="M145" s="133">
        <f t="shared" si="31"/>
        <v>83.461149101958071</v>
      </c>
      <c r="N145" s="133">
        <f t="shared" si="31"/>
        <v>88.957533668968424</v>
      </c>
      <c r="O145" s="133">
        <f t="shared" si="31"/>
        <v>85.971678817502152</v>
      </c>
      <c r="P145" s="133">
        <f t="shared" si="31"/>
        <v>85.107181397841444</v>
      </c>
      <c r="Q145" s="133">
        <f t="shared" si="31"/>
        <v>87.30658450345436</v>
      </c>
    </row>
    <row r="146" spans="1:17" x14ac:dyDescent="0.25">
      <c r="A146" s="132" t="s">
        <v>83</v>
      </c>
      <c r="B146" s="131">
        <f>IF(B$54=0,0,B$54/ISI!B$9*1000)</f>
        <v>0.37752997924229748</v>
      </c>
      <c r="C146" s="131">
        <f>IF(C$54=0,0,C$54/ISI!C$9*1000)</f>
        <v>0.48867612055350607</v>
      </c>
      <c r="D146" s="131">
        <f>IF(D$54=0,0,D$54/ISI!D$9*1000)</f>
        <v>0.43348046230947462</v>
      </c>
      <c r="E146" s="131">
        <f>IF(E$54=0,0,E$54/ISI!E$9*1000)</f>
        <v>0.47595809786537785</v>
      </c>
      <c r="F146" s="131">
        <f>IF(F$54=0,0,F$54/ISI!F$9*1000)</f>
        <v>0.32584288538119671</v>
      </c>
      <c r="G146" s="131">
        <f>IF(G$54=0,0,G$54/ISI!G$9*1000)</f>
        <v>0.4108156469513744</v>
      </c>
      <c r="H146" s="131">
        <f>IF(H$54=0,0,H$54/ISI!H$9*1000)</f>
        <v>0.35334635917207979</v>
      </c>
      <c r="I146" s="131">
        <f>IF(I$54=0,0,I$54/ISI!I$9*1000)</f>
        <v>0.34577293432173439</v>
      </c>
      <c r="J146" s="131">
        <f>IF(J$54=0,0,J$54/ISI!J$9*1000)</f>
        <v>0.28814442472937646</v>
      </c>
      <c r="K146" s="131">
        <f>IF(K$54=0,0,K$54/ISI!K$9*1000)</f>
        <v>0.27081336019104441</v>
      </c>
      <c r="L146" s="131">
        <f>IF(L$54=0,0,L$54/ISI!L$9*1000)</f>
        <v>0.28372499793916528</v>
      </c>
      <c r="M146" s="131">
        <f>IF(M$54=0,0,M$54/ISI!M$9*1000)</f>
        <v>0.25385889370378123</v>
      </c>
      <c r="N146" s="131">
        <f>IF(N$54=0,0,N$54/ISI!N$9*1000)</f>
        <v>0.27057692503411013</v>
      </c>
      <c r="O146" s="131">
        <f>IF(O$54=0,0,O$54/ISI!O$9*1000)</f>
        <v>0.26149502504220717</v>
      </c>
      <c r="P146" s="131">
        <f>IF(P$54=0,0,P$54/ISI!P$9*1000)</f>
        <v>0.25886553382472172</v>
      </c>
      <c r="Q146" s="131">
        <f>IF(Q$54=0,0,Q$54/ISI!Q$9*1000)</f>
        <v>0.26555532955851247</v>
      </c>
    </row>
    <row r="147" spans="1:17" x14ac:dyDescent="0.25">
      <c r="A147" s="76" t="s">
        <v>82</v>
      </c>
      <c r="B147" s="130">
        <f>IF(B$55=0,0,B$55/ISI!B$9*1000)</f>
        <v>0.27895465040806283</v>
      </c>
      <c r="C147" s="130">
        <f>IF(C$55=0,0,C$55/ISI!C$9*1000)</f>
        <v>0.36107987144587245</v>
      </c>
      <c r="D147" s="130">
        <f>IF(D$55=0,0,D$55/ISI!D$9*1000)</f>
        <v>0.32029612870732582</v>
      </c>
      <c r="E147" s="130">
        <f>IF(E$55=0,0,E$55/ISI!E$9*1000)</f>
        <v>0.35168260032062576</v>
      </c>
      <c r="F147" s="130">
        <f>IF(F$55=0,0,F$55/ISI!F$9*1000)</f>
        <v>0.24076336497009648</v>
      </c>
      <c r="G147" s="130">
        <f>IF(G$55=0,0,G$55/ISI!G$9*1000)</f>
        <v>0.30354923179208926</v>
      </c>
      <c r="H147" s="130">
        <f>IF(H$55=0,0,H$55/ISI!H$9*1000)</f>
        <v>0.26108551774784738</v>
      </c>
      <c r="I147" s="130">
        <f>IF(I$55=0,0,I$55/ISI!I$9*1000)</f>
        <v>0.25548955928711831</v>
      </c>
      <c r="J147" s="130">
        <f>IF(J$55=0,0,J$55/ISI!J$9*1000)</f>
        <v>0.21290819719466164</v>
      </c>
      <c r="K147" s="130">
        <f>IF(K$55=0,0,K$55/ISI!K$9*1000)</f>
        <v>0.20010237695439095</v>
      </c>
      <c r="L147" s="130">
        <f>IF(L$55=0,0,L$55/ISI!L$9*1000)</f>
        <v>0.2096427090929176</v>
      </c>
      <c r="M147" s="130">
        <f>IF(M$55=0,0,M$55/ISI!M$9*1000)</f>
        <v>0.18757482276835813</v>
      </c>
      <c r="N147" s="130">
        <f>IF(N$55=0,0,N$55/ISI!N$9*1000)</f>
        <v>0.19992767642682188</v>
      </c>
      <c r="O147" s="130">
        <f>IF(O$55=0,0,O$55/ISI!O$9*1000)</f>
        <v>0.1932171146792041</v>
      </c>
      <c r="P147" s="130">
        <f>IF(P$55=0,0,P$55/ISI!P$9*1000)</f>
        <v>0.19127419929855841</v>
      </c>
      <c r="Q147" s="130">
        <f>IF(Q$55=0,0,Q$55/ISI!Q$9*1000)</f>
        <v>0.19621724947424593</v>
      </c>
    </row>
    <row r="148" spans="1:17" x14ac:dyDescent="0.25">
      <c r="A148" s="76" t="s">
        <v>81</v>
      </c>
      <c r="B148" s="130">
        <f>IF(B$56=0,0,B$56/ISI!B$9*1000)</f>
        <v>6.973866260201568</v>
      </c>
      <c r="C148" s="130">
        <f>IF(C$56=0,0,C$56/ISI!C$9*1000)</f>
        <v>9.0269967861468121</v>
      </c>
      <c r="D148" s="130">
        <f>IF(D$56=0,0,D$56/ISI!D$9*1000)</f>
        <v>8.0074032176831462</v>
      </c>
      <c r="E148" s="130">
        <f>IF(E$56=0,0,E$56/ISI!E$9*1000)</f>
        <v>8.7920650080156442</v>
      </c>
      <c r="F148" s="130">
        <f>IF(F$56=0,0,F$56/ISI!F$9*1000)</f>
        <v>6.0190841242524113</v>
      </c>
      <c r="G148" s="130">
        <f>IF(G$56=0,0,G$56/ISI!G$9*1000)</f>
        <v>7.5887307948022311</v>
      </c>
      <c r="H148" s="130">
        <f>IF(H$56=0,0,H$56/ISI!H$9*1000)</f>
        <v>6.5271379436961849</v>
      </c>
      <c r="I148" s="130">
        <f>IF(I$56=0,0,I$56/ISI!I$9*1000)</f>
        <v>6.3872389821779558</v>
      </c>
      <c r="J148" s="130">
        <f>IF(J$56=0,0,J$56/ISI!J$9*1000)</f>
        <v>5.3227049298665401</v>
      </c>
      <c r="K148" s="130">
        <f>IF(K$56=0,0,K$56/ISI!K$9*1000)</f>
        <v>5.0025594238597737</v>
      </c>
      <c r="L148" s="130">
        <f>IF(L$56=0,0,L$56/ISI!L$9*1000)</f>
        <v>5.2410677273229398</v>
      </c>
      <c r="M148" s="130">
        <f>IF(M$56=0,0,M$56/ISI!M$9*1000)</f>
        <v>4.6893705692089531</v>
      </c>
      <c r="N148" s="130">
        <f>IF(N$56=0,0,N$56/ISI!N$9*1000)</f>
        <v>4.9981919106705464</v>
      </c>
      <c r="O148" s="130">
        <f>IF(O$56=0,0,O$56/ISI!O$9*1000)</f>
        <v>4.8304278669801022</v>
      </c>
      <c r="P148" s="130">
        <f>IF(P$56=0,0,P$56/ISI!P$9*1000)</f>
        <v>4.78185498246396</v>
      </c>
      <c r="Q148" s="130">
        <f>IF(Q$56=0,0,Q$56/ISI!Q$9*1000)</f>
        <v>4.9054312368561472</v>
      </c>
    </row>
    <row r="149" spans="1:17" x14ac:dyDescent="0.25">
      <c r="A149" s="76" t="s">
        <v>80</v>
      </c>
      <c r="B149" s="130">
        <f>IF(B$57=0,0,B$57/ISI!B$9*1000)</f>
        <v>0.17434665650503922</v>
      </c>
      <c r="C149" s="130">
        <f>IF(C$57=0,0,C$57/ISI!C$9*1000)</f>
        <v>0.22567491965367029</v>
      </c>
      <c r="D149" s="130">
        <f>IF(D$57=0,0,D$57/ISI!D$9*1000)</f>
        <v>0.20018508044207861</v>
      </c>
      <c r="E149" s="130">
        <f>IF(E$57=0,0,E$57/ISI!E$9*1000)</f>
        <v>0.21980162520039107</v>
      </c>
      <c r="F149" s="130">
        <f>IF(F$57=0,0,F$57/ISI!F$9*1000)</f>
        <v>0.15047710310631029</v>
      </c>
      <c r="G149" s="130">
        <f>IF(G$57=0,0,G$57/ISI!G$9*1000)</f>
        <v>0.18971826987005577</v>
      </c>
      <c r="H149" s="130">
        <f>IF(H$57=0,0,H$57/ISI!H$9*1000)</f>
        <v>0.1631784485924046</v>
      </c>
      <c r="I149" s="130">
        <f>IF(I$57=0,0,I$57/ISI!I$9*1000)</f>
        <v>0.15968097455444893</v>
      </c>
      <c r="J149" s="130">
        <f>IF(J$57=0,0,J$57/ISI!J$9*1000)</f>
        <v>0.13306762324666352</v>
      </c>
      <c r="K149" s="130">
        <f>IF(K$57=0,0,K$57/ISI!K$9*1000)</f>
        <v>0.12506398559649434</v>
      </c>
      <c r="L149" s="130">
        <f>IF(L$57=0,0,L$57/ISI!L$9*1000)</f>
        <v>0.1310266931830735</v>
      </c>
      <c r="M149" s="130">
        <f>IF(M$57=0,0,M$57/ISI!M$9*1000)</f>
        <v>0.11723426423022383</v>
      </c>
      <c r="N149" s="130">
        <f>IF(N$57=0,0,N$57/ISI!N$9*1000)</f>
        <v>0.12495479776676366</v>
      </c>
      <c r="O149" s="130">
        <f>IF(O$57=0,0,O$57/ISI!O$9*1000)</f>
        <v>0.12076069667450254</v>
      </c>
      <c r="P149" s="130">
        <f>IF(P$57=0,0,P$57/ISI!P$9*1000)</f>
        <v>0.11954637456159899</v>
      </c>
      <c r="Q149" s="130">
        <f>IF(Q$57=0,0,Q$57/ISI!Q$9*1000)</f>
        <v>0.12263578092140369</v>
      </c>
    </row>
    <row r="150" spans="1:17" x14ac:dyDescent="0.25">
      <c r="A150" s="129" t="s">
        <v>79</v>
      </c>
      <c r="B150" s="128">
        <f>IF(B$58=0,0,B$58/ISI!B$9*1000)</f>
        <v>0.2516866528281983</v>
      </c>
      <c r="C150" s="128">
        <f>IF(C$58=0,0,C$58/ISI!C$9*1000)</f>
        <v>0.32578408036900408</v>
      </c>
      <c r="D150" s="128">
        <f>IF(D$58=0,0,D$58/ISI!D$9*1000)</f>
        <v>0.28898697487298308</v>
      </c>
      <c r="E150" s="128">
        <f>IF(E$58=0,0,E$58/ISI!E$9*1000)</f>
        <v>0.31730539857691853</v>
      </c>
      <c r="F150" s="128">
        <f>IF(F$58=0,0,F$58/ISI!F$9*1000)</f>
        <v>0.21722859025413105</v>
      </c>
      <c r="G150" s="128">
        <f>IF(G$58=0,0,G$58/ISI!G$9*1000)</f>
        <v>0.27387709796758292</v>
      </c>
      <c r="H150" s="128">
        <f>IF(H$58=0,0,H$58/ISI!H$9*1000)</f>
        <v>0.23556423944805319</v>
      </c>
      <c r="I150" s="128">
        <f>IF(I$58=0,0,I$58/ISI!I$9*1000)</f>
        <v>0.23051528954782294</v>
      </c>
      <c r="J150" s="128">
        <f>IF(J$58=0,0,J$58/ISI!J$9*1000)</f>
        <v>0.1920962831529176</v>
      </c>
      <c r="K150" s="128">
        <f>IF(K$58=0,0,K$58/ISI!K$9*1000)</f>
        <v>0.18054224012736297</v>
      </c>
      <c r="L150" s="128">
        <f>IF(L$58=0,0,L$58/ISI!L$9*1000)</f>
        <v>0.18914999862611021</v>
      </c>
      <c r="M150" s="128">
        <f>IF(M$58=0,0,M$58/ISI!M$9*1000)</f>
        <v>0.16923926246918747</v>
      </c>
      <c r="N150" s="128">
        <f>IF(N$58=0,0,N$58/ISI!N$9*1000)</f>
        <v>0.18038461668940678</v>
      </c>
      <c r="O150" s="128">
        <f>IF(O$58=0,0,O$58/ISI!O$9*1000)</f>
        <v>0.17433001669480477</v>
      </c>
      <c r="P150" s="128">
        <f>IF(P$58=0,0,P$58/ISI!P$9*1000)</f>
        <v>0.17257702254981452</v>
      </c>
      <c r="Q150" s="128">
        <f>IF(Q$58=0,0,Q$58/ISI!Q$9*1000)</f>
        <v>0.17703688637234161</v>
      </c>
    </row>
    <row r="151" spans="1:17" x14ac:dyDescent="0.25">
      <c r="A151" s="127" t="s">
        <v>115</v>
      </c>
      <c r="B151" s="126">
        <f>IF(B$63=0,0,B$63/ISI!B$9*1000)</f>
        <v>19.361538882756182</v>
      </c>
      <c r="C151" s="126">
        <f>IF(C$63=0,0,C$63/ISI!C$9*1000)</f>
        <v>25.061643390970964</v>
      </c>
      <c r="D151" s="126">
        <f>IF(D$63=0,0,D$63/ISI!D$9*1000)</f>
        <v>22.230946646315164</v>
      </c>
      <c r="E151" s="126">
        <f>IF(E$63=0,0,E$63/ISI!E$9*1000)</f>
        <v>24.409402497990285</v>
      </c>
      <c r="F151" s="126">
        <f>IF(F$63=0,0,F$63/ISI!F$9*1000)</f>
        <v>16.710778062286028</v>
      </c>
      <c r="G151" s="126">
        <f>IF(G$63=0,0,G$63/ISI!G$9*1000)</f>
        <v>21.06858675980483</v>
      </c>
      <c r="H151" s="126">
        <f>IF(H$63=0,0,H$63/ISI!H$9*1000)</f>
        <v>18.121287442976271</v>
      </c>
      <c r="I151" s="126">
        <f>IF(I$63=0,0,I$63/ISI!I$9*1000)</f>
        <v>17.732886076785732</v>
      </c>
      <c r="J151" s="126">
        <f>IF(J$63=0,0,J$63/ISI!J$9*1000)</f>
        <v>14.777421105587713</v>
      </c>
      <c r="K151" s="126">
        <f>IF(K$63=0,0,K$63/ISI!K$9*1000)</f>
        <v>13.888601413408717</v>
      </c>
      <c r="L151" s="126">
        <f>IF(L$63=0,0,L$63/ISI!L$9*1000)</f>
        <v>14.550771810583624</v>
      </c>
      <c r="M151" s="126">
        <f>IF(M$63=0,0,M$63/ISI!M$9*1000)</f>
        <v>13.019095466388732</v>
      </c>
      <c r="N151" s="126">
        <f>IF(N$63=0,0,N$63/ISI!N$9*1000)</f>
        <v>13.876475890308779</v>
      </c>
      <c r="O151" s="126">
        <f>IF(O$63=0,0,O$63/ISI!O$9*1000)</f>
        <v>13.410712720519054</v>
      </c>
      <c r="P151" s="126">
        <f>IF(P$63=0,0,P$63/ISI!P$9*1000)</f>
        <v>13.275859863134341</v>
      </c>
      <c r="Q151" s="126">
        <f>IF(Q$63=0,0,Q$63/ISI!Q$9*1000)</f>
        <v>13.618944511610328</v>
      </c>
    </row>
    <row r="152" spans="1:17" x14ac:dyDescent="0.25">
      <c r="A152" s="127" t="s">
        <v>114</v>
      </c>
      <c r="B152" s="126">
        <f>IF(B$69=0,0,B$69/ISI!B$9*1000)</f>
        <v>53.172250390805054</v>
      </c>
      <c r="C152" s="126">
        <f>IF(C$69=0,0,C$69/ISI!C$9*1000)</f>
        <v>68.826346173165277</v>
      </c>
      <c r="D152" s="126">
        <f>IF(D$69=0,0,D$69/ISI!D$9*1000)</f>
        <v>61.052453973856373</v>
      </c>
      <c r="E152" s="126">
        <f>IF(E$69=0,0,E$69/ISI!E$9*1000)</f>
        <v>67.035108591963578</v>
      </c>
      <c r="F152" s="126">
        <f>IF(F$69=0,0,F$69/ISI!F$9*1000)</f>
        <v>45.892513024592787</v>
      </c>
      <c r="G152" s="126">
        <f>IF(G$69=0,0,G$69/ISI!G$9*1000)</f>
        <v>57.860285659962507</v>
      </c>
      <c r="H152" s="126">
        <f>IF(H$69=0,0,H$69/ISI!H$9*1000)</f>
        <v>49.766169887448719</v>
      </c>
      <c r="I152" s="126">
        <f>IF(I$69=0,0,I$69/ISI!I$9*1000)</f>
        <v>48.699510113126365</v>
      </c>
      <c r="J152" s="126">
        <f>IF(J$69=0,0,J$69/ISI!J$9*1000)</f>
        <v>40.582969149032088</v>
      </c>
      <c r="K152" s="126">
        <f>IF(K$69=0,0,K$69/ISI!K$9*1000)</f>
        <v>38.142019413011376</v>
      </c>
      <c r="L152" s="126">
        <f>IF(L$69=0,0,L$69/ISI!L$9*1000)</f>
        <v>39.960526215242915</v>
      </c>
      <c r="M152" s="126">
        <f>IF(M$69=0,0,M$69/ISI!M$9*1000)</f>
        <v>35.754110672326469</v>
      </c>
      <c r="N152" s="126">
        <f>IF(N$69=0,0,N$69/ISI!N$9*1000)</f>
        <v>38.108719304259942</v>
      </c>
      <c r="O152" s="126">
        <f>IF(O$69=0,0,O$69/ISI!O$9*1000)</f>
        <v>36.829602182586825</v>
      </c>
      <c r="P152" s="126">
        <f>IF(P$69=0,0,P$69/ISI!P$9*1000)</f>
        <v>36.459258175212454</v>
      </c>
      <c r="Q152" s="126">
        <f>IF(Q$69=0,0,Q$69/ISI!Q$9*1000)</f>
        <v>37.401465452458019</v>
      </c>
    </row>
    <row r="153" spans="1:17" x14ac:dyDescent="0.25">
      <c r="A153" s="127" t="s">
        <v>113</v>
      </c>
      <c r="B153" s="126">
        <f>IF(B$70=0,0,B$70/ISI!B$9*1000)</f>
        <v>29.042308324134204</v>
      </c>
      <c r="C153" s="126">
        <f>IF(C$70=0,0,C$70/ISI!C$9*1000)</f>
        <v>37.592465086456464</v>
      </c>
      <c r="D153" s="126">
        <f>IF(D$70=0,0,D$70/ISI!D$9*1000)</f>
        <v>33.346419969472798</v>
      </c>
      <c r="E153" s="126">
        <f>IF(E$70=0,0,E$70/ISI!E$9*1000)</f>
        <v>36.614103746985457</v>
      </c>
      <c r="F153" s="126">
        <f>IF(F$70=0,0,F$70/ISI!F$9*1000)</f>
        <v>25.066167093429062</v>
      </c>
      <c r="G153" s="126">
        <f>IF(G$70=0,0,G$70/ISI!G$9*1000)</f>
        <v>31.60288013970721</v>
      </c>
      <c r="H153" s="126">
        <f>IF(H$70=0,0,H$70/ISI!H$9*1000)</f>
        <v>27.181931164464409</v>
      </c>
      <c r="I153" s="126">
        <f>IF(I$70=0,0,I$70/ISI!I$9*1000)</f>
        <v>26.599329115178602</v>
      </c>
      <c r="J153" s="126">
        <f>IF(J$70=0,0,J$70/ISI!J$9*1000)</f>
        <v>22.166131658381587</v>
      </c>
      <c r="K153" s="126">
        <f>IF(K$70=0,0,K$70/ISI!K$9*1000)</f>
        <v>20.832902120113136</v>
      </c>
      <c r="L153" s="126">
        <f>IF(L$70=0,0,L$70/ISI!L$9*1000)</f>
        <v>21.826157715875478</v>
      </c>
      <c r="M153" s="126">
        <f>IF(M$70=0,0,M$70/ISI!M$9*1000)</f>
        <v>19.528643199583058</v>
      </c>
      <c r="N153" s="126">
        <f>IF(N$70=0,0,N$70/ISI!N$9*1000)</f>
        <v>20.814713835463181</v>
      </c>
      <c r="O153" s="126">
        <f>IF(O$70=0,0,O$70/ISI!O$9*1000)</f>
        <v>20.116069080778626</v>
      </c>
      <c r="P153" s="126">
        <f>IF(P$70=0,0,P$70/ISI!P$9*1000)</f>
        <v>19.913789794701575</v>
      </c>
      <c r="Q153" s="126">
        <f>IF(Q$70=0,0,Q$70/ISI!Q$9*1000)</f>
        <v>20.428416767415541</v>
      </c>
    </row>
    <row r="154" spans="1:17" x14ac:dyDescent="0.25">
      <c r="A154" s="72" t="s">
        <v>112</v>
      </c>
      <c r="B154" s="125">
        <f>IF(B$77=0,0,B$77/ISI!B$9*1000)</f>
        <v>14.487990912526774</v>
      </c>
      <c r="C154" s="125">
        <f>IF(C$77=0,0,C$77/ISI!C$9*1000)</f>
        <v>18.753305917473</v>
      </c>
      <c r="D154" s="125">
        <f>IF(D$77=0,0,D$77/ISI!D$9*1000)</f>
        <v>16.635131894166538</v>
      </c>
      <c r="E154" s="125">
        <f>IF(E$77=0,0,E$77/ISI!E$9*1000)</f>
        <v>18.265242433082385</v>
      </c>
      <c r="F154" s="125">
        <f>IF(F$77=0,0,F$77/ISI!F$9*1000)</f>
        <v>12.504460630620493</v>
      </c>
      <c r="G154" s="125">
        <f>IF(G$77=0,0,G$77/ISI!G$9*1000)</f>
        <v>15.765352917669656</v>
      </c>
      <c r="H154" s="125">
        <f>IF(H$77=0,0,H$77/ISI!H$9*1000)</f>
        <v>13.559926686971734</v>
      </c>
      <c r="I154" s="125">
        <f>IF(I$77=0,0,I$77/ISI!I$9*1000)</f>
        <v>13.269290932352391</v>
      </c>
      <c r="J154" s="125">
        <f>IF(J$77=0,0,J$77/ISI!J$9*1000)</f>
        <v>11.05775444734998</v>
      </c>
      <c r="K154" s="125">
        <f>IF(K$77=0,0,K$77/ISI!K$9*1000)</f>
        <v>10.392662085573278</v>
      </c>
      <c r="L154" s="125">
        <f>IF(L$77=0,0,L$77/ISI!L$9*1000)</f>
        <v>10.888155690441554</v>
      </c>
      <c r="M154" s="125">
        <f>IF(M$77=0,0,M$77/ISI!M$9*1000)</f>
        <v>9.7420219512793054</v>
      </c>
      <c r="N154" s="125">
        <f>IF(N$77=0,0,N$77/ISI!N$9*1000)</f>
        <v>10.383588712348876</v>
      </c>
      <c r="O154" s="125">
        <f>IF(O$77=0,0,O$77/ISI!O$9*1000)</f>
        <v>10.035064113546827</v>
      </c>
      <c r="P154" s="125">
        <f>IF(P$77=0,0,P$77/ISI!P$9*1000)</f>
        <v>9.9341554520944158</v>
      </c>
      <c r="Q154" s="125">
        <f>IF(Q$77=0,0,Q$77/ISI!Q$9*1000)</f>
        <v>10.190881288787814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98.066914865165202</v>
      </c>
      <c r="C5" s="96">
        <v>20.939943983327929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0.10676180325102944</v>
      </c>
      <c r="C6" s="160">
        <v>2.3065740882487404E-2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1.4797443762767107E-2</v>
      </c>
      <c r="C7" s="159">
        <v>3.1969673905997307E-3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2.0375013427300765</v>
      </c>
      <c r="C8" s="159">
        <v>0.44019936520394948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3.5301752138639945E-2</v>
      </c>
      <c r="C9" s="159">
        <v>7.6268950386037338E-3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0.11158656405648605</v>
      </c>
      <c r="C10" s="158">
        <v>2.4108123824418182E-2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1.8233108075314759E-2</v>
      </c>
      <c r="C11" s="91">
        <v>3.939237944105666E-3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3.0342203624266557E-2</v>
      </c>
      <c r="C12" s="91">
        <v>6.5553913973840101E-3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6.3011252356904732E-2</v>
      </c>
      <c r="C14" s="157">
        <v>1.3613494482928505E-2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7.9787123186538711</v>
      </c>
      <c r="C15" s="155">
        <v>1.7116060906624755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3.6757126442150518</v>
      </c>
      <c r="C17" s="153">
        <v>0.60103876947390167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3.654735643658769</v>
      </c>
      <c r="C19" s="153">
        <v>1.1075967574494345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0.64826403078004979</v>
      </c>
      <c r="C20" s="153">
        <v>2.9705637391391959E-3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74.668380840593557</v>
      </c>
      <c r="C21" s="155">
        <v>14.5322394470441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59.811369594627301</v>
      </c>
      <c r="C23" s="153">
        <v>13.558743143764781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14.857011245966259</v>
      </c>
      <c r="C26" s="153">
        <v>0.97349630327931957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7.7214094843658838</v>
      </c>
      <c r="C27" s="155">
        <v>3.1171944389735233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4.0207461943945937</v>
      </c>
      <c r="C28" s="151">
        <v>1.9343412394411652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1.7117870057552413</v>
      </c>
      <c r="C29" s="153">
        <v>0.91651025506127226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0.32156594032143665</v>
      </c>
      <c r="C30" s="153">
        <v>0.17311921715064424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1.9873932483179155</v>
      </c>
      <c r="C32" s="153">
        <v>0.84471176722924879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3.7006632899712901</v>
      </c>
      <c r="C33" s="151">
        <v>1.1828531995323581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5.3924633156129058</v>
      </c>
      <c r="C34" s="155">
        <v>1.0807069143077732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1.5279637924194103</v>
      </c>
      <c r="C35" s="151">
        <v>0.6672674945140753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0.79852527716723665</v>
      </c>
      <c r="C36" s="153">
        <v>0.22323508973998277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0.1500061227006613</v>
      </c>
      <c r="C37" s="153">
        <v>4.2166777472398248E-2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0.57943239255151224</v>
      </c>
      <c r="C38" s="153">
        <v>0.40186562730169434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1.7066133716223462</v>
      </c>
      <c r="C39" s="151">
        <v>0.36878848861960822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0.65523786088280556</v>
      </c>
      <c r="C42" s="87">
        <v>0.13600126926983297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0.1288376614814491</v>
      </c>
      <c r="C43" s="87">
        <v>2.6671097644239118E-2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0.92253784925809146</v>
      </c>
      <c r="C46" s="87">
        <v>0.20611612170553612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2.1578861515711498</v>
      </c>
      <c r="C50" s="148">
        <v>4.4650931174089727E-2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45.025732901805547</v>
      </c>
      <c r="C53" s="96">
        <v>56.261616668537428</v>
      </c>
      <c r="D53" s="96">
        <v>69.866941282345721</v>
      </c>
      <c r="E53" s="96">
        <v>84.94020403706898</v>
      </c>
      <c r="F53" s="96">
        <v>87.924376726605047</v>
      </c>
      <c r="G53" s="96">
        <v>105.54040088222845</v>
      </c>
      <c r="H53" s="96">
        <v>113.64100376901837</v>
      </c>
      <c r="I53" s="96">
        <v>121.89925870080835</v>
      </c>
      <c r="J53" s="96">
        <v>114.82694849528603</v>
      </c>
      <c r="K53" s="96">
        <v>86.134606146400571</v>
      </c>
      <c r="L53" s="96">
        <v>86.326554438507486</v>
      </c>
      <c r="M53" s="96">
        <v>97.859606184936936</v>
      </c>
      <c r="N53" s="96">
        <v>104.87658991771355</v>
      </c>
      <c r="O53" s="96">
        <v>107.1850138692963</v>
      </c>
      <c r="P53" s="96">
        <v>108.57740529276273</v>
      </c>
      <c r="Q53" s="96">
        <v>109.21321392764236</v>
      </c>
    </row>
    <row r="54" spans="1:17" x14ac:dyDescent="0.25">
      <c r="A54" s="132" t="s">
        <v>83</v>
      </c>
      <c r="B54" s="160">
        <v>0.10984270482974297</v>
      </c>
      <c r="C54" s="160">
        <v>0.13966430587524165</v>
      </c>
      <c r="D54" s="160">
        <v>0.17398995787166024</v>
      </c>
      <c r="E54" s="160">
        <v>0.20962226216188284</v>
      </c>
      <c r="F54" s="160">
        <v>0.2134458393422346</v>
      </c>
      <c r="G54" s="160">
        <v>0.26221723581885253</v>
      </c>
      <c r="H54" s="160">
        <v>0.28058662220563307</v>
      </c>
      <c r="I54" s="160">
        <v>0.30024758670119467</v>
      </c>
      <c r="J54" s="160">
        <v>0.27633362319723132</v>
      </c>
      <c r="K54" s="160">
        <v>0.20782186052053825</v>
      </c>
      <c r="L54" s="160">
        <v>0.20815226446132148</v>
      </c>
      <c r="M54" s="160">
        <v>0.23440087091079176</v>
      </c>
      <c r="N54" s="160">
        <v>0.25215317477634125</v>
      </c>
      <c r="O54" s="160">
        <v>0.25741756216432315</v>
      </c>
      <c r="P54" s="160">
        <v>0.2600825211362548</v>
      </c>
      <c r="Q54" s="160">
        <v>0.26164813881069887</v>
      </c>
    </row>
    <row r="55" spans="1:17" x14ac:dyDescent="0.25">
      <c r="A55" s="76" t="s">
        <v>82</v>
      </c>
      <c r="B55" s="159">
        <v>2.1109277714916174E-2</v>
      </c>
      <c r="C55" s="159">
        <v>2.6840313374941253E-2</v>
      </c>
      <c r="D55" s="159">
        <v>3.3436925520109073E-2</v>
      </c>
      <c r="E55" s="159">
        <v>4.0284646614109632E-2</v>
      </c>
      <c r="F55" s="159">
        <v>4.1019451467008756E-2</v>
      </c>
      <c r="G55" s="159">
        <v>5.0392208213712972E-2</v>
      </c>
      <c r="H55" s="159">
        <v>5.3922387840044904E-2</v>
      </c>
      <c r="I55" s="159">
        <v>5.7700779498582586E-2</v>
      </c>
      <c r="J55" s="159">
        <v>5.310505784686264E-2</v>
      </c>
      <c r="K55" s="159">
        <v>3.9938650234063809E-2</v>
      </c>
      <c r="L55" s="159">
        <v>4.0002146381167121E-2</v>
      </c>
      <c r="M55" s="159">
        <v>4.5046533480248944E-2</v>
      </c>
      <c r="N55" s="159">
        <v>4.8458123835369127E-2</v>
      </c>
      <c r="O55" s="159">
        <v>4.9469819746754969E-2</v>
      </c>
      <c r="P55" s="159">
        <v>4.9981964446073501E-2</v>
      </c>
      <c r="Q55" s="159">
        <v>5.0282840670274713E-2</v>
      </c>
    </row>
    <row r="56" spans="1:17" x14ac:dyDescent="0.25">
      <c r="A56" s="76" t="s">
        <v>81</v>
      </c>
      <c r="B56" s="159">
        <v>2.9318026821452006</v>
      </c>
      <c r="C56" s="159">
        <v>3.7277686051127401</v>
      </c>
      <c r="D56" s="159">
        <v>4.6439517849194409</v>
      </c>
      <c r="E56" s="159">
        <v>5.5950107146045136</v>
      </c>
      <c r="F56" s="159">
        <v>5.6970655014938183</v>
      </c>
      <c r="G56" s="159">
        <v>6.9988188698558611</v>
      </c>
      <c r="H56" s="159">
        <v>7.4891146647527638</v>
      </c>
      <c r="I56" s="159">
        <v>8.0138838656841784</v>
      </c>
      <c r="J56" s="159">
        <v>7.375598214849969</v>
      </c>
      <c r="K56" s="159">
        <v>5.5469563411327911</v>
      </c>
      <c r="L56" s="159">
        <v>5.5557751257874566</v>
      </c>
      <c r="M56" s="159">
        <v>6.2563745412007323</v>
      </c>
      <c r="N56" s="159">
        <v>6.7301998368172837</v>
      </c>
      <c r="O56" s="159">
        <v>6.8707111715286757</v>
      </c>
      <c r="P56" s="159">
        <v>6.9418413742474332</v>
      </c>
      <c r="Q56" s="159">
        <v>6.9836291479941162</v>
      </c>
    </row>
    <row r="57" spans="1:17" x14ac:dyDescent="0.25">
      <c r="A57" s="76" t="s">
        <v>80</v>
      </c>
      <c r="B57" s="159">
        <v>5.0354135354161958E-2</v>
      </c>
      <c r="C57" s="159">
        <v>6.4024965272729745E-2</v>
      </c>
      <c r="D57" s="159">
        <v>7.9760543975262735E-2</v>
      </c>
      <c r="E57" s="159">
        <v>9.6095118729149512E-2</v>
      </c>
      <c r="F57" s="159">
        <v>9.7847924463266678E-2</v>
      </c>
      <c r="G57" s="159">
        <v>0.12020572695367049</v>
      </c>
      <c r="H57" s="159">
        <v>0.12862662818627002</v>
      </c>
      <c r="I57" s="159">
        <v>0.1376396151564781</v>
      </c>
      <c r="J57" s="159">
        <v>0.12667696673117276</v>
      </c>
      <c r="K57" s="159">
        <v>9.526977791037923E-2</v>
      </c>
      <c r="L57" s="159">
        <v>9.5421241813071142E-2</v>
      </c>
      <c r="M57" s="159">
        <v>0.10745413816302392</v>
      </c>
      <c r="N57" s="159">
        <v>0.1155921561868849</v>
      </c>
      <c r="O57" s="159">
        <v>0.11800545869524962</v>
      </c>
      <c r="P57" s="159">
        <v>0.11922713022085467</v>
      </c>
      <c r="Q57" s="159">
        <v>0.1199448412824497</v>
      </c>
    </row>
    <row r="58" spans="1:17" x14ac:dyDescent="0.25">
      <c r="A58" s="129" t="s">
        <v>79</v>
      </c>
      <c r="B58" s="158">
        <v>0.11482840967821403</v>
      </c>
      <c r="C58" s="158">
        <v>0.14600359812082001</v>
      </c>
      <c r="D58" s="158">
        <v>0.18188727411028155</v>
      </c>
      <c r="E58" s="158">
        <v>0.21913691068067076</v>
      </c>
      <c r="F58" s="158">
        <v>0.22313403809648083</v>
      </c>
      <c r="G58" s="158">
        <v>0.27411914360600254</v>
      </c>
      <c r="H58" s="158">
        <v>0.29332230715544461</v>
      </c>
      <c r="I58" s="158">
        <v>0.31387567289115309</v>
      </c>
      <c r="J58" s="158">
        <v>0.28887626667187527</v>
      </c>
      <c r="K58" s="158">
        <v>0.21725478971890019</v>
      </c>
      <c r="L58" s="158">
        <v>0.21760019052754159</v>
      </c>
      <c r="M58" s="158">
        <v>0.24504020795549766</v>
      </c>
      <c r="N58" s="158">
        <v>0.26359827991999546</v>
      </c>
      <c r="O58" s="158">
        <v>0.26910161519045328</v>
      </c>
      <c r="P58" s="158">
        <v>0.27188753530302628</v>
      </c>
      <c r="Q58" s="158">
        <v>0.27352421557231832</v>
      </c>
    </row>
    <row r="59" spans="1:17" x14ac:dyDescent="0.25">
      <c r="A59" s="92" t="s">
        <v>125</v>
      </c>
      <c r="B59" s="91">
        <v>1.8762821684513535E-2</v>
      </c>
      <c r="C59" s="91">
        <v>2.3856809342871755E-2</v>
      </c>
      <c r="D59" s="91">
        <v>2.9720158107013575E-2</v>
      </c>
      <c r="E59" s="91">
        <v>3.5806703159250317E-2</v>
      </c>
      <c r="F59" s="91">
        <v>3.6459828889749329E-2</v>
      </c>
      <c r="G59" s="91">
        <v>4.4790732765558755E-2</v>
      </c>
      <c r="H59" s="91">
        <v>4.7928506200429294E-2</v>
      </c>
      <c r="I59" s="91">
        <v>5.1286901020982607E-2</v>
      </c>
      <c r="J59" s="91">
        <v>4.7202028623764172E-2</v>
      </c>
      <c r="K59" s="91">
        <v>3.5499166896287619E-2</v>
      </c>
      <c r="L59" s="91">
        <v>3.5555604965928973E-2</v>
      </c>
      <c r="M59" s="91">
        <v>4.0039270249315424E-2</v>
      </c>
      <c r="N59" s="91">
        <v>4.3071636508275335E-2</v>
      </c>
      <c r="O59" s="91">
        <v>4.3970874759846137E-2</v>
      </c>
      <c r="P59" s="91">
        <v>4.4426090698532317E-2</v>
      </c>
      <c r="Q59" s="91">
        <v>4.4693522252564497E-2</v>
      </c>
    </row>
    <row r="60" spans="1:17" x14ac:dyDescent="0.25">
      <c r="A60" s="92" t="s">
        <v>26</v>
      </c>
      <c r="B60" s="91">
        <v>3.1223714232686356E-2</v>
      </c>
      <c r="C60" s="91">
        <v>3.9700755566010298E-2</v>
      </c>
      <c r="D60" s="91">
        <v>4.9458111327124084E-2</v>
      </c>
      <c r="E60" s="91">
        <v>5.9586894010821949E-2</v>
      </c>
      <c r="F60" s="91">
        <v>6.0673778036583796E-2</v>
      </c>
      <c r="G60" s="91">
        <v>7.453745836633674E-2</v>
      </c>
      <c r="H60" s="91">
        <v>7.9759111202177366E-2</v>
      </c>
      <c r="I60" s="91">
        <v>8.5347905996514803E-2</v>
      </c>
      <c r="J60" s="91">
        <v>7.8550160404069619E-2</v>
      </c>
      <c r="K60" s="91">
        <v>5.9075114676540835E-2</v>
      </c>
      <c r="L60" s="91">
        <v>5.9169034780241464E-2</v>
      </c>
      <c r="M60" s="91">
        <v>6.6630422298464553E-2</v>
      </c>
      <c r="N60" s="91">
        <v>7.1676664228949513E-2</v>
      </c>
      <c r="O60" s="91">
        <v>7.317311069453214E-2</v>
      </c>
      <c r="P60" s="91">
        <v>7.3930647733613672E-2</v>
      </c>
      <c r="Q60" s="91">
        <v>7.4375687747333774E-2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6.4841873761014149E-2</v>
      </c>
      <c r="C62" s="157">
        <v>8.2446033211937955E-2</v>
      </c>
      <c r="D62" s="157">
        <v>0.1027090046761439</v>
      </c>
      <c r="E62" s="157">
        <v>0.12374331351059852</v>
      </c>
      <c r="F62" s="157">
        <v>0.1260004311701477</v>
      </c>
      <c r="G62" s="157">
        <v>0.15479095247410704</v>
      </c>
      <c r="H62" s="157">
        <v>0.16563468975283793</v>
      </c>
      <c r="I62" s="157">
        <v>0.17724086587365567</v>
      </c>
      <c r="J62" s="157">
        <v>0.16312407764404149</v>
      </c>
      <c r="K62" s="157">
        <v>0.12268050814607173</v>
      </c>
      <c r="L62" s="157">
        <v>0.12287555078137115</v>
      </c>
      <c r="M62" s="157">
        <v>0.13837051540771769</v>
      </c>
      <c r="N62" s="157">
        <v>0.14884997918277063</v>
      </c>
      <c r="O62" s="157">
        <v>0.15195762973607499</v>
      </c>
      <c r="P62" s="157">
        <v>0.15353079687088031</v>
      </c>
      <c r="Q62" s="157">
        <v>0.15445500557242006</v>
      </c>
    </row>
    <row r="63" spans="1:17" x14ac:dyDescent="0.25">
      <c r="A63" s="156" t="s">
        <v>115</v>
      </c>
      <c r="B63" s="155">
        <v>5.3390827855483609</v>
      </c>
      <c r="C63" s="155">
        <v>6.5767631318055821</v>
      </c>
      <c r="D63" s="155">
        <v>7.9588447236812225</v>
      </c>
      <c r="E63" s="155">
        <v>9.7490221548898646</v>
      </c>
      <c r="F63" s="155">
        <v>10.175790446538631</v>
      </c>
      <c r="G63" s="155">
        <v>11.896226052957747</v>
      </c>
      <c r="H63" s="155">
        <v>12.949840288145905</v>
      </c>
      <c r="I63" s="155">
        <v>14.082809363505602</v>
      </c>
      <c r="J63" s="155">
        <v>13.885998477339564</v>
      </c>
      <c r="K63" s="155">
        <v>10.604021682579711</v>
      </c>
      <c r="L63" s="155">
        <v>10.512748074136516</v>
      </c>
      <c r="M63" s="155">
        <v>11.967386032542358</v>
      </c>
      <c r="N63" s="155">
        <v>12.793125951768685</v>
      </c>
      <c r="O63" s="155">
        <v>13.06287112558654</v>
      </c>
      <c r="P63" s="155">
        <v>13.247239779683257</v>
      </c>
      <c r="Q63" s="155">
        <v>13.456093526886265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2.541274840122508</v>
      </c>
      <c r="J64" s="153">
        <v>2.5532456017465734</v>
      </c>
      <c r="K64" s="153">
        <v>1.2963307770016643</v>
      </c>
      <c r="L64" s="153">
        <v>1.5407466823774822</v>
      </c>
      <c r="M64" s="153">
        <v>1.5470452682002669</v>
      </c>
      <c r="N64" s="153">
        <v>1.9992229132810626</v>
      </c>
      <c r="O64" s="153">
        <v>2.0504653887494904</v>
      </c>
      <c r="P64" s="153">
        <v>1.8899737664414253</v>
      </c>
      <c r="Q64" s="153">
        <v>1.2138407332708108</v>
      </c>
    </row>
    <row r="65" spans="1:17" x14ac:dyDescent="0.25">
      <c r="A65" s="84" t="s">
        <v>29</v>
      </c>
      <c r="B65" s="153">
        <v>2.9353027262682896</v>
      </c>
      <c r="C65" s="153">
        <v>4.3992009168247845</v>
      </c>
      <c r="D65" s="153">
        <v>6.9287586414355049</v>
      </c>
      <c r="E65" s="153">
        <v>7.364638628759403</v>
      </c>
      <c r="F65" s="153">
        <v>6.1077916136879393</v>
      </c>
      <c r="G65" s="153">
        <v>11.055079245492063</v>
      </c>
      <c r="H65" s="153">
        <v>10.473422137771202</v>
      </c>
      <c r="I65" s="153">
        <v>6.646090023142702</v>
      </c>
      <c r="J65" s="153">
        <v>0.41606070960116343</v>
      </c>
      <c r="K65" s="153">
        <v>0</v>
      </c>
      <c r="L65" s="153">
        <v>0.39776545048043682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1.9738180520304158</v>
      </c>
      <c r="C66" s="153">
        <v>2.1659669752475201</v>
      </c>
      <c r="D66" s="153">
        <v>1.0167625550831907</v>
      </c>
      <c r="E66" s="153">
        <v>2.3613733124094862</v>
      </c>
      <c r="F66" s="153">
        <v>3.920648687919928</v>
      </c>
      <c r="G66" s="153">
        <v>0.81775734935211875</v>
      </c>
      <c r="H66" s="153">
        <v>2.445960271903274</v>
      </c>
      <c r="I66" s="153">
        <v>4.861789069876453</v>
      </c>
      <c r="J66" s="153">
        <v>10.645735989670392</v>
      </c>
      <c r="K66" s="153">
        <v>9.1832878973121392</v>
      </c>
      <c r="L66" s="153">
        <v>8.4240792502037358</v>
      </c>
      <c r="M66" s="153">
        <v>10.155127239327971</v>
      </c>
      <c r="N66" s="153">
        <v>10.576139791373182</v>
      </c>
      <c r="O66" s="153">
        <v>10.766604867177486</v>
      </c>
      <c r="P66" s="153">
        <v>11.044467500928024</v>
      </c>
      <c r="Q66" s="153">
        <v>11.975727417465949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0.42996200724965544</v>
      </c>
      <c r="C68" s="153">
        <v>1.1595239733277184E-2</v>
      </c>
      <c r="D68" s="153">
        <v>1.33235271625266E-2</v>
      </c>
      <c r="E68" s="153">
        <v>2.3010213720975621E-2</v>
      </c>
      <c r="F68" s="153">
        <v>0.14735014493076365</v>
      </c>
      <c r="G68" s="153">
        <v>2.3389458113564021E-2</v>
      </c>
      <c r="H68" s="153">
        <v>3.0457878471428747E-2</v>
      </c>
      <c r="I68" s="153">
        <v>3.3655430363940204E-2</v>
      </c>
      <c r="J68" s="153">
        <v>0.27095617632143537</v>
      </c>
      <c r="K68" s="153">
        <v>0.12440300826590825</v>
      </c>
      <c r="L68" s="153">
        <v>0.15015669107485993</v>
      </c>
      <c r="M68" s="153">
        <v>0.2652135250141196</v>
      </c>
      <c r="N68" s="153">
        <v>0.21776324711444145</v>
      </c>
      <c r="O68" s="153">
        <v>0.24580086965956222</v>
      </c>
      <c r="P68" s="153">
        <v>0.31279851231380812</v>
      </c>
      <c r="Q68" s="153">
        <v>0.26652537614950655</v>
      </c>
    </row>
    <row r="69" spans="1:17" x14ac:dyDescent="0.25">
      <c r="A69" s="156" t="s">
        <v>114</v>
      </c>
      <c r="B69" s="155">
        <v>22.237153510175744</v>
      </c>
      <c r="C69" s="155">
        <v>28.274400329578597</v>
      </c>
      <c r="D69" s="155">
        <v>35.223471676322646</v>
      </c>
      <c r="E69" s="155">
        <v>42.437068807339578</v>
      </c>
      <c r="F69" s="155">
        <v>43.211134530222822</v>
      </c>
      <c r="G69" s="155">
        <v>53.08468081658966</v>
      </c>
      <c r="H69" s="155">
        <v>56.803479125532647</v>
      </c>
      <c r="I69" s="155">
        <v>60.783751518893581</v>
      </c>
      <c r="J69" s="155">
        <v>55.94247891641502</v>
      </c>
      <c r="K69" s="155">
        <v>42.072585724547622</v>
      </c>
      <c r="L69" s="155">
        <v>42.139474492108029</v>
      </c>
      <c r="M69" s="155">
        <v>47.45338488743004</v>
      </c>
      <c r="N69" s="155">
        <v>51.047257660586837</v>
      </c>
      <c r="O69" s="155">
        <v>52.113008824171509</v>
      </c>
      <c r="P69" s="155">
        <v>52.652517586715369</v>
      </c>
      <c r="Q69" s="155">
        <v>52.969469728587875</v>
      </c>
    </row>
    <row r="70" spans="1:17" x14ac:dyDescent="0.25">
      <c r="A70" s="156" t="s">
        <v>113</v>
      </c>
      <c r="B70" s="155">
        <v>9.6059246629539174</v>
      </c>
      <c r="C70" s="155">
        <v>11.91410354153075</v>
      </c>
      <c r="D70" s="155">
        <v>14.832617461212838</v>
      </c>
      <c r="E70" s="155">
        <v>18.438388489774553</v>
      </c>
      <c r="F70" s="155">
        <v>19.417975860029884</v>
      </c>
      <c r="G70" s="155">
        <v>22.660364164733725</v>
      </c>
      <c r="H70" s="155">
        <v>24.668654909498038</v>
      </c>
      <c r="I70" s="155">
        <v>26.522352610433821</v>
      </c>
      <c r="J70" s="155">
        <v>25.138934921088474</v>
      </c>
      <c r="K70" s="155">
        <v>18.829349404796641</v>
      </c>
      <c r="L70" s="155">
        <v>18.923904524945669</v>
      </c>
      <c r="M70" s="155">
        <v>21.411067389908347</v>
      </c>
      <c r="N70" s="155">
        <v>22.967500288880075</v>
      </c>
      <c r="O70" s="155">
        <v>23.449665407318157</v>
      </c>
      <c r="P70" s="155">
        <v>23.693433072826153</v>
      </c>
      <c r="Q70" s="155">
        <v>23.836571320926083</v>
      </c>
    </row>
    <row r="71" spans="1:17" x14ac:dyDescent="0.25">
      <c r="A71" s="152" t="s">
        <v>123</v>
      </c>
      <c r="B71" s="151">
        <v>5.0020640804526657</v>
      </c>
      <c r="C71" s="151">
        <v>7.3931678830223628</v>
      </c>
      <c r="D71" s="151">
        <v>9.6378297352351403</v>
      </c>
      <c r="E71" s="151">
        <v>9.4668020358593932</v>
      </c>
      <c r="F71" s="151">
        <v>7.3281156720367795</v>
      </c>
      <c r="G71" s="151">
        <v>13.540911902328283</v>
      </c>
      <c r="H71" s="151">
        <v>12.793255001316297</v>
      </c>
      <c r="I71" s="151">
        <v>13.400240542496192</v>
      </c>
      <c r="J71" s="151">
        <v>9.6425242937923095</v>
      </c>
      <c r="K71" s="151">
        <v>7.4214750933408578</v>
      </c>
      <c r="L71" s="151">
        <v>7.2277479442721164</v>
      </c>
      <c r="M71" s="151">
        <v>7.893905096326046</v>
      </c>
      <c r="N71" s="151">
        <v>8.6421973674492936</v>
      </c>
      <c r="O71" s="151">
        <v>8.8156919855755635</v>
      </c>
      <c r="P71" s="151">
        <v>8.9043480774135677</v>
      </c>
      <c r="Q71" s="151">
        <v>8.9566247055842254</v>
      </c>
    </row>
    <row r="72" spans="1:17" x14ac:dyDescent="0.25">
      <c r="A72" s="154" t="s">
        <v>30</v>
      </c>
      <c r="B72" s="153">
        <v>2.1295719453297068</v>
      </c>
      <c r="C72" s="153">
        <v>3.502956998495883</v>
      </c>
      <c r="D72" s="153">
        <v>2.20102679840008</v>
      </c>
      <c r="E72" s="153">
        <v>1.894551064500948</v>
      </c>
      <c r="F72" s="153">
        <v>0</v>
      </c>
      <c r="G72" s="153">
        <v>2.0025579546620946</v>
      </c>
      <c r="H72" s="153">
        <v>2.045329001260602</v>
      </c>
      <c r="I72" s="153">
        <v>1.7149794236753211</v>
      </c>
      <c r="J72" s="153">
        <v>1.0441808066027447</v>
      </c>
      <c r="K72" s="153">
        <v>0.70348908870707616</v>
      </c>
      <c r="L72" s="153">
        <v>0.34935714288277087</v>
      </c>
      <c r="M72" s="153">
        <v>0.34705889775417853</v>
      </c>
      <c r="N72" s="153">
        <v>0.34915385478280947</v>
      </c>
      <c r="O72" s="153">
        <v>0.35203483878037978</v>
      </c>
      <c r="P72" s="153">
        <v>0.35404551354081309</v>
      </c>
      <c r="Q72" s="153">
        <v>0.3553926048636748</v>
      </c>
    </row>
    <row r="73" spans="1:17" x14ac:dyDescent="0.25">
      <c r="A73" s="154" t="s">
        <v>125</v>
      </c>
      <c r="B73" s="153">
        <v>0.40004848896487866</v>
      </c>
      <c r="C73" s="153">
        <v>0.66167199978731883</v>
      </c>
      <c r="D73" s="153">
        <v>0.83127684970807081</v>
      </c>
      <c r="E73" s="153">
        <v>0.83236664723831899</v>
      </c>
      <c r="F73" s="153">
        <v>0.83541297848492424</v>
      </c>
      <c r="G73" s="153">
        <v>1.1406541385996416</v>
      </c>
      <c r="H73" s="153">
        <v>1.1510620464632244</v>
      </c>
      <c r="I73" s="153">
        <v>0.89506842751600801</v>
      </c>
      <c r="J73" s="153">
        <v>0.27619703919717797</v>
      </c>
      <c r="K73" s="153">
        <v>0.5915349855186377</v>
      </c>
      <c r="L73" s="153">
        <v>0.59712152658317563</v>
      </c>
      <c r="M73" s="153">
        <v>0.287629411277667</v>
      </c>
      <c r="N73" s="153">
        <v>0.59982527708328426</v>
      </c>
      <c r="O73" s="153">
        <v>0.60467142030379006</v>
      </c>
      <c r="P73" s="153">
        <v>0.60801617744747394</v>
      </c>
      <c r="Q73" s="153">
        <v>0.61014965914807007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2.4724436461580797</v>
      </c>
      <c r="C75" s="153">
        <v>3.2285388847391605</v>
      </c>
      <c r="D75" s="153">
        <v>6.6055260871269894</v>
      </c>
      <c r="E75" s="153">
        <v>6.7398843241201263</v>
      </c>
      <c r="F75" s="153">
        <v>6.4927026935518555</v>
      </c>
      <c r="G75" s="153">
        <v>10.397699809066546</v>
      </c>
      <c r="H75" s="153">
        <v>9.5968639535924698</v>
      </c>
      <c r="I75" s="153">
        <v>10.790192691304863</v>
      </c>
      <c r="J75" s="153">
        <v>8.3221464479923863</v>
      </c>
      <c r="K75" s="153">
        <v>6.1264510191151444</v>
      </c>
      <c r="L75" s="153">
        <v>6.2812692748061698</v>
      </c>
      <c r="M75" s="153">
        <v>7.2592167872942008</v>
      </c>
      <c r="N75" s="153">
        <v>7.6932182355831991</v>
      </c>
      <c r="O75" s="153">
        <v>7.8589857264913938</v>
      </c>
      <c r="P75" s="153">
        <v>7.9422863864252804</v>
      </c>
      <c r="Q75" s="153">
        <v>7.9910824415724804</v>
      </c>
    </row>
    <row r="76" spans="1:17" x14ac:dyDescent="0.25">
      <c r="A76" s="152" t="s">
        <v>122</v>
      </c>
      <c r="B76" s="151">
        <v>4.6038605825012509</v>
      </c>
      <c r="C76" s="151">
        <v>4.5209356585083871</v>
      </c>
      <c r="D76" s="151">
        <v>5.1947877259776964</v>
      </c>
      <c r="E76" s="151">
        <v>8.9715864539151617</v>
      </c>
      <c r="F76" s="151">
        <v>12.089860187993104</v>
      </c>
      <c r="G76" s="151">
        <v>9.1194522624054422</v>
      </c>
      <c r="H76" s="151">
        <v>11.875399908181743</v>
      </c>
      <c r="I76" s="151">
        <v>13.12211206793763</v>
      </c>
      <c r="J76" s="151">
        <v>15.496410627296164</v>
      </c>
      <c r="K76" s="151">
        <v>11.407874311455783</v>
      </c>
      <c r="L76" s="151">
        <v>11.696156580673552</v>
      </c>
      <c r="M76" s="151">
        <v>13.517162293582302</v>
      </c>
      <c r="N76" s="151">
        <v>14.325302921430779</v>
      </c>
      <c r="O76" s="151">
        <v>14.633973421742594</v>
      </c>
      <c r="P76" s="151">
        <v>14.789084995412587</v>
      </c>
      <c r="Q76" s="151">
        <v>14.879946615341858</v>
      </c>
    </row>
    <row r="77" spans="1:17" x14ac:dyDescent="0.25">
      <c r="A77" s="156" t="s">
        <v>112</v>
      </c>
      <c r="B77" s="155">
        <v>4.6156347334052858</v>
      </c>
      <c r="C77" s="155">
        <v>5.3920478778660241</v>
      </c>
      <c r="D77" s="155">
        <v>6.7389809347322611</v>
      </c>
      <c r="E77" s="155">
        <v>8.1555749322746607</v>
      </c>
      <c r="F77" s="155">
        <v>8.8469631349508919</v>
      </c>
      <c r="G77" s="155">
        <v>10.193376663499219</v>
      </c>
      <c r="H77" s="155">
        <v>10.973456835701629</v>
      </c>
      <c r="I77" s="155">
        <v>11.686997688043746</v>
      </c>
      <c r="J77" s="155">
        <v>11.738946051145865</v>
      </c>
      <c r="K77" s="155">
        <v>8.5214079149599229</v>
      </c>
      <c r="L77" s="155">
        <v>8.6334763783467068</v>
      </c>
      <c r="M77" s="155">
        <v>10.139451583345885</v>
      </c>
      <c r="N77" s="155">
        <v>10.658704444942076</v>
      </c>
      <c r="O77" s="155">
        <v>10.994762884894623</v>
      </c>
      <c r="P77" s="155">
        <v>11.34119432818432</v>
      </c>
      <c r="Q77" s="155">
        <v>11.26205016691228</v>
      </c>
    </row>
    <row r="78" spans="1:17" x14ac:dyDescent="0.25">
      <c r="A78" s="152" t="s">
        <v>121</v>
      </c>
      <c r="B78" s="151">
        <v>1.2790642790011897</v>
      </c>
      <c r="C78" s="151">
        <v>3.2873199593288205</v>
      </c>
      <c r="D78" s="151">
        <v>4.1500462062500558</v>
      </c>
      <c r="E78" s="151">
        <v>4.9059673054241033</v>
      </c>
      <c r="F78" s="151">
        <v>3.2430948947954956</v>
      </c>
      <c r="G78" s="151">
        <v>6.2286687556769476</v>
      </c>
      <c r="H78" s="151">
        <v>6.6299365152030711</v>
      </c>
      <c r="I78" s="151">
        <v>7.0522809279072236</v>
      </c>
      <c r="J78" s="151">
        <v>3.031318289780077</v>
      </c>
      <c r="K78" s="151">
        <v>3.432515033582066</v>
      </c>
      <c r="L78" s="151">
        <v>3.0677977389657247</v>
      </c>
      <c r="M78" s="151">
        <v>2.0894823383340899</v>
      </c>
      <c r="N78" s="151">
        <v>3.2540517456824447</v>
      </c>
      <c r="O78" s="151">
        <v>3.0014165186428086</v>
      </c>
      <c r="P78" s="151">
        <v>2.0710709808339058</v>
      </c>
      <c r="Q78" s="151">
        <v>2.8160405896661791</v>
      </c>
    </row>
    <row r="79" spans="1:17" x14ac:dyDescent="0.25">
      <c r="A79" s="154" t="s">
        <v>30</v>
      </c>
      <c r="B79" s="153">
        <v>0.66844853456042008</v>
      </c>
      <c r="C79" s="153">
        <v>1.099776584590284</v>
      </c>
      <c r="D79" s="153">
        <v>0.69151137412557873</v>
      </c>
      <c r="E79" s="153">
        <v>0.59445502193906785</v>
      </c>
      <c r="F79" s="153">
        <v>0</v>
      </c>
      <c r="G79" s="153">
        <v>0.62959917890314354</v>
      </c>
      <c r="H79" s="153">
        <v>0.64699905051549544</v>
      </c>
      <c r="I79" s="153">
        <v>0.53950649114651428</v>
      </c>
      <c r="J79" s="153">
        <v>0.32883937765225701</v>
      </c>
      <c r="K79" s="153">
        <v>0.22191326605994308</v>
      </c>
      <c r="L79" s="153">
        <v>0.11014700875908402</v>
      </c>
      <c r="M79" s="153">
        <v>0.11042280031088615</v>
      </c>
      <c r="N79" s="153">
        <v>0.11198561546796583</v>
      </c>
      <c r="O79" s="153">
        <v>0.11392390952354313</v>
      </c>
      <c r="P79" s="153">
        <v>0.11452350257914193</v>
      </c>
      <c r="Q79" s="153">
        <v>0.11531653357612159</v>
      </c>
    </row>
    <row r="80" spans="1:17" x14ac:dyDescent="0.25">
      <c r="A80" s="154" t="s">
        <v>125</v>
      </c>
      <c r="B80" s="153">
        <v>0.12557069357911832</v>
      </c>
      <c r="C80" s="153">
        <v>0.20773631316558558</v>
      </c>
      <c r="D80" s="153">
        <v>0.26116783177663144</v>
      </c>
      <c r="E80" s="153">
        <v>0.26117244492205965</v>
      </c>
      <c r="F80" s="153">
        <v>0.26303334669187467</v>
      </c>
      <c r="G80" s="153">
        <v>0.35861878923548357</v>
      </c>
      <c r="H80" s="153">
        <v>0.36411552893794807</v>
      </c>
      <c r="I80" s="153">
        <v>0.28157493903356062</v>
      </c>
      <c r="J80" s="153">
        <v>8.6981547548737798E-2</v>
      </c>
      <c r="K80" s="153">
        <v>0.1865977208920449</v>
      </c>
      <c r="L80" s="153">
        <v>0.18826336131579999</v>
      </c>
      <c r="M80" s="153">
        <v>9.1514279710378593E-2</v>
      </c>
      <c r="N80" s="153">
        <v>0.19238453738166178</v>
      </c>
      <c r="O80" s="153">
        <v>0.19568100821162421</v>
      </c>
      <c r="P80" s="153">
        <v>0.19667568039395267</v>
      </c>
      <c r="Q80" s="153">
        <v>0.19797920016539763</v>
      </c>
    </row>
    <row r="81" spans="1:17" x14ac:dyDescent="0.25">
      <c r="A81" s="154" t="s">
        <v>26</v>
      </c>
      <c r="B81" s="153">
        <v>0.48504505086165128</v>
      </c>
      <c r="C81" s="153">
        <v>1.9798070615729508</v>
      </c>
      <c r="D81" s="153">
        <v>3.1973670003478456</v>
      </c>
      <c r="E81" s="153">
        <v>4.0503398385629756</v>
      </c>
      <c r="F81" s="153">
        <v>2.9800615481036208</v>
      </c>
      <c r="G81" s="153">
        <v>5.2404507875383208</v>
      </c>
      <c r="H81" s="153">
        <v>5.6188219357496276</v>
      </c>
      <c r="I81" s="153">
        <v>6.2311994977271485</v>
      </c>
      <c r="J81" s="153">
        <v>2.615497364579082</v>
      </c>
      <c r="K81" s="153">
        <v>3.0240040466300782</v>
      </c>
      <c r="L81" s="153">
        <v>2.7693873688908406</v>
      </c>
      <c r="M81" s="153">
        <v>1.8875452583128254</v>
      </c>
      <c r="N81" s="153">
        <v>2.9496815928328171</v>
      </c>
      <c r="O81" s="153">
        <v>2.6918116009076414</v>
      </c>
      <c r="P81" s="153">
        <v>1.7598717978608112</v>
      </c>
      <c r="Q81" s="153">
        <v>2.5027448559246599</v>
      </c>
    </row>
    <row r="82" spans="1:17" x14ac:dyDescent="0.25">
      <c r="A82" s="152" t="s">
        <v>120</v>
      </c>
      <c r="B82" s="151">
        <v>1.4769016190859552</v>
      </c>
      <c r="C82" s="151">
        <v>1.8782633282900467</v>
      </c>
      <c r="D82" s="151">
        <v>2.3423800826045831</v>
      </c>
      <c r="E82" s="151">
        <v>2.8237988281495077</v>
      </c>
      <c r="F82" s="151">
        <v>2.8771231102645465</v>
      </c>
      <c r="G82" s="151">
        <v>3.5318811126268868</v>
      </c>
      <c r="H82" s="151">
        <v>3.7798909339934847</v>
      </c>
      <c r="I82" s="151">
        <v>4.011916009703949</v>
      </c>
      <c r="J82" s="151">
        <v>3.6935272693343895</v>
      </c>
      <c r="K82" s="151">
        <v>2.7867892961236471</v>
      </c>
      <c r="L82" s="151">
        <v>2.7869977883965835</v>
      </c>
      <c r="M82" s="151">
        <v>3.1421377118078615</v>
      </c>
      <c r="N82" s="151">
        <v>3.3748984440639171</v>
      </c>
      <c r="O82" s="151">
        <v>3.4447500646867995</v>
      </c>
      <c r="P82" s="151">
        <v>3.4817217106263825</v>
      </c>
      <c r="Q82" s="151">
        <v>3.513901965479024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0.36127302091559926</v>
      </c>
      <c r="J83" s="87">
        <v>0.36175387775717871</v>
      </c>
      <c r="K83" s="87">
        <v>0.16749671772279948</v>
      </c>
      <c r="L83" s="87">
        <v>0.20977871114780097</v>
      </c>
      <c r="M83" s="87">
        <v>0.22281345321602739</v>
      </c>
      <c r="N83" s="87">
        <v>0.27384777814246053</v>
      </c>
      <c r="O83" s="87">
        <v>0.28524755255975764</v>
      </c>
      <c r="P83" s="87">
        <v>0.27407726942028898</v>
      </c>
      <c r="Q83" s="87">
        <v>0.17000641850343715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0.56704223329991521</v>
      </c>
      <c r="C85" s="87">
        <v>0.69266315124578259</v>
      </c>
      <c r="D85" s="87">
        <v>0.45367713837942097</v>
      </c>
      <c r="E85" s="87">
        <v>0.4151151542666604</v>
      </c>
      <c r="F85" s="87">
        <v>0</v>
      </c>
      <c r="G85" s="87">
        <v>0.44707366861739745</v>
      </c>
      <c r="H85" s="87">
        <v>0.46010287880020723</v>
      </c>
      <c r="I85" s="87">
        <v>0.32165476023579354</v>
      </c>
      <c r="J85" s="87">
        <v>0.19519761201666586</v>
      </c>
      <c r="K85" s="87">
        <v>0.11997988064700646</v>
      </c>
      <c r="L85" s="87">
        <v>6.2777460617411629E-2</v>
      </c>
      <c r="M85" s="87">
        <v>6.5977934338421321E-2</v>
      </c>
      <c r="N85" s="87">
        <v>6.3117721756632952E-2</v>
      </c>
      <c r="O85" s="87">
        <v>6.4629768864505902E-2</v>
      </c>
      <c r="P85" s="87">
        <v>6.7759901255349572E-2</v>
      </c>
      <c r="Q85" s="87">
        <v>6.5716073344791723E-2</v>
      </c>
    </row>
    <row r="86" spans="1:17" x14ac:dyDescent="0.25">
      <c r="A86" s="150" t="s">
        <v>125</v>
      </c>
      <c r="B86" s="87">
        <v>0.11149599200685698</v>
      </c>
      <c r="C86" s="87">
        <v>0.13583760387404309</v>
      </c>
      <c r="D86" s="87">
        <v>0.17810328551471097</v>
      </c>
      <c r="E86" s="87">
        <v>0.19033190402854247</v>
      </c>
      <c r="F86" s="87">
        <v>0.22547944624931934</v>
      </c>
      <c r="G86" s="87">
        <v>0.26520970916414249</v>
      </c>
      <c r="H86" s="87">
        <v>0.27002025121773171</v>
      </c>
      <c r="I86" s="87">
        <v>0.17656980362080754</v>
      </c>
      <c r="J86" s="87">
        <v>5.7660345525144603E-2</v>
      </c>
      <c r="K86" s="87">
        <v>0.10626587361712322</v>
      </c>
      <c r="L86" s="87">
        <v>0.11299283904594125</v>
      </c>
      <c r="M86" s="87">
        <v>6.0071418171123096E-2</v>
      </c>
      <c r="N86" s="87">
        <v>0.11494650792076865</v>
      </c>
      <c r="O86" s="87">
        <v>0.11773803960513481</v>
      </c>
      <c r="P86" s="87">
        <v>0.12344118571639491</v>
      </c>
      <c r="Q86" s="87">
        <v>0.11969257880778883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0.79836339377918297</v>
      </c>
      <c r="C89" s="87">
        <v>1.0497625731702209</v>
      </c>
      <c r="D89" s="87">
        <v>1.7105996587104513</v>
      </c>
      <c r="E89" s="87">
        <v>2.2183517698543049</v>
      </c>
      <c r="F89" s="87">
        <v>2.6516436640152272</v>
      </c>
      <c r="G89" s="87">
        <v>2.8195977348453467</v>
      </c>
      <c r="H89" s="87">
        <v>3.0497678039755458</v>
      </c>
      <c r="I89" s="87">
        <v>3.1524184249317488</v>
      </c>
      <c r="J89" s="87">
        <v>3.0789154340354004</v>
      </c>
      <c r="K89" s="87">
        <v>2.393046824136718</v>
      </c>
      <c r="L89" s="87">
        <v>2.4014487775854296</v>
      </c>
      <c r="M89" s="87">
        <v>2.7932749060822899</v>
      </c>
      <c r="N89" s="87">
        <v>2.922986436244055</v>
      </c>
      <c r="O89" s="87">
        <v>2.9771347036574012</v>
      </c>
      <c r="P89" s="87">
        <v>3.0164433542343492</v>
      </c>
      <c r="Q89" s="87">
        <v>3.1584868948230063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1.8596688353181412</v>
      </c>
      <c r="C93" s="148">
        <v>0.2264645902471569</v>
      </c>
      <c r="D93" s="148">
        <v>0.24655464587762199</v>
      </c>
      <c r="E93" s="148">
        <v>0.42580879870105021</v>
      </c>
      <c r="F93" s="148">
        <v>2.7267451298908489</v>
      </c>
      <c r="G93" s="148">
        <v>0.43282679519538586</v>
      </c>
      <c r="H93" s="148">
        <v>0.56362938650507366</v>
      </c>
      <c r="I93" s="148">
        <v>0.62280075043257377</v>
      </c>
      <c r="J93" s="148">
        <v>5.0141004920313978</v>
      </c>
      <c r="K93" s="148">
        <v>2.3021035852542107</v>
      </c>
      <c r="L93" s="148">
        <v>2.7786808509843981</v>
      </c>
      <c r="M93" s="148">
        <v>4.9078315332039342</v>
      </c>
      <c r="N93" s="148">
        <v>4.029754255195714</v>
      </c>
      <c r="O93" s="148">
        <v>4.5485963015650146</v>
      </c>
      <c r="P93" s="148">
        <v>5.7884016367240321</v>
      </c>
      <c r="Q93" s="148">
        <v>4.9321076117670763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1.0000000000000002</v>
      </c>
      <c r="C98" s="77">
        <f t="shared" si="0"/>
        <v>1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1.0886628114876364E-3</v>
      </c>
      <c r="C99" s="146">
        <f t="shared" si="1"/>
        <v>1.1015187481328509E-3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1.5089129481754885E-4</v>
      </c>
      <c r="C100" s="145">
        <f t="shared" si="2"/>
        <v>1.526731586839539E-4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2.0776643636964527E-2</v>
      </c>
      <c r="C101" s="145">
        <f t="shared" si="3"/>
        <v>2.102199344728093E-2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3.5997616716277106E-4</v>
      </c>
      <c r="C102" s="145">
        <f t="shared" si="4"/>
        <v>3.642270984428685E-4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1.1378614715259409E-3</v>
      </c>
      <c r="C103" s="144">
        <f t="shared" si="5"/>
        <v>1.1512983914194188E-3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8.1359878911496444E-2</v>
      </c>
      <c r="C104" s="143">
        <f t="shared" si="6"/>
        <v>8.1738809426865261E-2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0.76140236432702191</v>
      </c>
      <c r="C105" s="143">
        <f t="shared" si="7"/>
        <v>0.69399609944584628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7.8736131293436262E-2</v>
      </c>
      <c r="C106" s="143">
        <f t="shared" si="8"/>
        <v>0.1488635519491068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4.100002737847748E-2</v>
      </c>
      <c r="C107" s="141">
        <f t="shared" si="9"/>
        <v>9.2375664470796051E-2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3.7736103914958782E-2</v>
      </c>
      <c r="C108" s="141">
        <f t="shared" si="10"/>
        <v>5.6487887478310746E-2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5.4987590086087099E-2</v>
      </c>
      <c r="C109" s="143">
        <f t="shared" si="11"/>
        <v>5.1609828334221709E-2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1.5580828605858032E-2</v>
      </c>
      <c r="C110" s="141">
        <f t="shared" si="12"/>
        <v>3.1865772661347318E-2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1.7402539622754669E-2</v>
      </c>
      <c r="C111" s="141">
        <f t="shared" si="13"/>
        <v>1.7611722787474127E-2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2.2004221857474405E-2</v>
      </c>
      <c r="C112" s="139">
        <f t="shared" si="14"/>
        <v>2.1323328854002729E-3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0.99999999999999978</v>
      </c>
      <c r="C115" s="77">
        <f t="shared" si="15"/>
        <v>0.99999999999999989</v>
      </c>
      <c r="D115" s="77">
        <f t="shared" si="15"/>
        <v>1.0000000000000002</v>
      </c>
      <c r="E115" s="77">
        <f t="shared" si="15"/>
        <v>1</v>
      </c>
      <c r="F115" s="77">
        <f t="shared" si="15"/>
        <v>1</v>
      </c>
      <c r="G115" s="77">
        <f t="shared" si="15"/>
        <v>0.99999999999999989</v>
      </c>
      <c r="H115" s="77">
        <f t="shared" si="15"/>
        <v>1</v>
      </c>
      <c r="I115" s="77">
        <f t="shared" si="15"/>
        <v>1</v>
      </c>
      <c r="J115" s="77">
        <f t="shared" si="15"/>
        <v>1</v>
      </c>
      <c r="K115" s="77">
        <f t="shared" si="15"/>
        <v>1</v>
      </c>
      <c r="L115" s="77">
        <f t="shared" si="15"/>
        <v>1</v>
      </c>
      <c r="M115" s="77">
        <f t="shared" si="15"/>
        <v>1</v>
      </c>
      <c r="N115" s="77">
        <f t="shared" si="15"/>
        <v>1</v>
      </c>
      <c r="O115" s="77">
        <f t="shared" si="15"/>
        <v>0.99999999999999989</v>
      </c>
      <c r="P115" s="77">
        <f t="shared" si="15"/>
        <v>1</v>
      </c>
      <c r="Q115" s="77">
        <f t="shared" si="15"/>
        <v>1.0000000000000002</v>
      </c>
    </row>
    <row r="116" spans="1:17" x14ac:dyDescent="0.25">
      <c r="A116" s="132" t="s">
        <v>83</v>
      </c>
      <c r="B116" s="146">
        <f t="shared" ref="B116:Q116" si="16">IF(B$54=0,0,B$54/B$53)</f>
        <v>2.4395539561631041E-3</v>
      </c>
      <c r="C116" s="146">
        <f t="shared" si="16"/>
        <v>2.4824083299644071E-3</v>
      </c>
      <c r="D116" s="146">
        <f t="shared" si="16"/>
        <v>2.4903044942032517E-3</v>
      </c>
      <c r="E116" s="146">
        <f t="shared" si="16"/>
        <v>2.4678803699412005E-3</v>
      </c>
      <c r="F116" s="146">
        <f t="shared" si="16"/>
        <v>2.4276070788187684E-3</v>
      </c>
      <c r="G116" s="146">
        <f t="shared" si="16"/>
        <v>2.4845199907043967E-3</v>
      </c>
      <c r="H116" s="146">
        <f t="shared" si="16"/>
        <v>2.4690614558099196E-3</v>
      </c>
      <c r="I116" s="146">
        <f t="shared" si="16"/>
        <v>2.4630796766215582E-3</v>
      </c>
      <c r="J116" s="146">
        <f t="shared" si="16"/>
        <v>2.4065223958170028E-3</v>
      </c>
      <c r="K116" s="146">
        <f t="shared" si="16"/>
        <v>2.4127568444129097E-3</v>
      </c>
      <c r="L116" s="146">
        <f t="shared" si="16"/>
        <v>2.4112194192760631E-3</v>
      </c>
      <c r="M116" s="146">
        <f t="shared" si="16"/>
        <v>2.3952770713977383E-3</v>
      </c>
      <c r="N116" s="146">
        <f t="shared" si="16"/>
        <v>2.4042846451642003E-3</v>
      </c>
      <c r="O116" s="146">
        <f t="shared" si="16"/>
        <v>2.4016189658586382E-3</v>
      </c>
      <c r="P116" s="146">
        <f t="shared" si="16"/>
        <v>2.3953650433529996E-3</v>
      </c>
      <c r="Q116" s="146">
        <f t="shared" si="16"/>
        <v>2.3957553248460401E-3</v>
      </c>
    </row>
    <row r="117" spans="1:17" x14ac:dyDescent="0.25">
      <c r="A117" s="76" t="s">
        <v>82</v>
      </c>
      <c r="B117" s="145">
        <f t="shared" ref="B117:Q117" si="17">IF(B$55=0,0,B$55/B$53)</f>
        <v>4.6882696525900824E-4</v>
      </c>
      <c r="C117" s="145">
        <f t="shared" si="17"/>
        <v>4.7706260438745745E-4</v>
      </c>
      <c r="D117" s="145">
        <f t="shared" si="17"/>
        <v>4.7858006814673678E-4</v>
      </c>
      <c r="E117" s="145">
        <f t="shared" si="17"/>
        <v>4.7427065982239577E-4</v>
      </c>
      <c r="F117" s="145">
        <f t="shared" si="17"/>
        <v>4.665310462712291E-4</v>
      </c>
      <c r="G117" s="145">
        <f t="shared" si="17"/>
        <v>4.7746841770996459E-4</v>
      </c>
      <c r="H117" s="145">
        <f t="shared" si="17"/>
        <v>4.7449763775094016E-4</v>
      </c>
      <c r="I117" s="145">
        <f t="shared" si="17"/>
        <v>4.7334807539891921E-4</v>
      </c>
      <c r="J117" s="145">
        <f t="shared" si="17"/>
        <v>4.6247904819174699E-4</v>
      </c>
      <c r="K117" s="145">
        <f t="shared" si="17"/>
        <v>4.6367716787583851E-4</v>
      </c>
      <c r="L117" s="145">
        <f t="shared" si="17"/>
        <v>4.6338170961823371E-4</v>
      </c>
      <c r="M117" s="145">
        <f t="shared" si="17"/>
        <v>4.6031795177183888E-4</v>
      </c>
      <c r="N117" s="145">
        <f t="shared" si="17"/>
        <v>4.620490032464776E-4</v>
      </c>
      <c r="O117" s="145">
        <f t="shared" si="17"/>
        <v>4.6153672011536542E-4</v>
      </c>
      <c r="P117" s="145">
        <f t="shared" si="17"/>
        <v>4.6033485798730047E-4</v>
      </c>
      <c r="Q117" s="145">
        <f t="shared" si="17"/>
        <v>4.6040986124251307E-4</v>
      </c>
    </row>
    <row r="118" spans="1:17" x14ac:dyDescent="0.25">
      <c r="A118" s="76" t="s">
        <v>81</v>
      </c>
      <c r="B118" s="145">
        <f t="shared" ref="B118:Q118" si="18">IF(B$56=0,0,B$56/B$53)</f>
        <v>6.5113935813971707E-2</v>
      </c>
      <c r="C118" s="145">
        <f t="shared" si="18"/>
        <v>6.625775841235966E-2</v>
      </c>
      <c r="D118" s="145">
        <f t="shared" si="18"/>
        <v>6.6468514288500771E-2</v>
      </c>
      <c r="E118" s="145">
        <f t="shared" si="18"/>
        <v>6.5869993815446684E-2</v>
      </c>
      <c r="F118" s="145">
        <f t="shared" si="18"/>
        <v>6.479506268447556E-2</v>
      </c>
      <c r="G118" s="145">
        <f t="shared" si="18"/>
        <v>6.6314120577064872E-2</v>
      </c>
      <c r="H118" s="145">
        <f t="shared" si="18"/>
        <v>6.5901518082107091E-2</v>
      </c>
      <c r="I118" s="145">
        <f t="shared" si="18"/>
        <v>6.5741858901321087E-2</v>
      </c>
      <c r="J118" s="145">
        <f t="shared" si="18"/>
        <v>6.4232293128931819E-2</v>
      </c>
      <c r="K118" s="145">
        <f t="shared" si="18"/>
        <v>6.4398696288281446E-2</v>
      </c>
      <c r="L118" s="145">
        <f t="shared" si="18"/>
        <v>6.4357660999258007E-2</v>
      </c>
      <c r="M118" s="145">
        <f t="shared" si="18"/>
        <v>6.3932145091380371E-2</v>
      </c>
      <c r="N118" s="145">
        <f t="shared" si="18"/>
        <v>6.4172565508640367E-2</v>
      </c>
      <c r="O118" s="145">
        <f t="shared" si="18"/>
        <v>6.4101416079555371E-2</v>
      </c>
      <c r="P118" s="145">
        <f t="shared" si="18"/>
        <v>6.3934493143668295E-2</v>
      </c>
      <c r="Q118" s="145">
        <f t="shared" si="18"/>
        <v>6.3944910115190087E-2</v>
      </c>
    </row>
    <row r="119" spans="1:17" x14ac:dyDescent="0.25">
      <c r="A119" s="76" t="s">
        <v>80</v>
      </c>
      <c r="B119" s="145">
        <f t="shared" ref="B119:Q119" si="19">IF(B$57=0,0,B$57/B$53)</f>
        <v>1.1183412708456488E-3</v>
      </c>
      <c r="C119" s="145">
        <f t="shared" si="19"/>
        <v>1.1379865895061229E-3</v>
      </c>
      <c r="D119" s="145">
        <f t="shared" si="19"/>
        <v>1.1416063521792813E-3</v>
      </c>
      <c r="E119" s="145">
        <f t="shared" si="19"/>
        <v>1.1313266764371368E-3</v>
      </c>
      <c r="F119" s="145">
        <f t="shared" si="19"/>
        <v>1.1128645786994684E-3</v>
      </c>
      <c r="G119" s="145">
        <f t="shared" si="19"/>
        <v>1.1389546178416257E-3</v>
      </c>
      <c r="H119" s="145">
        <f t="shared" si="19"/>
        <v>1.1318681102791977E-3</v>
      </c>
      <c r="I119" s="145">
        <f t="shared" si="19"/>
        <v>1.1291259407434392E-3</v>
      </c>
      <c r="J119" s="145">
        <f t="shared" si="19"/>
        <v>1.1031989301394107E-3</v>
      </c>
      <c r="K119" s="145">
        <f t="shared" si="19"/>
        <v>1.1060569284829823E-3</v>
      </c>
      <c r="L119" s="145">
        <f t="shared" si="19"/>
        <v>1.1053521414554084E-3</v>
      </c>
      <c r="M119" s="145">
        <f t="shared" si="19"/>
        <v>1.0980438441572618E-3</v>
      </c>
      <c r="N119" s="145">
        <f t="shared" si="19"/>
        <v>1.1021730996171673E-3</v>
      </c>
      <c r="O119" s="145">
        <f t="shared" si="19"/>
        <v>1.10095109787594E-3</v>
      </c>
      <c r="P119" s="145">
        <f t="shared" si="19"/>
        <v>1.0980841722951155E-3</v>
      </c>
      <c r="Q119" s="145">
        <f t="shared" si="19"/>
        <v>1.0982630852885387E-3</v>
      </c>
    </row>
    <row r="120" spans="1:17" x14ac:dyDescent="0.25">
      <c r="A120" s="129" t="s">
        <v>79</v>
      </c>
      <c r="B120" s="144">
        <f t="shared" ref="B120:Q120" si="20">IF(B$58=0,0,B$58/B$53)</f>
        <v>2.5502840770773856E-3</v>
      </c>
      <c r="C120" s="144">
        <f t="shared" si="20"/>
        <v>2.5950835892433219E-3</v>
      </c>
      <c r="D120" s="144">
        <f t="shared" si="20"/>
        <v>2.6033381563855809E-3</v>
      </c>
      <c r="E120" s="144">
        <f t="shared" si="20"/>
        <v>2.5798962124583152E-3</v>
      </c>
      <c r="F120" s="144">
        <f t="shared" si="20"/>
        <v>2.5377949370093481E-3</v>
      </c>
      <c r="G120" s="144">
        <f t="shared" si="20"/>
        <v>2.597291097196888E-3</v>
      </c>
      <c r="H120" s="144">
        <f t="shared" si="20"/>
        <v>2.5811309072175958E-3</v>
      </c>
      <c r="I120" s="144">
        <f t="shared" si="20"/>
        <v>2.5748776180955701E-3</v>
      </c>
      <c r="J120" s="144">
        <f t="shared" si="20"/>
        <v>2.5157532309041065E-3</v>
      </c>
      <c r="K120" s="144">
        <f t="shared" si="20"/>
        <v>2.5222706579703671E-3</v>
      </c>
      <c r="L120" s="144">
        <f t="shared" si="20"/>
        <v>2.520663449883703E-3</v>
      </c>
      <c r="M120" s="144">
        <f t="shared" si="20"/>
        <v>2.5039974868937857E-3</v>
      </c>
      <c r="N120" s="144">
        <f t="shared" si="20"/>
        <v>2.5134139098803212E-3</v>
      </c>
      <c r="O120" s="144">
        <f t="shared" si="20"/>
        <v>2.5106272367385386E-3</v>
      </c>
      <c r="P120" s="144">
        <f t="shared" si="20"/>
        <v>2.5040894518516279E-3</v>
      </c>
      <c r="Q120" s="144">
        <f t="shared" si="20"/>
        <v>2.504497448024356E-3</v>
      </c>
    </row>
    <row r="121" spans="1:17" x14ac:dyDescent="0.25">
      <c r="A121" s="127" t="s">
        <v>115</v>
      </c>
      <c r="B121" s="143">
        <f t="shared" ref="B121:Q121" si="21">IF(B$63=0,0,B$63/B$53)</f>
        <v>0.11857847593935027</v>
      </c>
      <c r="C121" s="143">
        <f t="shared" si="21"/>
        <v>0.11689609224264318</v>
      </c>
      <c r="D121" s="143">
        <f t="shared" si="21"/>
        <v>0.11391431451847882</v>
      </c>
      <c r="E121" s="143">
        <f t="shared" si="21"/>
        <v>0.11477512051460657</v>
      </c>
      <c r="F121" s="143">
        <f t="shared" si="21"/>
        <v>0.11573343849999153</v>
      </c>
      <c r="G121" s="143">
        <f t="shared" si="21"/>
        <v>0.11271727180790828</v>
      </c>
      <c r="H121" s="143">
        <f t="shared" si="21"/>
        <v>0.11395394143532182</v>
      </c>
      <c r="I121" s="143">
        <f t="shared" si="21"/>
        <v>0.11552826090657937</v>
      </c>
      <c r="J121" s="143">
        <f t="shared" si="21"/>
        <v>0.12092978746979088</v>
      </c>
      <c r="K121" s="143">
        <f t="shared" si="21"/>
        <v>0.12310988761655627</v>
      </c>
      <c r="L121" s="143">
        <f t="shared" si="21"/>
        <v>0.1217788447890041</v>
      </c>
      <c r="M121" s="143">
        <f t="shared" si="21"/>
        <v>0.1222913774037284</v>
      </c>
      <c r="N121" s="143">
        <f t="shared" si="21"/>
        <v>0.1219826651668042</v>
      </c>
      <c r="O121" s="143">
        <f t="shared" si="21"/>
        <v>0.12187217833936827</v>
      </c>
      <c r="P121" s="143">
        <f t="shared" si="21"/>
        <v>0.12200733425121052</v>
      </c>
      <c r="Q121" s="143">
        <f t="shared" si="21"/>
        <v>0.12320939053951298</v>
      </c>
    </row>
    <row r="122" spans="1:17" x14ac:dyDescent="0.25">
      <c r="A122" s="127" t="s">
        <v>114</v>
      </c>
      <c r="B122" s="143">
        <f t="shared" ref="B122:Q122" si="22">IF(B$69=0,0,B$69/B$53)</f>
        <v>0.49387654741060366</v>
      </c>
      <c r="C122" s="143">
        <f t="shared" si="22"/>
        <v>0.50255221950261131</v>
      </c>
      <c r="D122" s="143">
        <f t="shared" si="22"/>
        <v>0.50415076186000241</v>
      </c>
      <c r="E122" s="143">
        <f t="shared" si="22"/>
        <v>0.49961110040210766</v>
      </c>
      <c r="F122" s="143">
        <f t="shared" si="22"/>
        <v>0.49145795670050579</v>
      </c>
      <c r="G122" s="143">
        <f t="shared" si="22"/>
        <v>0.50297971556718224</v>
      </c>
      <c r="H122" s="143">
        <f t="shared" si="22"/>
        <v>0.49985020583757656</v>
      </c>
      <c r="I122" s="143">
        <f t="shared" si="22"/>
        <v>0.4986392219831482</v>
      </c>
      <c r="J122" s="143">
        <f t="shared" si="22"/>
        <v>0.48718945900327237</v>
      </c>
      <c r="K122" s="143">
        <f t="shared" si="22"/>
        <v>0.48845159462432591</v>
      </c>
      <c r="L122" s="143">
        <f t="shared" si="22"/>
        <v>0.48814034993282407</v>
      </c>
      <c r="M122" s="143">
        <f t="shared" si="22"/>
        <v>0.48491289447611036</v>
      </c>
      <c r="N122" s="143">
        <f t="shared" si="22"/>
        <v>0.48673643661219967</v>
      </c>
      <c r="O122" s="143">
        <f t="shared" si="22"/>
        <v>0.48619678202140487</v>
      </c>
      <c r="P122" s="143">
        <f t="shared" si="22"/>
        <v>0.48493070399634003</v>
      </c>
      <c r="Q122" s="143">
        <f t="shared" si="22"/>
        <v>0.48500971470065918</v>
      </c>
    </row>
    <row r="123" spans="1:17" x14ac:dyDescent="0.25">
      <c r="A123" s="127" t="s">
        <v>113</v>
      </c>
      <c r="B123" s="143">
        <f t="shared" ref="B123:Q123" si="23">IF(B$70=0,0,B$70/B$53)</f>
        <v>0.21334299396975984</v>
      </c>
      <c r="C123" s="143">
        <f t="shared" si="23"/>
        <v>0.21176255228715005</v>
      </c>
      <c r="D123" s="143">
        <f t="shared" si="23"/>
        <v>0.2122980795920546</v>
      </c>
      <c r="E123" s="143">
        <f t="shared" si="23"/>
        <v>0.21707492581166637</v>
      </c>
      <c r="F123" s="143">
        <f t="shared" si="23"/>
        <v>0.22084860402717188</v>
      </c>
      <c r="G123" s="143">
        <f t="shared" si="23"/>
        <v>0.21470795994057493</v>
      </c>
      <c r="H123" s="143">
        <f t="shared" si="23"/>
        <v>0.21707529933155506</v>
      </c>
      <c r="I123" s="143">
        <f t="shared" si="23"/>
        <v>0.21757599589289334</v>
      </c>
      <c r="J123" s="143">
        <f t="shared" si="23"/>
        <v>0.21892887732813432</v>
      </c>
      <c r="K123" s="143">
        <f t="shared" si="23"/>
        <v>0.21860376737304546</v>
      </c>
      <c r="L123" s="143">
        <f t="shared" si="23"/>
        <v>0.21921301791820766</v>
      </c>
      <c r="M123" s="143">
        <f t="shared" si="23"/>
        <v>0.2187937211748564</v>
      </c>
      <c r="N123" s="143">
        <f t="shared" si="23"/>
        <v>0.21899549086121542</v>
      </c>
      <c r="O123" s="143">
        <f t="shared" si="23"/>
        <v>0.21877746301281614</v>
      </c>
      <c r="P123" s="143">
        <f t="shared" si="23"/>
        <v>0.21821697625707995</v>
      </c>
      <c r="Q123" s="143">
        <f t="shared" si="23"/>
        <v>0.21825720957830855</v>
      </c>
    </row>
    <row r="124" spans="1:17" x14ac:dyDescent="0.25">
      <c r="A124" s="142" t="s">
        <v>123</v>
      </c>
      <c r="B124" s="141">
        <f t="shared" ref="B124:Q124" si="24">IF(B$71=0,0,B$71/B$53)</f>
        <v>0.11109345163490013</v>
      </c>
      <c r="C124" s="141">
        <f t="shared" si="24"/>
        <v>0.13140695772357291</v>
      </c>
      <c r="D124" s="141">
        <f t="shared" si="24"/>
        <v>0.13794549408262802</v>
      </c>
      <c r="E124" s="141">
        <f t="shared" si="24"/>
        <v>0.1114525464493582</v>
      </c>
      <c r="F124" s="141">
        <f t="shared" si="24"/>
        <v>8.3345665273500472E-2</v>
      </c>
      <c r="G124" s="141">
        <f t="shared" si="24"/>
        <v>0.12830074349858173</v>
      </c>
      <c r="H124" s="141">
        <f t="shared" si="24"/>
        <v>0.1125760471750082</v>
      </c>
      <c r="I124" s="141">
        <f t="shared" si="24"/>
        <v>0.10992881076812759</v>
      </c>
      <c r="J124" s="141">
        <f t="shared" si="24"/>
        <v>8.3974401655271383E-2</v>
      </c>
      <c r="K124" s="141">
        <f t="shared" si="24"/>
        <v>8.6161363305322189E-2</v>
      </c>
      <c r="L124" s="141">
        <f t="shared" si="24"/>
        <v>8.3725662298043152E-2</v>
      </c>
      <c r="M124" s="141">
        <f t="shared" si="24"/>
        <v>8.0665612749432028E-2</v>
      </c>
      <c r="N124" s="141">
        <f t="shared" si="24"/>
        <v>8.2403493231711533E-2</v>
      </c>
      <c r="O124" s="141">
        <f t="shared" si="24"/>
        <v>8.2247430562686755E-2</v>
      </c>
      <c r="P124" s="141">
        <f t="shared" si="24"/>
        <v>8.2009217787110719E-2</v>
      </c>
      <c r="Q124" s="141">
        <f t="shared" si="24"/>
        <v>8.2010448950969511E-2</v>
      </c>
    </row>
    <row r="125" spans="1:17" x14ac:dyDescent="0.25">
      <c r="A125" s="142" t="s">
        <v>122</v>
      </c>
      <c r="B125" s="141">
        <f t="shared" ref="B125:Q125" si="25">IF(B$76=0,0,B$76/B$53)</f>
        <v>0.10224954233485968</v>
      </c>
      <c r="C125" s="141">
        <f t="shared" si="25"/>
        <v>8.0355594563577132E-2</v>
      </c>
      <c r="D125" s="141">
        <f t="shared" si="25"/>
        <v>7.4352585509426583E-2</v>
      </c>
      <c r="E125" s="141">
        <f t="shared" si="25"/>
        <v>0.1056223793623082</v>
      </c>
      <c r="F125" s="141">
        <f t="shared" si="25"/>
        <v>0.13750293875367139</v>
      </c>
      <c r="G125" s="141">
        <f t="shared" si="25"/>
        <v>8.6407216441993187E-2</v>
      </c>
      <c r="H125" s="141">
        <f t="shared" si="25"/>
        <v>0.10449925215654686</v>
      </c>
      <c r="I125" s="141">
        <f t="shared" si="25"/>
        <v>0.10764718512476577</v>
      </c>
      <c r="J125" s="141">
        <f t="shared" si="25"/>
        <v>0.13495447567286295</v>
      </c>
      <c r="K125" s="141">
        <f t="shared" si="25"/>
        <v>0.13244240406772326</v>
      </c>
      <c r="L125" s="141">
        <f t="shared" si="25"/>
        <v>0.13548735562016448</v>
      </c>
      <c r="M125" s="141">
        <f t="shared" si="25"/>
        <v>0.13812810842542442</v>
      </c>
      <c r="N125" s="141">
        <f t="shared" si="25"/>
        <v>0.13659199762950389</v>
      </c>
      <c r="O125" s="141">
        <f t="shared" si="25"/>
        <v>0.1365300324501294</v>
      </c>
      <c r="P125" s="141">
        <f t="shared" si="25"/>
        <v>0.13620775846996924</v>
      </c>
      <c r="Q125" s="141">
        <f t="shared" si="25"/>
        <v>0.13624676062733904</v>
      </c>
    </row>
    <row r="126" spans="1:17" x14ac:dyDescent="0.25">
      <c r="A126" s="127" t="s">
        <v>112</v>
      </c>
      <c r="B126" s="143">
        <f t="shared" ref="B126:Q126" si="26">IF(B$77=0,0,B$77/B$53)</f>
        <v>0.10251104059696932</v>
      </c>
      <c r="C126" s="143">
        <f t="shared" si="26"/>
        <v>9.5838836442134451E-2</v>
      </c>
      <c r="D126" s="143">
        <f t="shared" si="26"/>
        <v>9.6454500670048599E-2</v>
      </c>
      <c r="E126" s="143">
        <f t="shared" si="26"/>
        <v>9.6015485537513712E-2</v>
      </c>
      <c r="F126" s="143">
        <f t="shared" si="26"/>
        <v>0.10062014044705635</v>
      </c>
      <c r="G126" s="143">
        <f t="shared" si="26"/>
        <v>9.6582697983816759E-2</v>
      </c>
      <c r="H126" s="143">
        <f t="shared" si="26"/>
        <v>9.6562477202381883E-2</v>
      </c>
      <c r="I126" s="143">
        <f t="shared" si="26"/>
        <v>9.5874231005198443E-2</v>
      </c>
      <c r="J126" s="143">
        <f t="shared" si="26"/>
        <v>0.10223162946481837</v>
      </c>
      <c r="K126" s="143">
        <f t="shared" si="26"/>
        <v>9.893129249904882E-2</v>
      </c>
      <c r="L126" s="143">
        <f t="shared" si="26"/>
        <v>0.10000950964047271</v>
      </c>
      <c r="M126" s="143">
        <f t="shared" si="26"/>
        <v>0.1036122254997037</v>
      </c>
      <c r="N126" s="143">
        <f t="shared" si="26"/>
        <v>0.10163092119323221</v>
      </c>
      <c r="O126" s="143">
        <f t="shared" si="26"/>
        <v>0.10257742652626674</v>
      </c>
      <c r="P126" s="143">
        <f t="shared" si="26"/>
        <v>0.10445261882621422</v>
      </c>
      <c r="Q126" s="143">
        <f t="shared" si="26"/>
        <v>0.10311984934692783</v>
      </c>
    </row>
    <row r="127" spans="1:17" x14ac:dyDescent="0.25">
      <c r="A127" s="142" t="s">
        <v>121</v>
      </c>
      <c r="B127" s="141">
        <f t="shared" ref="B127:Q127" si="27">IF(B$78=0,0,B$78/B$53)</f>
        <v>2.8407406089105521E-2</v>
      </c>
      <c r="C127" s="141">
        <f t="shared" si="27"/>
        <v>5.8429177012383163E-2</v>
      </c>
      <c r="D127" s="141">
        <f t="shared" si="27"/>
        <v>5.9399282837915041E-2</v>
      </c>
      <c r="E127" s="141">
        <f t="shared" si="27"/>
        <v>5.7757894050773376E-2</v>
      </c>
      <c r="F127" s="141">
        <f t="shared" si="27"/>
        <v>3.6885048442022873E-2</v>
      </c>
      <c r="G127" s="141">
        <f t="shared" si="27"/>
        <v>5.9016913936374572E-2</v>
      </c>
      <c r="H127" s="141">
        <f t="shared" si="27"/>
        <v>5.8341059083557412E-2</v>
      </c>
      <c r="I127" s="141">
        <f t="shared" si="27"/>
        <v>5.7853353687871589E-2</v>
      </c>
      <c r="J127" s="141">
        <f t="shared" si="27"/>
        <v>2.6399014599822107E-2</v>
      </c>
      <c r="K127" s="141">
        <f t="shared" si="27"/>
        <v>3.9850591848622566E-2</v>
      </c>
      <c r="L127" s="141">
        <f t="shared" si="27"/>
        <v>3.5537127120612605E-2</v>
      </c>
      <c r="M127" s="141">
        <f t="shared" si="27"/>
        <v>2.1351836777120752E-2</v>
      </c>
      <c r="N127" s="141">
        <f t="shared" si="27"/>
        <v>3.1027436611312232E-2</v>
      </c>
      <c r="O127" s="141">
        <f t="shared" si="27"/>
        <v>2.8002203016018641E-2</v>
      </c>
      <c r="P127" s="141">
        <f t="shared" si="27"/>
        <v>1.9074603737762683E-2</v>
      </c>
      <c r="Q127" s="141">
        <f t="shared" si="27"/>
        <v>2.5784797355491308E-2</v>
      </c>
    </row>
    <row r="128" spans="1:17" x14ac:dyDescent="0.25">
      <c r="A128" s="142" t="s">
        <v>120</v>
      </c>
      <c r="B128" s="141">
        <f t="shared" ref="B128:Q128" si="28">IF(B$82=0,0,B$82/B$53)</f>
        <v>3.2801278822198382E-2</v>
      </c>
      <c r="C128" s="141">
        <f t="shared" si="28"/>
        <v>3.3384453549490829E-2</v>
      </c>
      <c r="D128" s="141">
        <f t="shared" si="28"/>
        <v>3.3526300702625231E-2</v>
      </c>
      <c r="E128" s="141">
        <f t="shared" si="28"/>
        <v>3.3244549623605402E-2</v>
      </c>
      <c r="F128" s="141">
        <f t="shared" si="28"/>
        <v>3.2722701227792243E-2</v>
      </c>
      <c r="G128" s="141">
        <f t="shared" si="28"/>
        <v>3.3464730881286681E-2</v>
      </c>
      <c r="H128" s="141">
        <f t="shared" si="28"/>
        <v>3.3261682039313227E-2</v>
      </c>
      <c r="I128" s="141">
        <f t="shared" si="28"/>
        <v>3.2911734266988985E-2</v>
      </c>
      <c r="J128" s="141">
        <f t="shared" si="28"/>
        <v>3.2166031735015747E-2</v>
      </c>
      <c r="K128" s="141">
        <f t="shared" si="28"/>
        <v>3.2353886791878048E-2</v>
      </c>
      <c r="L128" s="141">
        <f t="shared" si="28"/>
        <v>3.22843626335374E-2</v>
      </c>
      <c r="M128" s="141">
        <f t="shared" si="28"/>
        <v>3.2108628210395514E-2</v>
      </c>
      <c r="N128" s="141">
        <f t="shared" si="28"/>
        <v>3.2179711856686714E-2</v>
      </c>
      <c r="O128" s="141">
        <f t="shared" si="28"/>
        <v>3.2138355357096852E-2</v>
      </c>
      <c r="P128" s="141">
        <f t="shared" si="28"/>
        <v>3.2066724206923539E-2</v>
      </c>
      <c r="Q128" s="141">
        <f t="shared" si="28"/>
        <v>3.2174696074845938E-2</v>
      </c>
    </row>
    <row r="129" spans="1:17" x14ac:dyDescent="0.25">
      <c r="A129" s="140" t="s">
        <v>119</v>
      </c>
      <c r="B129" s="139">
        <f t="shared" ref="B129:Q129" si="29">IF(B$93=0,0,B$93/B$53)</f>
        <v>4.1302355685665426E-2</v>
      </c>
      <c r="C129" s="139">
        <f t="shared" si="29"/>
        <v>4.0252058802604622E-3</v>
      </c>
      <c r="D129" s="139">
        <f t="shared" si="29"/>
        <v>3.5289171295083228E-3</v>
      </c>
      <c r="E129" s="139">
        <f t="shared" si="29"/>
        <v>5.0130418631349396E-3</v>
      </c>
      <c r="F129" s="139">
        <f t="shared" si="29"/>
        <v>3.101239077724122E-2</v>
      </c>
      <c r="G129" s="139">
        <f t="shared" si="29"/>
        <v>4.1010531661555202E-3</v>
      </c>
      <c r="H129" s="139">
        <f t="shared" si="29"/>
        <v>4.9597360795112441E-3</v>
      </c>
      <c r="I129" s="139">
        <f t="shared" si="29"/>
        <v>5.1091430503378754E-3</v>
      </c>
      <c r="J129" s="139">
        <f t="shared" si="29"/>
        <v>4.3666583129980507E-2</v>
      </c>
      <c r="K129" s="139">
        <f t="shared" si="29"/>
        <v>2.672681385854821E-2</v>
      </c>
      <c r="L129" s="139">
        <f t="shared" si="29"/>
        <v>3.2188019886322701E-2</v>
      </c>
      <c r="M129" s="139">
        <f t="shared" si="29"/>
        <v>5.0151760512187442E-2</v>
      </c>
      <c r="N129" s="139">
        <f t="shared" si="29"/>
        <v>3.842377272523325E-2</v>
      </c>
      <c r="O129" s="139">
        <f t="shared" si="29"/>
        <v>4.2436868153151244E-2</v>
      </c>
      <c r="P129" s="139">
        <f t="shared" si="29"/>
        <v>5.3311290881528001E-2</v>
      </c>
      <c r="Q129" s="139">
        <f t="shared" si="29"/>
        <v>4.516035591659058E-2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0.47744210521960034</v>
      </c>
      <c r="C134" s="170">
        <f>IF(C$5=0,0,C$5/ISI_fec!C$5)</f>
        <v>0.47186983015223061</v>
      </c>
      <c r="D134" s="170">
        <f>IF(D$5=0,0,D$5/ISI_fec!D$5)</f>
        <v>0</v>
      </c>
      <c r="E134" s="170">
        <f>IF(E$5=0,0,E$5/ISI_fec!E$5)</f>
        <v>0</v>
      </c>
      <c r="F134" s="170">
        <f>IF(F$5=0,0,F$5/ISI_fec!F$5)</f>
        <v>0</v>
      </c>
      <c r="G134" s="170">
        <f>IF(G$5=0,0,G$5/ISI_fec!G$5)</f>
        <v>0</v>
      </c>
      <c r="H134" s="170">
        <f>IF(H$5=0,0,H$5/ISI_fec!H$5)</f>
        <v>0</v>
      </c>
      <c r="I134" s="170">
        <f>IF(I$5=0,0,I$5/ISI_fec!I$5)</f>
        <v>0</v>
      </c>
      <c r="J134" s="170">
        <f>IF(J$5=0,0,J$5/ISI_fec!J$5)</f>
        <v>0</v>
      </c>
      <c r="K134" s="170">
        <f>IF(K$5=0,0,K$5/ISI_fec!K$5)</f>
        <v>0</v>
      </c>
      <c r="L134" s="170">
        <f>IF(L$5=0,0,L$5/ISI_fec!L$5)</f>
        <v>0</v>
      </c>
      <c r="M134" s="170">
        <f>IF(M$5=0,0,M$5/ISI_fec!M$5)</f>
        <v>0</v>
      </c>
      <c r="N134" s="170">
        <f>IF(N$5=0,0,N$5/ISI_fec!N$5)</f>
        <v>0</v>
      </c>
      <c r="O134" s="170">
        <f>IF(O$5=0,0,O$5/ISI_fec!O$5)</f>
        <v>0</v>
      </c>
      <c r="P134" s="170">
        <f>IF(P$5=0,0,P$5/ISI_fec!P$5)</f>
        <v>0</v>
      </c>
      <c r="Q134" s="170">
        <f>IF(Q$5=0,0,Q$5/ISI_fec!Q$5)</f>
        <v>0</v>
      </c>
    </row>
    <row r="135" spans="1:17" x14ac:dyDescent="0.25">
      <c r="A135" s="132" t="s">
        <v>83</v>
      </c>
      <c r="B135" s="169">
        <f>IF(B$6=0,0,B$6/ISI_fec!B$6)</f>
        <v>0.422309561704725</v>
      </c>
      <c r="C135" s="169">
        <f>IF(C$6=0,0,C$6/ISI_fec!C$6)</f>
        <v>0.42230956170472506</v>
      </c>
      <c r="D135" s="169">
        <f>IF(D$6=0,0,D$6/ISI_fec!D$6)</f>
        <v>0</v>
      </c>
      <c r="E135" s="169">
        <f>IF(E$6=0,0,E$6/ISI_fec!E$6)</f>
        <v>0</v>
      </c>
      <c r="F135" s="169">
        <f>IF(F$6=0,0,F$6/ISI_fec!F$6)</f>
        <v>0</v>
      </c>
      <c r="G135" s="169">
        <f>IF(G$6=0,0,G$6/ISI_fec!G$6)</f>
        <v>0</v>
      </c>
      <c r="H135" s="169">
        <f>IF(H$6=0,0,H$6/ISI_fec!H$6)</f>
        <v>0</v>
      </c>
      <c r="I135" s="169">
        <f>IF(I$6=0,0,I$6/ISI_fec!I$6)</f>
        <v>0</v>
      </c>
      <c r="J135" s="169">
        <f>IF(J$6=0,0,J$6/ISI_fec!J$6)</f>
        <v>0</v>
      </c>
      <c r="K135" s="169">
        <f>IF(K$6=0,0,K$6/ISI_fec!K$6)</f>
        <v>0</v>
      </c>
      <c r="L135" s="169">
        <f>IF(L$6=0,0,L$6/ISI_fec!L$6)</f>
        <v>0</v>
      </c>
      <c r="M135" s="169">
        <f>IF(M$6=0,0,M$6/ISI_fec!M$6)</f>
        <v>0</v>
      </c>
      <c r="N135" s="169">
        <f>IF(N$6=0,0,N$6/ISI_fec!N$6)</f>
        <v>0</v>
      </c>
      <c r="O135" s="169">
        <f>IF(O$6=0,0,O$6/ISI_fec!O$6)</f>
        <v>0</v>
      </c>
      <c r="P135" s="169">
        <f>IF(P$6=0,0,P$6/ISI_fec!P$6)</f>
        <v>0</v>
      </c>
      <c r="Q135" s="169">
        <f>IF(Q$6=0,0,Q$6/ISI_fec!Q$6)</f>
        <v>0</v>
      </c>
    </row>
    <row r="136" spans="1:17" x14ac:dyDescent="0.25">
      <c r="A136" s="76" t="s">
        <v>82</v>
      </c>
      <c r="B136" s="168">
        <f>IF(B$7=0,0,B$7/ISI_fec!B$7)</f>
        <v>0.10974960963644499</v>
      </c>
      <c r="C136" s="168">
        <f>IF(C$7=0,0,C$7/ISI_fec!C$7)</f>
        <v>0.10974960963644499</v>
      </c>
      <c r="D136" s="168">
        <f>IF(D$7=0,0,D$7/ISI_fec!D$7)</f>
        <v>0</v>
      </c>
      <c r="E136" s="168">
        <f>IF(E$7=0,0,E$7/ISI_fec!E$7)</f>
        <v>0</v>
      </c>
      <c r="F136" s="168">
        <f>IF(F$7=0,0,F$7/ISI_fec!F$7)</f>
        <v>0</v>
      </c>
      <c r="G136" s="168">
        <f>IF(G$7=0,0,G$7/ISI_fec!G$7)</f>
        <v>0</v>
      </c>
      <c r="H136" s="168">
        <f>IF(H$7=0,0,H$7/ISI_fec!H$7)</f>
        <v>0</v>
      </c>
      <c r="I136" s="168">
        <f>IF(I$7=0,0,I$7/ISI_fec!I$7)</f>
        <v>0</v>
      </c>
      <c r="J136" s="168">
        <f>IF(J$7=0,0,J$7/ISI_fec!J$7)</f>
        <v>0</v>
      </c>
      <c r="K136" s="168">
        <f>IF(K$7=0,0,K$7/ISI_fec!K$7)</f>
        <v>0</v>
      </c>
      <c r="L136" s="168">
        <f>IF(L$7=0,0,L$7/ISI_fec!L$7)</f>
        <v>0</v>
      </c>
      <c r="M136" s="168">
        <f>IF(M$7=0,0,M$7/ISI_fec!M$7)</f>
        <v>0</v>
      </c>
      <c r="N136" s="168">
        <f>IF(N$7=0,0,N$7/ISI_fec!N$7)</f>
        <v>0</v>
      </c>
      <c r="O136" s="168">
        <f>IF(O$7=0,0,O$7/ISI_fec!O$7)</f>
        <v>0</v>
      </c>
      <c r="P136" s="168">
        <f>IF(P$7=0,0,P$7/ISI_fec!P$7)</f>
        <v>0</v>
      </c>
      <c r="Q136" s="168">
        <f>IF(Q$7=0,0,Q$7/ISI_fec!Q$7)</f>
        <v>0</v>
      </c>
    </row>
    <row r="137" spans="1:17" x14ac:dyDescent="0.25">
      <c r="A137" s="76" t="s">
        <v>81</v>
      </c>
      <c r="B137" s="168">
        <f>IF(B$8=0,0,B$8/ISI_fec!B$8)</f>
        <v>0.60446920585300523</v>
      </c>
      <c r="C137" s="168">
        <f>IF(C$8=0,0,C$8/ISI_fec!C$8)</f>
        <v>0.60446920585300523</v>
      </c>
      <c r="D137" s="168">
        <f>IF(D$8=0,0,D$8/ISI_fec!D$8)</f>
        <v>0</v>
      </c>
      <c r="E137" s="168">
        <f>IF(E$8=0,0,E$8/ISI_fec!E$8)</f>
        <v>0</v>
      </c>
      <c r="F137" s="168">
        <f>IF(F$8=0,0,F$8/ISI_fec!F$8)</f>
        <v>0</v>
      </c>
      <c r="G137" s="168">
        <f>IF(G$8=0,0,G$8/ISI_fec!G$8)</f>
        <v>0</v>
      </c>
      <c r="H137" s="168">
        <f>IF(H$8=0,0,H$8/ISI_fec!H$8)</f>
        <v>0</v>
      </c>
      <c r="I137" s="168">
        <f>IF(I$8=0,0,I$8/ISI_fec!I$8)</f>
        <v>0</v>
      </c>
      <c r="J137" s="168">
        <f>IF(J$8=0,0,J$8/ISI_fec!J$8)</f>
        <v>0</v>
      </c>
      <c r="K137" s="168">
        <f>IF(K$8=0,0,K$8/ISI_fec!K$8)</f>
        <v>0</v>
      </c>
      <c r="L137" s="168">
        <f>IF(L$8=0,0,L$8/ISI_fec!L$8)</f>
        <v>0</v>
      </c>
      <c r="M137" s="168">
        <f>IF(M$8=0,0,M$8/ISI_fec!M$8)</f>
        <v>0</v>
      </c>
      <c r="N137" s="168">
        <f>IF(N$8=0,0,N$8/ISI_fec!N$8)</f>
        <v>0</v>
      </c>
      <c r="O137" s="168">
        <f>IF(O$8=0,0,O$8/ISI_fec!O$8)</f>
        <v>0</v>
      </c>
      <c r="P137" s="168">
        <f>IF(P$8=0,0,P$8/ISI_fec!P$8)</f>
        <v>0</v>
      </c>
      <c r="Q137" s="168">
        <f>IF(Q$8=0,0,Q$8/ISI_fec!Q$8)</f>
        <v>0</v>
      </c>
    </row>
    <row r="138" spans="1:17" x14ac:dyDescent="0.25">
      <c r="A138" s="76" t="s">
        <v>80</v>
      </c>
      <c r="B138" s="168">
        <f>IF(B$9=0,0,B$9/ISI_fec!B$9)</f>
        <v>0.41892138440254723</v>
      </c>
      <c r="C138" s="168">
        <f>IF(C$9=0,0,C$9/ISI_fec!C$9)</f>
        <v>0.41892138440254723</v>
      </c>
      <c r="D138" s="168">
        <f>IF(D$9=0,0,D$9/ISI_fec!D$9)</f>
        <v>0</v>
      </c>
      <c r="E138" s="168">
        <f>IF(E$9=0,0,E$9/ISI_fec!E$9)</f>
        <v>0</v>
      </c>
      <c r="F138" s="168">
        <f>IF(F$9=0,0,F$9/ISI_fec!F$9)</f>
        <v>0</v>
      </c>
      <c r="G138" s="168">
        <f>IF(G$9=0,0,G$9/ISI_fec!G$9)</f>
        <v>0</v>
      </c>
      <c r="H138" s="168">
        <f>IF(H$9=0,0,H$9/ISI_fec!H$9)</f>
        <v>0</v>
      </c>
      <c r="I138" s="168">
        <f>IF(I$9=0,0,I$9/ISI_fec!I$9)</f>
        <v>0</v>
      </c>
      <c r="J138" s="168">
        <f>IF(J$9=0,0,J$9/ISI_fec!J$9)</f>
        <v>0</v>
      </c>
      <c r="K138" s="168">
        <f>IF(K$9=0,0,K$9/ISI_fec!K$9)</f>
        <v>0</v>
      </c>
      <c r="L138" s="168">
        <f>IF(L$9=0,0,L$9/ISI_fec!L$9)</f>
        <v>0</v>
      </c>
      <c r="M138" s="168">
        <f>IF(M$9=0,0,M$9/ISI_fec!M$9)</f>
        <v>0</v>
      </c>
      <c r="N138" s="168">
        <f>IF(N$9=0,0,N$9/ISI_fec!N$9)</f>
        <v>0</v>
      </c>
      <c r="O138" s="168">
        <f>IF(O$9=0,0,O$9/ISI_fec!O$9)</f>
        <v>0</v>
      </c>
      <c r="P138" s="168">
        <f>IF(P$9=0,0,P$9/ISI_fec!P$9)</f>
        <v>0</v>
      </c>
      <c r="Q138" s="168">
        <f>IF(Q$9=0,0,Q$9/ISI_fec!Q$9)</f>
        <v>0</v>
      </c>
    </row>
    <row r="139" spans="1:17" x14ac:dyDescent="0.25">
      <c r="A139" s="129" t="s">
        <v>79</v>
      </c>
      <c r="B139" s="167">
        <f>IF(B$10=0,0,B$10/ISI_fec!B$10)</f>
        <v>0.66209175272210175</v>
      </c>
      <c r="C139" s="167">
        <f>IF(C$10=0,0,C$10/ISI_fec!C$10)</f>
        <v>0.66209175272210186</v>
      </c>
      <c r="D139" s="167">
        <f>IF(D$10=0,0,D$10/ISI_fec!D$10)</f>
        <v>0</v>
      </c>
      <c r="E139" s="167">
        <f>IF(E$10=0,0,E$10/ISI_fec!E$10)</f>
        <v>0</v>
      </c>
      <c r="F139" s="167">
        <f>IF(F$10=0,0,F$10/ISI_fec!F$10)</f>
        <v>0</v>
      </c>
      <c r="G139" s="167">
        <f>IF(G$10=0,0,G$10/ISI_fec!G$10)</f>
        <v>0</v>
      </c>
      <c r="H139" s="167">
        <f>IF(H$10=0,0,H$10/ISI_fec!H$10)</f>
        <v>0</v>
      </c>
      <c r="I139" s="167">
        <f>IF(I$10=0,0,I$10/ISI_fec!I$10)</f>
        <v>0</v>
      </c>
      <c r="J139" s="167">
        <f>IF(J$10=0,0,J$10/ISI_fec!J$10)</f>
        <v>0</v>
      </c>
      <c r="K139" s="167">
        <f>IF(K$10=0,0,K$10/ISI_fec!K$10)</f>
        <v>0</v>
      </c>
      <c r="L139" s="167">
        <f>IF(L$10=0,0,L$10/ISI_fec!L$10)</f>
        <v>0</v>
      </c>
      <c r="M139" s="167">
        <f>IF(M$10=0,0,M$10/ISI_fec!M$10)</f>
        <v>0</v>
      </c>
      <c r="N139" s="167">
        <f>IF(N$10=0,0,N$10/ISI_fec!N$10)</f>
        <v>0</v>
      </c>
      <c r="O139" s="167">
        <f>IF(O$10=0,0,O$10/ISI_fec!O$10)</f>
        <v>0</v>
      </c>
      <c r="P139" s="167">
        <f>IF(P$10=0,0,P$10/ISI_fec!P$10)</f>
        <v>0</v>
      </c>
      <c r="Q139" s="167">
        <f>IF(Q$10=0,0,Q$10/ISI_fec!Q$10)</f>
        <v>0</v>
      </c>
    </row>
    <row r="140" spans="1:17" x14ac:dyDescent="0.25">
      <c r="A140" s="127" t="s">
        <v>117</v>
      </c>
      <c r="B140" s="166">
        <f>IF(B$15=0,0,B$15/ISI_fec!B$15)</f>
        <v>0.38136165480103534</v>
      </c>
      <c r="C140" s="166">
        <f>IF(C$15=0,0,C$15/ISI_fec!C$15)</f>
        <v>0.37866619171687915</v>
      </c>
      <c r="D140" s="166">
        <f>IF(D$15=0,0,D$15/ISI_fec!D$15)</f>
        <v>0</v>
      </c>
      <c r="E140" s="166">
        <f>IF(E$15=0,0,E$15/ISI_fec!E$15)</f>
        <v>0</v>
      </c>
      <c r="F140" s="166">
        <f>IF(F$15=0,0,F$15/ISI_fec!F$15)</f>
        <v>0</v>
      </c>
      <c r="G140" s="166">
        <f>IF(G$15=0,0,G$15/ISI_fec!G$15)</f>
        <v>0</v>
      </c>
      <c r="H140" s="166">
        <f>IF(H$15=0,0,H$15/ISI_fec!H$15)</f>
        <v>0</v>
      </c>
      <c r="I140" s="166">
        <f>IF(I$15=0,0,I$15/ISI_fec!I$15)</f>
        <v>0</v>
      </c>
      <c r="J140" s="166">
        <f>IF(J$15=0,0,J$15/ISI_fec!J$15)</f>
        <v>0</v>
      </c>
      <c r="K140" s="166">
        <f>IF(K$15=0,0,K$15/ISI_fec!K$15)</f>
        <v>0</v>
      </c>
      <c r="L140" s="166">
        <f>IF(L$15=0,0,L$15/ISI_fec!L$15)</f>
        <v>0</v>
      </c>
      <c r="M140" s="166">
        <f>IF(M$15=0,0,M$15/ISI_fec!M$15)</f>
        <v>0</v>
      </c>
      <c r="N140" s="166">
        <f>IF(N$15=0,0,N$15/ISI_fec!N$15)</f>
        <v>0</v>
      </c>
      <c r="O140" s="166">
        <f>IF(O$15=0,0,O$15/ISI_fec!O$15)</f>
        <v>0</v>
      </c>
      <c r="P140" s="166">
        <f>IF(P$15=0,0,P$15/ISI_fec!P$15)</f>
        <v>0</v>
      </c>
      <c r="Q140" s="166">
        <f>IF(Q$15=0,0,Q$15/ISI_fec!Q$15)</f>
        <v>0</v>
      </c>
    </row>
    <row r="141" spans="1:17" x14ac:dyDescent="0.25">
      <c r="A141" s="127" t="s">
        <v>116</v>
      </c>
      <c r="B141" s="166">
        <f>IF(B$21=0,0,B$21/ISI_fec!B$21)</f>
        <v>0.49031091797299048</v>
      </c>
      <c r="C141" s="166">
        <f>IF(C$21=0,0,C$21/ISI_fec!C$21)</f>
        <v>0.48994691536095242</v>
      </c>
      <c r="D141" s="166">
        <f>IF(D$21=0,0,D$21/ISI_fec!D$21)</f>
        <v>0</v>
      </c>
      <c r="E141" s="166">
        <f>IF(E$21=0,0,E$21/ISI_fec!E$21)</f>
        <v>0</v>
      </c>
      <c r="F141" s="166">
        <f>IF(F$21=0,0,F$21/ISI_fec!F$21)</f>
        <v>0</v>
      </c>
      <c r="G141" s="166">
        <f>IF(G$21=0,0,G$21/ISI_fec!G$21)</f>
        <v>0</v>
      </c>
      <c r="H141" s="166">
        <f>IF(H$21=0,0,H$21/ISI_fec!H$21)</f>
        <v>0</v>
      </c>
      <c r="I141" s="166">
        <f>IF(I$21=0,0,I$21/ISI_fec!I$21)</f>
        <v>0</v>
      </c>
      <c r="J141" s="166">
        <f>IF(J$21=0,0,J$21/ISI_fec!J$21)</f>
        <v>0</v>
      </c>
      <c r="K141" s="166">
        <f>IF(K$21=0,0,K$21/ISI_fec!K$21)</f>
        <v>0</v>
      </c>
      <c r="L141" s="166">
        <f>IF(L$21=0,0,L$21/ISI_fec!L$21)</f>
        <v>0</v>
      </c>
      <c r="M141" s="166">
        <f>IF(M$21=0,0,M$21/ISI_fec!M$21)</f>
        <v>0</v>
      </c>
      <c r="N141" s="166">
        <f>IF(N$21=0,0,N$21/ISI_fec!N$21)</f>
        <v>0</v>
      </c>
      <c r="O141" s="166">
        <f>IF(O$21=0,0,O$21/ISI_fec!O$21)</f>
        <v>0</v>
      </c>
      <c r="P141" s="166">
        <f>IF(P$21=0,0,P$21/ISI_fec!P$21)</f>
        <v>0</v>
      </c>
      <c r="Q141" s="166">
        <f>IF(Q$21=0,0,Q$21/ISI_fec!Q$21)</f>
        <v>0</v>
      </c>
    </row>
    <row r="142" spans="1:17" x14ac:dyDescent="0.25">
      <c r="A142" s="127" t="s">
        <v>113</v>
      </c>
      <c r="B142" s="166">
        <f>IF(B$27=0,0,B$27/ISI_fec!B$27)</f>
        <v>0.47132161507685033</v>
      </c>
      <c r="C142" s="166">
        <f>IF(C$27=0,0,C$27/ISI_fec!C$27)</f>
        <v>0.45975381582112884</v>
      </c>
      <c r="D142" s="166">
        <f>IF(D$27=0,0,D$27/ISI_fec!D$27)</f>
        <v>0</v>
      </c>
      <c r="E142" s="166">
        <f>IF(E$27=0,0,E$27/ISI_fec!E$27)</f>
        <v>0</v>
      </c>
      <c r="F142" s="166">
        <f>IF(F$27=0,0,F$27/ISI_fec!F$27)</f>
        <v>0</v>
      </c>
      <c r="G142" s="166">
        <f>IF(G$27=0,0,G$27/ISI_fec!G$27)</f>
        <v>0</v>
      </c>
      <c r="H142" s="166">
        <f>IF(H$27=0,0,H$27/ISI_fec!H$27)</f>
        <v>0</v>
      </c>
      <c r="I142" s="166">
        <f>IF(I$27=0,0,I$27/ISI_fec!I$27)</f>
        <v>0</v>
      </c>
      <c r="J142" s="166">
        <f>IF(J$27=0,0,J$27/ISI_fec!J$27)</f>
        <v>0</v>
      </c>
      <c r="K142" s="166">
        <f>IF(K$27=0,0,K$27/ISI_fec!K$27)</f>
        <v>0</v>
      </c>
      <c r="L142" s="166">
        <f>IF(L$27=0,0,L$27/ISI_fec!L$27)</f>
        <v>0</v>
      </c>
      <c r="M142" s="166">
        <f>IF(M$27=0,0,M$27/ISI_fec!M$27)</f>
        <v>0</v>
      </c>
      <c r="N142" s="166">
        <f>IF(N$27=0,0,N$27/ISI_fec!N$27)</f>
        <v>0</v>
      </c>
      <c r="O142" s="166">
        <f>IF(O$27=0,0,O$27/ISI_fec!O$27)</f>
        <v>0</v>
      </c>
      <c r="P142" s="166">
        <f>IF(P$27=0,0,P$27/ISI_fec!P$27)</f>
        <v>0</v>
      </c>
      <c r="Q142" s="166">
        <f>IF(Q$27=0,0,Q$27/ISI_fec!Q$27)</f>
        <v>0</v>
      </c>
    </row>
    <row r="143" spans="1:17" x14ac:dyDescent="0.25">
      <c r="A143" s="72" t="s">
        <v>112</v>
      </c>
      <c r="B143" s="165">
        <f>IF(B$34=0,0,B$34/ISI_fec!B$34)</f>
        <v>0.45708338228099982</v>
      </c>
      <c r="C143" s="165">
        <f>IF(C$34=0,0,C$34/ISI_fec!C$34)</f>
        <v>0.42399882669319372</v>
      </c>
      <c r="D143" s="165">
        <f>IF(D$34=0,0,D$34/ISI_fec!D$34)</f>
        <v>0</v>
      </c>
      <c r="E143" s="165">
        <f>IF(E$34=0,0,E$34/ISI_fec!E$34)</f>
        <v>0</v>
      </c>
      <c r="F143" s="165">
        <f>IF(F$34=0,0,F$34/ISI_fec!F$34)</f>
        <v>0</v>
      </c>
      <c r="G143" s="165">
        <f>IF(G$34=0,0,G$34/ISI_fec!G$34)</f>
        <v>0</v>
      </c>
      <c r="H143" s="165">
        <f>IF(H$34=0,0,H$34/ISI_fec!H$34)</f>
        <v>0</v>
      </c>
      <c r="I143" s="165">
        <f>IF(I$34=0,0,I$34/ISI_fec!I$34)</f>
        <v>0</v>
      </c>
      <c r="J143" s="165">
        <f>IF(J$34=0,0,J$34/ISI_fec!J$34)</f>
        <v>0</v>
      </c>
      <c r="K143" s="165">
        <f>IF(K$34=0,0,K$34/ISI_fec!K$34)</f>
        <v>0</v>
      </c>
      <c r="L143" s="165">
        <f>IF(L$34=0,0,L$34/ISI_fec!L$34)</f>
        <v>0</v>
      </c>
      <c r="M143" s="165">
        <f>IF(M$34=0,0,M$34/ISI_fec!M$34)</f>
        <v>0</v>
      </c>
      <c r="N143" s="165">
        <f>IF(N$34=0,0,N$34/ISI_fec!N$34)</f>
        <v>0</v>
      </c>
      <c r="O143" s="165">
        <f>IF(O$34=0,0,O$34/ISI_fec!O$34)</f>
        <v>0</v>
      </c>
      <c r="P143" s="165">
        <f>IF(P$34=0,0,P$34/ISI_fec!P$34)</f>
        <v>0</v>
      </c>
      <c r="Q143" s="165">
        <f>IF(Q$34=0,0,Q$34/ISI_fec!Q$34)</f>
        <v>0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0.53504175498803441</v>
      </c>
      <c r="C145" s="170">
        <f>IF(C$53=0,0,C$53/ISI_fec!C$53)</f>
        <v>0.52580520873140357</v>
      </c>
      <c r="D145" s="170">
        <f>IF(D$53=0,0,D$53/ISI_fec!D$53)</f>
        <v>0.53287138408282175</v>
      </c>
      <c r="E145" s="170">
        <f>IF(E$53=0,0,E$53/ISI_fec!E$53)</f>
        <v>0.54281595315938158</v>
      </c>
      <c r="F145" s="170">
        <f>IF(F$53=0,0,F$53/ISI_fec!F$53)</f>
        <v>0.56799070902477722</v>
      </c>
      <c r="G145" s="170">
        <f>IF(G$53=0,0,G$53/ISI_fec!G$53)</f>
        <v>0.55497974300497122</v>
      </c>
      <c r="H145" s="170">
        <f>IF(H$53=0,0,H$53/ISI_fec!H$53)</f>
        <v>0.56907117362490789</v>
      </c>
      <c r="I145" s="170">
        <f>IF(I$53=0,0,I$53/ISI_fec!I$53)</f>
        <v>0.5786855966881056</v>
      </c>
      <c r="J145" s="170">
        <f>IF(J$53=0,0,J$53/ISI_fec!J$53)</f>
        <v>0.60094638615731433</v>
      </c>
      <c r="K145" s="170">
        <f>IF(K$53=0,0,K$53/ISI_fec!K$53)</f>
        <v>0.59939356936101373</v>
      </c>
      <c r="L145" s="170">
        <f>IF(L$53=0,0,L$53/ISI_fec!L$53)</f>
        <v>0.59977575056486143</v>
      </c>
      <c r="M145" s="170">
        <f>IF(M$53=0,0,M$53/ISI_fec!M$53)</f>
        <v>0.60376770363729138</v>
      </c>
      <c r="N145" s="170">
        <f>IF(N$53=0,0,N$53/ISI_fec!N$53)</f>
        <v>0.60150570768799405</v>
      </c>
      <c r="O145" s="170">
        <f>IF(O$53=0,0,O$53/ISI_fec!O$53)</f>
        <v>0.60816972912857259</v>
      </c>
      <c r="P145" s="170">
        <f>IF(P$53=0,0,P$53/ISI_fec!P$53)</f>
        <v>0.61631523846666181</v>
      </c>
      <c r="Q145" s="170">
        <f>IF(Q$53=0,0,Q$53/ISI_fec!Q$53)</f>
        <v>0.61621483738272886</v>
      </c>
    </row>
    <row r="146" spans="1:17" x14ac:dyDescent="0.25">
      <c r="A146" s="132" t="s">
        <v>83</v>
      </c>
      <c r="B146" s="169">
        <f>IF(B$54=0,0,B$54/ISI_fec!B$54)</f>
        <v>0.42913118967285246</v>
      </c>
      <c r="C146" s="169">
        <f>IF(C$54=0,0,C$54/ISI_fec!C$54)</f>
        <v>0.42913118967285241</v>
      </c>
      <c r="D146" s="169">
        <f>IF(D$54=0,0,D$54/ISI_fec!D$54)</f>
        <v>0.43628153024045546</v>
      </c>
      <c r="E146" s="169">
        <f>IF(E$54=0,0,E$54/ISI_fec!E$54)</f>
        <v>0.44042167388687514</v>
      </c>
      <c r="F146" s="169">
        <f>IF(F$54=0,0,F$54/ISI_fec!F$54)</f>
        <v>0.45332701818865023</v>
      </c>
      <c r="G146" s="169">
        <f>IF(G$54=0,0,G$54/ISI_fec!G$54)</f>
        <v>0.45332701818865012</v>
      </c>
      <c r="H146" s="169">
        <f>IF(H$54=0,0,H$54/ISI_fec!H$54)</f>
        <v>0.46194520497548042</v>
      </c>
      <c r="I146" s="169">
        <f>IF(I$54=0,0,I$54/ISI_fec!I$54)</f>
        <v>0.46861168162290306</v>
      </c>
      <c r="J146" s="169">
        <f>IF(J$54=0,0,J$54/ISI_fec!J$54)</f>
        <v>0.47546397000151758</v>
      </c>
      <c r="K146" s="169">
        <f>IF(K$54=0,0,K$54/ISI_fec!K$54)</f>
        <v>0.47546397000151758</v>
      </c>
      <c r="L146" s="169">
        <f>IF(L$54=0,0,L$54/ISI_fec!L$54)</f>
        <v>0.47546397000151763</v>
      </c>
      <c r="M146" s="169">
        <f>IF(M$54=0,0,M$54/ISI_fec!M$54)</f>
        <v>0.47546397000151763</v>
      </c>
      <c r="N146" s="169">
        <f>IF(N$54=0,0,N$54/ISI_fec!N$54)</f>
        <v>0.47546397000151763</v>
      </c>
      <c r="O146" s="169">
        <f>IF(O$54=0,0,O$54/ISI_fec!O$54)</f>
        <v>0.48019859077209676</v>
      </c>
      <c r="P146" s="169">
        <f>IF(P$54=0,0,P$54/ISI_fec!P$54)</f>
        <v>0.48536291471922238</v>
      </c>
      <c r="Q146" s="169">
        <f>IF(Q$54=0,0,Q$54/ISI_fec!Q$54)</f>
        <v>0.48536291471922238</v>
      </c>
    </row>
    <row r="147" spans="1:17" x14ac:dyDescent="0.25">
      <c r="A147" s="76" t="s">
        <v>82</v>
      </c>
      <c r="B147" s="168">
        <f>IF(B$55=0,0,B$55/ISI_fec!B$55)</f>
        <v>0.1116117901334924</v>
      </c>
      <c r="C147" s="168">
        <f>IF(C$55=0,0,C$55/ISI_fec!C$55)</f>
        <v>0.11161179013349239</v>
      </c>
      <c r="D147" s="168">
        <f>IF(D$55=0,0,D$55/ISI_fec!D$55)</f>
        <v>0.11347150653262594</v>
      </c>
      <c r="E147" s="168">
        <f>IF(E$55=0,0,E$55/ISI_fec!E$55)</f>
        <v>0.11454830741521614</v>
      </c>
      <c r="F147" s="168">
        <f>IF(F$55=0,0,F$55/ISI_fec!F$55)</f>
        <v>0.11790483011613717</v>
      </c>
      <c r="G147" s="168">
        <f>IF(G$55=0,0,G$55/ISI_fec!G$55)</f>
        <v>0.11790483011613719</v>
      </c>
      <c r="H147" s="168">
        <f>IF(H$55=0,0,H$55/ISI_fec!H$55)</f>
        <v>0.12014631541977182</v>
      </c>
      <c r="I147" s="168">
        <f>IF(I$55=0,0,I$55/ISI_fec!I$55)</f>
        <v>0.1218801847129108</v>
      </c>
      <c r="J147" s="168">
        <f>IF(J$55=0,0,J$55/ISI_fec!J$55)</f>
        <v>0.123662381371772</v>
      </c>
      <c r="K147" s="168">
        <f>IF(K$55=0,0,K$55/ISI_fec!K$55)</f>
        <v>0.123662381371772</v>
      </c>
      <c r="L147" s="168">
        <f>IF(L$55=0,0,L$55/ISI_fec!L$55)</f>
        <v>0.123662381371772</v>
      </c>
      <c r="M147" s="168">
        <f>IF(M$55=0,0,M$55/ISI_fec!M$55)</f>
        <v>0.123662381371772</v>
      </c>
      <c r="N147" s="168">
        <f>IF(N$55=0,0,N$55/ISI_fec!N$55)</f>
        <v>0.123662381371772</v>
      </c>
      <c r="O147" s="168">
        <f>IF(O$55=0,0,O$55/ISI_fec!O$55)</f>
        <v>0.12489379850602975</v>
      </c>
      <c r="P147" s="168">
        <f>IF(P$55=0,0,P$55/ISI_fec!P$55)</f>
        <v>0.1262369761972327</v>
      </c>
      <c r="Q147" s="168">
        <f>IF(Q$55=0,0,Q$55/ISI_fec!Q$55)</f>
        <v>0.1262369761972327</v>
      </c>
    </row>
    <row r="148" spans="1:17" x14ac:dyDescent="0.25">
      <c r="A148" s="76" t="s">
        <v>81</v>
      </c>
      <c r="B148" s="168">
        <f>IF(B$56=0,0,B$56/ISI_fec!B$56)</f>
        <v>0.62005673541578077</v>
      </c>
      <c r="C148" s="168">
        <f>IF(C$56=0,0,C$56/ISI_fec!C$56)</f>
        <v>0.62005673541578088</v>
      </c>
      <c r="D148" s="168">
        <f>IF(D$56=0,0,D$56/ISI_fec!D$56)</f>
        <v>0.63038834713768543</v>
      </c>
      <c r="E148" s="168">
        <f>IF(E$56=0,0,E$56/ISI_fec!E$56)</f>
        <v>0.63637048969765286</v>
      </c>
      <c r="F148" s="168">
        <f>IF(F$56=0,0,F$56/ISI_fec!F$56)</f>
        <v>0.65501757443478326</v>
      </c>
      <c r="G148" s="168">
        <f>IF(G$56=0,0,G$56/ISI_fec!G$56)</f>
        <v>0.65501757443478315</v>
      </c>
      <c r="H148" s="168">
        <f>IF(H$56=0,0,H$56/ISI_fec!H$56)</f>
        <v>0.66747009453316897</v>
      </c>
      <c r="I148" s="168">
        <f>IF(I$56=0,0,I$56/ISI_fec!I$56)</f>
        <v>0.67710256554949788</v>
      </c>
      <c r="J148" s="168">
        <f>IF(J$56=0,0,J$56/ISI_fec!J$56)</f>
        <v>0.68700351813560623</v>
      </c>
      <c r="K148" s="168">
        <f>IF(K$56=0,0,K$56/ISI_fec!K$56)</f>
        <v>0.68700351813560623</v>
      </c>
      <c r="L148" s="168">
        <f>IF(L$56=0,0,L$56/ISI_fec!L$56)</f>
        <v>0.68700351813560623</v>
      </c>
      <c r="M148" s="168">
        <f>IF(M$56=0,0,M$56/ISI_fec!M$56)</f>
        <v>0.68700351813560634</v>
      </c>
      <c r="N148" s="168">
        <f>IF(N$56=0,0,N$56/ISI_fec!N$56)</f>
        <v>0.68700351813560634</v>
      </c>
      <c r="O148" s="168">
        <f>IF(O$56=0,0,O$56/ISI_fec!O$56)</f>
        <v>0.69384462772886391</v>
      </c>
      <c r="P148" s="168">
        <f>IF(P$56=0,0,P$56/ISI_fec!P$56)</f>
        <v>0.70130662052814163</v>
      </c>
      <c r="Q148" s="168">
        <f>IF(Q$56=0,0,Q$56/ISI_fec!Q$56)</f>
        <v>0.70130662052814163</v>
      </c>
    </row>
    <row r="149" spans="1:17" x14ac:dyDescent="0.25">
      <c r="A149" s="76" t="s">
        <v>80</v>
      </c>
      <c r="B149" s="168">
        <f>IF(B$57=0,0,B$57/ISI_fec!B$57)</f>
        <v>0.42598256659674738</v>
      </c>
      <c r="C149" s="168">
        <f>IF(C$57=0,0,C$57/ISI_fec!C$57)</f>
        <v>0.42598256659674733</v>
      </c>
      <c r="D149" s="168">
        <f>IF(D$57=0,0,D$57/ISI_fec!D$57)</f>
        <v>0.43308044365702447</v>
      </c>
      <c r="E149" s="168">
        <f>IF(E$57=0,0,E$57/ISI_fec!E$57)</f>
        <v>0.43719021022497218</v>
      </c>
      <c r="F149" s="168">
        <f>IF(F$57=0,0,F$57/ISI_fec!F$57)</f>
        <v>0.45000086538307371</v>
      </c>
      <c r="G149" s="168">
        <f>IF(G$57=0,0,G$57/ISI_fec!G$57)</f>
        <v>0.45000086538307366</v>
      </c>
      <c r="H149" s="168">
        <f>IF(H$57=0,0,H$57/ISI_fec!H$57)</f>
        <v>0.45855581877544516</v>
      </c>
      <c r="I149" s="168">
        <f>IF(I$57=0,0,I$57/ISI_fec!I$57)</f>
        <v>0.46517338212382658</v>
      </c>
      <c r="J149" s="168">
        <f>IF(J$57=0,0,J$57/ISI_fec!J$57)</f>
        <v>0.47197539386482479</v>
      </c>
      <c r="K149" s="168">
        <f>IF(K$57=0,0,K$57/ISI_fec!K$57)</f>
        <v>0.47197539386482473</v>
      </c>
      <c r="L149" s="168">
        <f>IF(L$57=0,0,L$57/ISI_fec!L$57)</f>
        <v>0.47197539386482484</v>
      </c>
      <c r="M149" s="168">
        <f>IF(M$57=0,0,M$57/ISI_fec!M$57)</f>
        <v>0.47197539386482479</v>
      </c>
      <c r="N149" s="168">
        <f>IF(N$57=0,0,N$57/ISI_fec!N$57)</f>
        <v>0.47197539386482473</v>
      </c>
      <c r="O149" s="168">
        <f>IF(O$57=0,0,O$57/ISI_fec!O$57)</f>
        <v>0.47667527575700586</v>
      </c>
      <c r="P149" s="168">
        <f>IF(P$57=0,0,P$57/ISI_fec!P$57)</f>
        <v>0.48180170800587302</v>
      </c>
      <c r="Q149" s="168">
        <f>IF(Q$57=0,0,Q$57/ISI_fec!Q$57)</f>
        <v>0.48180170800587302</v>
      </c>
    </row>
    <row r="150" spans="1:17" x14ac:dyDescent="0.25">
      <c r="A150" s="129" t="s">
        <v>79</v>
      </c>
      <c r="B150" s="167">
        <f>IF(B$58=0,0,B$58/ISI_fec!B$58)</f>
        <v>0.67291385617960553</v>
      </c>
      <c r="C150" s="167">
        <f>IF(C$58=0,0,C$58/ISI_fec!C$58)</f>
        <v>0.67291385617960553</v>
      </c>
      <c r="D150" s="167">
        <f>IF(D$58=0,0,D$58/ISI_fec!D$58)</f>
        <v>0.68412619254697904</v>
      </c>
      <c r="E150" s="167">
        <f>IF(E$58=0,0,E$58/ISI_fec!E$58)</f>
        <v>0.69061828655760926</v>
      </c>
      <c r="F150" s="167">
        <f>IF(F$58=0,0,F$58/ISI_fec!F$58)</f>
        <v>0.710854953591887</v>
      </c>
      <c r="G150" s="167">
        <f>IF(G$58=0,0,G$58/ISI_fec!G$58)</f>
        <v>0.71085495359188688</v>
      </c>
      <c r="H150" s="167">
        <f>IF(H$58=0,0,H$58/ISI_fec!H$58)</f>
        <v>0.72436899648497799</v>
      </c>
      <c r="I150" s="167">
        <f>IF(I$58=0,0,I$58/ISI_fec!I$58)</f>
        <v>0.73482259346395395</v>
      </c>
      <c r="J150" s="167">
        <f>IF(J$58=0,0,J$58/ISI_fec!J$58)</f>
        <v>0.74556755889054827</v>
      </c>
      <c r="K150" s="167">
        <f>IF(K$58=0,0,K$58/ISI_fec!K$58)</f>
        <v>0.74556755889054838</v>
      </c>
      <c r="L150" s="167">
        <f>IF(L$58=0,0,L$58/ISI_fec!L$58)</f>
        <v>0.74556755889054827</v>
      </c>
      <c r="M150" s="167">
        <f>IF(M$58=0,0,M$58/ISI_fec!M$58)</f>
        <v>0.74556755889054838</v>
      </c>
      <c r="N150" s="167">
        <f>IF(N$58=0,0,N$58/ISI_fec!N$58)</f>
        <v>0.74556755889054838</v>
      </c>
      <c r="O150" s="167">
        <f>IF(O$58=0,0,O$58/ISI_fec!O$58)</f>
        <v>0.75299184311166811</v>
      </c>
      <c r="P150" s="167">
        <f>IF(P$58=0,0,P$58/ISI_fec!P$58)</f>
        <v>0.76108993811257042</v>
      </c>
      <c r="Q150" s="167">
        <f>IF(Q$58=0,0,Q$58/ISI_fec!Q$58)</f>
        <v>0.76108993811257042</v>
      </c>
    </row>
    <row r="151" spans="1:17" x14ac:dyDescent="0.25">
      <c r="A151" s="127" t="s">
        <v>115</v>
      </c>
      <c r="B151" s="166">
        <f>IF(B$63=0,0,B$63/ISI_fec!B$63)</f>
        <v>0.40672146045316226</v>
      </c>
      <c r="C151" s="166">
        <f>IF(C$63=0,0,C$63/ISI_fec!C$63)</f>
        <v>0.39402921681438907</v>
      </c>
      <c r="D151" s="166">
        <f>IF(D$63=0,0,D$63/ISI_fec!D$63)</f>
        <v>0.38913854257071334</v>
      </c>
      <c r="E151" s="166">
        <f>IF(E$63=0,0,E$63/ISI_fec!E$63)</f>
        <v>0.39939618168419061</v>
      </c>
      <c r="F151" s="166">
        <f>IF(F$63=0,0,F$63/ISI_fec!F$63)</f>
        <v>0.42140883488055675</v>
      </c>
      <c r="G151" s="166">
        <f>IF(G$63=0,0,G$63/ISI_fec!G$63)</f>
        <v>0.4010247237588126</v>
      </c>
      <c r="H151" s="166">
        <f>IF(H$63=0,0,H$63/ISI_fec!H$63)</f>
        <v>0.41571862893328893</v>
      </c>
      <c r="I151" s="166">
        <f>IF(I$63=0,0,I$63/ISI_fec!I$63)</f>
        <v>0.42858252290411397</v>
      </c>
      <c r="J151" s="166">
        <f>IF(J$63=0,0,J$63/ISI_fec!J$63)</f>
        <v>0.46587838972125539</v>
      </c>
      <c r="K151" s="166">
        <f>IF(K$63=0,0,K$63/ISI_fec!K$63)</f>
        <v>0.47305165077996775</v>
      </c>
      <c r="L151" s="166">
        <f>IF(L$63=0,0,L$63/ISI_fec!L$63)</f>
        <v>0.46823546092337343</v>
      </c>
      <c r="M151" s="166">
        <f>IF(M$63=0,0,M$63/ISI_fec!M$63)</f>
        <v>0.47333570218595089</v>
      </c>
      <c r="N151" s="166">
        <f>IF(N$63=0,0,N$63/ISI_fec!N$63)</f>
        <v>0.47037195387565811</v>
      </c>
      <c r="O151" s="166">
        <f>IF(O$63=0,0,O$63/ISI_fec!O$63)</f>
        <v>0.47515239414785165</v>
      </c>
      <c r="P151" s="166">
        <f>IF(P$63=0,0,P$63/ISI_fec!P$63)</f>
        <v>0.48205033871888331</v>
      </c>
      <c r="Q151" s="166">
        <f>IF(Q$63=0,0,Q$63/ISI_fec!Q$63)</f>
        <v>0.48672035452367191</v>
      </c>
    </row>
    <row r="152" spans="1:17" x14ac:dyDescent="0.25">
      <c r="A152" s="127" t="s">
        <v>114</v>
      </c>
      <c r="B152" s="166">
        <f>IF(B$69=0,0,B$69/ISI_fec!B$69)</f>
        <v>0.61682853891594858</v>
      </c>
      <c r="C152" s="166">
        <f>IF(C$69=0,0,C$69/ISI_fec!C$69)</f>
        <v>0.61682853891594847</v>
      </c>
      <c r="D152" s="166">
        <f>IF(D$69=0,0,D$69/ISI_fec!D$69)</f>
        <v>0.62710636124908714</v>
      </c>
      <c r="E152" s="166">
        <f>IF(E$69=0,0,E$69/ISI_fec!E$69)</f>
        <v>0.6330573590273425</v>
      </c>
      <c r="F152" s="166">
        <f>IF(F$69=0,0,F$69/ISI_fec!F$69)</f>
        <v>0.65160736159401611</v>
      </c>
      <c r="G152" s="166">
        <f>IF(G$69=0,0,G$69/ISI_fec!G$69)</f>
        <v>0.651607361594016</v>
      </c>
      <c r="H152" s="166">
        <f>IF(H$69=0,0,H$69/ISI_fec!H$69)</f>
        <v>0.66399505023505345</v>
      </c>
      <c r="I152" s="166">
        <f>IF(I$69=0,0,I$69/ISI_fec!I$69)</f>
        <v>0.6735773717933673</v>
      </c>
      <c r="J152" s="166">
        <f>IF(J$69=0,0,J$69/ISI_fec!J$69)</f>
        <v>0.68342677712797772</v>
      </c>
      <c r="K152" s="166">
        <f>IF(K$69=0,0,K$69/ISI_fec!K$69)</f>
        <v>0.68342677712797772</v>
      </c>
      <c r="L152" s="166">
        <f>IF(L$69=0,0,L$69/ISI_fec!L$69)</f>
        <v>0.68342677712797772</v>
      </c>
      <c r="M152" s="166">
        <f>IF(M$69=0,0,M$69/ISI_fec!M$69)</f>
        <v>0.68342677712797761</v>
      </c>
      <c r="N152" s="166">
        <f>IF(N$69=0,0,N$69/ISI_fec!N$69)</f>
        <v>0.68342677712797772</v>
      </c>
      <c r="O152" s="166">
        <f>IF(O$69=0,0,O$69/ISI_fec!O$69)</f>
        <v>0.69023226990622077</v>
      </c>
      <c r="P152" s="166">
        <f>IF(P$69=0,0,P$69/ISI_fec!P$69)</f>
        <v>0.69765541339113646</v>
      </c>
      <c r="Q152" s="166">
        <f>IF(Q$69=0,0,Q$69/ISI_fec!Q$69)</f>
        <v>0.69765541339113646</v>
      </c>
    </row>
    <row r="153" spans="1:17" x14ac:dyDescent="0.25">
      <c r="A153" s="127" t="s">
        <v>113</v>
      </c>
      <c r="B153" s="166">
        <f>IF(B$70=0,0,B$70/ISI_fec!B$70)</f>
        <v>0.48784105995319788</v>
      </c>
      <c r="C153" s="166">
        <f>IF(C$70=0,0,C$70/ISI_fec!C$70)</f>
        <v>0.47586781860436472</v>
      </c>
      <c r="D153" s="166">
        <f>IF(D$70=0,0,D$70/ISI_fec!D$70)</f>
        <v>0.48348249373355123</v>
      </c>
      <c r="E153" s="166">
        <f>IF(E$70=0,0,E$70/ISI_fec!E$70)</f>
        <v>0.50358704987535408</v>
      </c>
      <c r="F153" s="166">
        <f>IF(F$70=0,0,F$70/ISI_fec!F$70)</f>
        <v>0.53610292821346628</v>
      </c>
      <c r="G153" s="166">
        <f>IF(G$70=0,0,G$70/ISI_fec!G$70)</f>
        <v>0.50925765526998457</v>
      </c>
      <c r="H153" s="166">
        <f>IF(H$70=0,0,H$70/ISI_fec!H$70)</f>
        <v>0.52794573361096175</v>
      </c>
      <c r="I153" s="166">
        <f>IF(I$70=0,0,I$70/ISI_fec!I$70)</f>
        <v>0.53810365539652871</v>
      </c>
      <c r="J153" s="166">
        <f>IF(J$70=0,0,J$70/ISI_fec!J$70)</f>
        <v>0.56227796843735889</v>
      </c>
      <c r="K153" s="166">
        <f>IF(K$70=0,0,K$70/ISI_fec!K$70)</f>
        <v>0.55999224229455447</v>
      </c>
      <c r="L153" s="166">
        <f>IF(L$70=0,0,L$70/ISI_fec!L$70)</f>
        <v>0.56191099892693108</v>
      </c>
      <c r="M153" s="166">
        <f>IF(M$70=0,0,M$70/ISI_fec!M$70)</f>
        <v>0.56456899276051298</v>
      </c>
      <c r="N153" s="166">
        <f>IF(N$70=0,0,N$70/ISI_fec!N$70)</f>
        <v>0.56297254360139015</v>
      </c>
      <c r="O153" s="166">
        <f>IF(O$70=0,0,O$70/ISI_fec!O$70)</f>
        <v>0.56864296540081183</v>
      </c>
      <c r="P153" s="166">
        <f>IF(P$70=0,0,P$70/ISI_fec!P$70)</f>
        <v>0.57478275364631415</v>
      </c>
      <c r="Q153" s="166">
        <f>IF(Q$70=0,0,Q$70/ISI_fec!Q$70)</f>
        <v>0.57479507559251952</v>
      </c>
    </row>
    <row r="154" spans="1:17" x14ac:dyDescent="0.25">
      <c r="A154" s="72" t="s">
        <v>112</v>
      </c>
      <c r="B154" s="165">
        <f>IF(B$77=0,0,B$77/ISI_fec!B$77)</f>
        <v>0.46988715597856562</v>
      </c>
      <c r="C154" s="165">
        <f>IF(C$77=0,0,C$77/ISI_fec!C$77)</f>
        <v>0.43171950697185535</v>
      </c>
      <c r="D154" s="165">
        <f>IF(D$77=0,0,D$77/ISI_fec!D$77)</f>
        <v>0.44033190259534716</v>
      </c>
      <c r="E154" s="165">
        <f>IF(E$77=0,0,E$77/ISI_fec!E$77)</f>
        <v>0.44650789400435853</v>
      </c>
      <c r="F154" s="165">
        <f>IF(F$77=0,0,F$77/ISI_fec!F$77)</f>
        <v>0.48962254496157748</v>
      </c>
      <c r="G154" s="165">
        <f>IF(G$77=0,0,G$77/ISI_fec!G$77)</f>
        <v>0.45921040559039994</v>
      </c>
      <c r="H154" s="165">
        <f>IF(H$77=0,0,H$77/ISI_fec!H$77)</f>
        <v>0.47077158483509868</v>
      </c>
      <c r="I154" s="165">
        <f>IF(I$77=0,0,I$77/ISI_fec!I$77)</f>
        <v>0.47531314230040966</v>
      </c>
      <c r="J154" s="165">
        <f>IF(J$77=0,0,J$77/ISI_fec!J$77)</f>
        <v>0.52632774834922269</v>
      </c>
      <c r="K154" s="165">
        <f>IF(K$77=0,0,K$77/ISI_fec!K$77)</f>
        <v>0.50802024347087771</v>
      </c>
      <c r="L154" s="165">
        <f>IF(L$77=0,0,L$77/ISI_fec!L$77)</f>
        <v>0.51388442696284042</v>
      </c>
      <c r="M154" s="165">
        <f>IF(M$77=0,0,M$77/ISI_fec!M$77)</f>
        <v>0.53593995614957946</v>
      </c>
      <c r="N154" s="165">
        <f>IF(N$77=0,0,N$77/ISI_fec!N$77)</f>
        <v>0.52372206405461441</v>
      </c>
      <c r="O154" s="165">
        <f>IF(O$77=0,0,O$77/ISI_fec!O$77)</f>
        <v>0.53445587467658506</v>
      </c>
      <c r="P154" s="165">
        <f>IF(P$77=0,0,P$77/ISI_fec!P$77)</f>
        <v>0.55151521094301659</v>
      </c>
      <c r="Q154" s="165">
        <f>IF(Q$77=0,0,Q$77/ISI_fec!Q$77)</f>
        <v>0.5443894209718636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2018-07-16T15:45:21Z</dcterms:created>
  <dcterms:modified xsi:type="dcterms:W3CDTF">2018-07-16T15:45:21Z</dcterms:modified>
</cp:coreProperties>
</file>